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45" yWindow="-60" windowWidth="15480" windowHeight="10920" tabRatio="709"/>
  </bookViews>
  <sheets>
    <sheet name="Contenido" sheetId="104" r:id="rId1"/>
    <sheet name="ViajerosExtranjeros" sheetId="112" r:id="rId2"/>
    <sheet name="Extranjeros por Destino" sheetId="97" r:id="rId3"/>
    <sheet name="Extranjeros en Bta" sheetId="98" r:id="rId4"/>
    <sheet name="Indicadores Hoteleros" sheetId="99" r:id="rId5"/>
    <sheet name="Consultas PIT" sheetId="105" r:id="rId6"/>
    <sheet name="VE" sheetId="115" r:id="rId7"/>
    <sheet name="OH" sheetId="108" state="hidden" r:id="rId8"/>
  </sheets>
  <definedNames>
    <definedName name="_Order1" hidden="1">255</definedName>
    <definedName name="_xlnm.Print_Area" localSheetId="5">'Consultas PIT'!$A$1:$O$66</definedName>
    <definedName name="_xlnm.Print_Area" localSheetId="3">'Extranjeros en Bta'!$A$1:$M$64</definedName>
    <definedName name="_xlnm.Print_Area" localSheetId="2">'Extranjeros por Destino'!$A$1:$M$65</definedName>
    <definedName name="_xlnm.Print_Area" localSheetId="4">'Indicadores Hoteleros'!$A$1:$M$64</definedName>
    <definedName name="_xlnm.Print_Area" localSheetId="1">ViajerosExtranjeros!$A$1:$M$65</definedName>
    <definedName name="CRIT2">#N/A</definedName>
    <definedName name="FENALCE">#N/A</definedName>
    <definedName name="HTML_CodePage" hidden="1">9</definedName>
    <definedName name="HTML_Description" hidden="1">""</definedName>
    <definedName name="HTML_Email" hidden="1">""</definedName>
    <definedName name="HTML_Header" hidden="1">""</definedName>
    <definedName name="HTML_LastUpdate" hidden="1">"15/09/1999"</definedName>
    <definedName name="HTML_LineAfter" hidden="1">FALSE</definedName>
    <definedName name="HTML_LineBefore" hidden="1">FALSE</definedName>
    <definedName name="HTML_Name" hidden="1">"María Elvira Núñez"</definedName>
    <definedName name="HTML_OBDlg2" hidden="1">TRUE</definedName>
    <definedName name="HTML_OBDlg4" hidden="1">TRUE</definedName>
    <definedName name="HTML_OS" hidden="1">0</definedName>
    <definedName name="HTML_PathFile" hidden="1">"C:\Fenavi\ESTECON\HTML.htm"</definedName>
    <definedName name="HTML_Title" hidden="1">"PAGINA WEB 2"</definedName>
    <definedName name="MARZO">#N/A</definedName>
    <definedName name="RESUMEN">#N/A</definedName>
    <definedName name="T">#N/A</definedName>
    <definedName name="TABLA">#N/A</definedName>
    <definedName name="TOTAL">#N/A</definedName>
    <definedName name="V">#N/A</definedName>
  </definedNames>
  <calcPr calcId="145621"/>
</workbook>
</file>

<file path=xl/calcChain.xml><?xml version="1.0" encoding="utf-8"?>
<calcChain xmlns="http://schemas.openxmlformats.org/spreadsheetml/2006/main">
  <c r="U7" i="115"/>
  <c r="O8"/>
  <c r="U8"/>
  <c r="O9"/>
  <c r="U9"/>
  <c r="O10"/>
  <c r="U10"/>
  <c r="O11"/>
  <c r="U11"/>
  <c r="U12"/>
  <c r="U13"/>
  <c r="U14"/>
  <c r="U15"/>
  <c r="U16"/>
  <c r="O17"/>
  <c r="U17"/>
  <c r="O18"/>
  <c r="U18"/>
  <c r="D19"/>
  <c r="O19" s="1"/>
  <c r="U19"/>
  <c r="O20"/>
  <c r="U20"/>
  <c r="U21"/>
  <c r="U22"/>
  <c r="U23"/>
  <c r="U24"/>
  <c r="U25"/>
  <c r="U26"/>
  <c r="U27"/>
  <c r="U28"/>
  <c r="U29"/>
  <c r="U30"/>
  <c r="U31"/>
  <c r="U32"/>
  <c r="W32"/>
  <c r="U33"/>
  <c r="U34"/>
  <c r="U35"/>
  <c r="U36"/>
  <c r="U37"/>
  <c r="U38"/>
  <c r="U39"/>
  <c r="U40"/>
  <c r="U41"/>
  <c r="U42"/>
  <c r="U43"/>
  <c r="U44"/>
  <c r="U45"/>
  <c r="U46"/>
  <c r="U47"/>
  <c r="X47"/>
  <c r="U48"/>
  <c r="V48"/>
  <c r="W48"/>
  <c r="U49"/>
  <c r="V49"/>
  <c r="W49"/>
  <c r="U50"/>
  <c r="V50"/>
  <c r="W50"/>
  <c r="U51"/>
  <c r="U52"/>
  <c r="U53"/>
  <c r="U54"/>
  <c r="O63" i="105" l="1"/>
  <c r="J63"/>
  <c r="G54" i="97"/>
  <c r="G53"/>
  <c r="G52"/>
  <c r="G51"/>
  <c r="G50"/>
  <c r="G49"/>
  <c r="G48"/>
  <c r="G47"/>
  <c r="G46"/>
  <c r="G45"/>
  <c r="G44"/>
  <c r="K44" i="98" l="1"/>
  <c r="I63" i="105" l="1"/>
  <c r="H63"/>
  <c r="E63"/>
  <c r="C63"/>
  <c r="J43" i="98" l="1"/>
  <c r="I43"/>
  <c r="F43"/>
  <c r="H43" s="1"/>
  <c r="E43"/>
  <c r="D43"/>
  <c r="C43"/>
  <c r="J43" i="97"/>
  <c r="I43"/>
  <c r="F43"/>
  <c r="E43"/>
  <c r="D43"/>
  <c r="C43"/>
  <c r="L49" i="98" l="1"/>
  <c r="L44"/>
  <c r="H46" i="97"/>
  <c r="H48"/>
  <c r="H50"/>
  <c r="H52"/>
  <c r="H54"/>
  <c r="H44"/>
  <c r="G43"/>
  <c r="H47"/>
  <c r="H49"/>
  <c r="H51"/>
  <c r="H53"/>
  <c r="H45"/>
  <c r="L51" i="98"/>
  <c r="L43"/>
  <c r="L46"/>
  <c r="L48"/>
  <c r="L47"/>
  <c r="K43"/>
  <c r="L45"/>
  <c r="F63" i="105" l="1"/>
  <c r="L63"/>
  <c r="N63" l="1"/>
  <c r="M63"/>
  <c r="K53" i="98" l="1"/>
  <c r="K58" l="1"/>
  <c r="K45"/>
  <c r="K46"/>
  <c r="K48"/>
  <c r="K47"/>
  <c r="K49"/>
  <c r="K51"/>
  <c r="K50"/>
  <c r="K52"/>
  <c r="K54"/>
  <c r="K55"/>
  <c r="K56"/>
  <c r="K57"/>
  <c r="K51" i="97" l="1"/>
  <c r="K50"/>
  <c r="K49"/>
  <c r="K48"/>
  <c r="K47"/>
  <c r="K46"/>
  <c r="K45"/>
  <c r="K44"/>
  <c r="L46"/>
  <c r="L48"/>
  <c r="L50"/>
  <c r="L52"/>
  <c r="L54"/>
  <c r="L45"/>
  <c r="L44"/>
  <c r="L53" l="1"/>
  <c r="L51"/>
  <c r="L49"/>
  <c r="L47"/>
  <c r="K43"/>
  <c r="L52" i="98" l="1"/>
  <c r="L56"/>
  <c r="L50"/>
  <c r="L55"/>
  <c r="L58"/>
  <c r="L53"/>
  <c r="L54"/>
  <c r="L57"/>
  <c r="R8" i="108"/>
  <c r="R9"/>
  <c r="R10"/>
  <c r="R11"/>
  <c r="R12"/>
  <c r="R13"/>
  <c r="R14"/>
  <c r="K54" i="97" l="1"/>
  <c r="K53"/>
  <c r="K52"/>
</calcChain>
</file>

<file path=xl/sharedStrings.xml><?xml version="1.0" encoding="utf-8"?>
<sst xmlns="http://schemas.openxmlformats.org/spreadsheetml/2006/main" count="352" uniqueCount="151">
  <si>
    <t>Bogotá</t>
  </si>
  <si>
    <t>Cartagena</t>
  </si>
  <si>
    <t>Bucaramanga</t>
  </si>
  <si>
    <t>Cúcuta</t>
  </si>
  <si>
    <t>Pereira</t>
  </si>
  <si>
    <t>Medellín</t>
  </si>
  <si>
    <t>Cali</t>
  </si>
  <si>
    <t>Barranquilla</t>
  </si>
  <si>
    <t>Total</t>
  </si>
  <si>
    <t>Santa Marta</t>
  </si>
  <si>
    <t>Ciudad Destino</t>
  </si>
  <si>
    <t xml:space="preserve">Var. 2010/2009 </t>
  </si>
  <si>
    <t>Part. 2010</t>
  </si>
  <si>
    <t>Bogotá D.C.</t>
  </si>
  <si>
    <t>San Andrés</t>
  </si>
  <si>
    <t>Resto</t>
  </si>
  <si>
    <t>No se incluyen ingresos por puntos fronterizos</t>
  </si>
  <si>
    <t>Llegada de viajeros extranjeros a Colombia según ciudad de destino</t>
  </si>
  <si>
    <t>Llegada de viajeros extranjeros a Bogotá según nacionalidad</t>
  </si>
  <si>
    <t>Nacionalidad</t>
  </si>
  <si>
    <t>Total Bogotá</t>
  </si>
  <si>
    <t xml:space="preserve">Estados Unidos </t>
  </si>
  <si>
    <t xml:space="preserve">Venezuela </t>
  </si>
  <si>
    <t xml:space="preserve">Ecuador </t>
  </si>
  <si>
    <t xml:space="preserve">Brasil </t>
  </si>
  <si>
    <t xml:space="preserve">España </t>
  </si>
  <si>
    <t xml:space="preserve">México </t>
  </si>
  <si>
    <t xml:space="preserve">Perú </t>
  </si>
  <si>
    <t xml:space="preserve">Argentina </t>
  </si>
  <si>
    <t xml:space="preserve">Chile </t>
  </si>
  <si>
    <t xml:space="preserve">Francia </t>
  </si>
  <si>
    <t xml:space="preserve">Alemania </t>
  </si>
  <si>
    <t xml:space="preserve">Canadá </t>
  </si>
  <si>
    <t xml:space="preserve">Italia </t>
  </si>
  <si>
    <t>Antioquia</t>
  </si>
  <si>
    <t>Atlántico Comercial</t>
  </si>
  <si>
    <t>Boyacá</t>
  </si>
  <si>
    <t>Cafetera</t>
  </si>
  <si>
    <t>Influencia Bogotá</t>
  </si>
  <si>
    <t>Norte de Santander</t>
  </si>
  <si>
    <t>Santander</t>
  </si>
  <si>
    <t>Sur Occidental</t>
  </si>
  <si>
    <t>Valle del Cauca</t>
  </si>
  <si>
    <t>Centro Histórico</t>
  </si>
  <si>
    <t>Unicentro</t>
  </si>
  <si>
    <t>Terminal</t>
  </si>
  <si>
    <t>Corferias</t>
  </si>
  <si>
    <t>Centro Internacional</t>
  </si>
  <si>
    <t>Quiosco de la Luz</t>
  </si>
  <si>
    <t>Puente Aéreo</t>
  </si>
  <si>
    <t>Muelle Nacional</t>
  </si>
  <si>
    <t>Terminal Sur</t>
  </si>
  <si>
    <t>Móvil</t>
  </si>
  <si>
    <t>Eventos</t>
  </si>
  <si>
    <t>Avenida Chile</t>
  </si>
  <si>
    <t>Muelle Internacional</t>
  </si>
  <si>
    <t>Hacienda Santa Bárbara</t>
  </si>
  <si>
    <t>Itinerante Monserrate</t>
  </si>
  <si>
    <t>Itinerante Candelaria</t>
  </si>
  <si>
    <t>Usuarios Caracterizados</t>
  </si>
  <si>
    <t>Residente</t>
  </si>
  <si>
    <t>Lugar de residencia</t>
  </si>
  <si>
    <t>Tipo de usuario</t>
  </si>
  <si>
    <t>Nacional</t>
  </si>
  <si>
    <t>Extranjero</t>
  </si>
  <si>
    <t>Visitante</t>
  </si>
  <si>
    <t>Itinerante Zipaquirá</t>
  </si>
  <si>
    <t>Itinerante Parque de la 93</t>
  </si>
  <si>
    <t>Itinerante Zona Rosa</t>
  </si>
  <si>
    <t>Ciclovía</t>
  </si>
  <si>
    <t>Más 46</t>
  </si>
  <si>
    <t>21 - 45</t>
  </si>
  <si>
    <t>0 - 20</t>
  </si>
  <si>
    <t>Rango Edad (años)</t>
  </si>
  <si>
    <t xml:space="preserve">Reino Unido </t>
  </si>
  <si>
    <t>Estacionalidad Bogotá</t>
  </si>
  <si>
    <t>Llegada de viajeros Extranjeros 2004 -2010</t>
  </si>
  <si>
    <t>Estacionalidad Colombia</t>
  </si>
  <si>
    <t>Comparativo anual Colombia vs Bogotá</t>
  </si>
  <si>
    <t xml:space="preserve"> Fuente: Viceministerio de Turismo. Bases DAS</t>
  </si>
  <si>
    <t>TOT</t>
  </si>
  <si>
    <t>DIC</t>
  </si>
  <si>
    <t>NOV</t>
  </si>
  <si>
    <t>OCT</t>
  </si>
  <si>
    <t>SEP</t>
  </si>
  <si>
    <t>AGO</t>
  </si>
  <si>
    <t>JUL</t>
  </si>
  <si>
    <t>JUN</t>
  </si>
  <si>
    <t>MAY</t>
  </si>
  <si>
    <t>ABR</t>
  </si>
  <si>
    <t>MAR</t>
  </si>
  <si>
    <t>FEB</t>
  </si>
  <si>
    <t>ENE</t>
  </si>
  <si>
    <t>AÑO</t>
  </si>
  <si>
    <t>LLEGADA DE VIAJEROS EXTRANJEROS A BOGOTÁ 2004 - 2011</t>
  </si>
  <si>
    <t>LLEGADA DE VIAJEROS EXTRANJEROS A COLOMBIA 2004 - 2011</t>
  </si>
  <si>
    <t>Ocupación Hotelera</t>
  </si>
  <si>
    <t xml:space="preserve"> Fuente: COTELCO</t>
  </si>
  <si>
    <t>%</t>
  </si>
  <si>
    <t>PORCENTAJE DE OCUPACIÓN HOTELERA BOGOTÁ 2000 - 2010</t>
  </si>
  <si>
    <t>PORCENTAJE DE OCUPACIÓN HOTELERA COLOMBIA 2004 - 2010</t>
  </si>
  <si>
    <t>VIAJEROS EXTRANJEROS</t>
  </si>
  <si>
    <t>CONSULTAS EN PUNTOS DE INFORMACIÓN TURÍSTICA</t>
  </si>
  <si>
    <t>INDICADORES HOTELEROS</t>
  </si>
  <si>
    <t>Total Muestra</t>
  </si>
  <si>
    <t>Ene</t>
  </si>
  <si>
    <t>Feb</t>
  </si>
  <si>
    <t>Mar</t>
  </si>
  <si>
    <t>MES</t>
  </si>
  <si>
    <t>País</t>
  </si>
  <si>
    <t>-09</t>
  </si>
  <si>
    <t>-10</t>
  </si>
  <si>
    <t>-08</t>
  </si>
  <si>
    <t>-11</t>
  </si>
  <si>
    <t>PER</t>
  </si>
  <si>
    <t>Ocupación Hotelera y Tarifa Promedio</t>
  </si>
  <si>
    <t>Consultas en los Puntos de Información Turística</t>
  </si>
  <si>
    <t>Evolución mensual de la llegada de viajeros extranjeros a Colombia y Bogotá 2008-2011</t>
  </si>
  <si>
    <t>Estacionalidad en la llegada de viajeros extranjeros a Bogotá</t>
  </si>
  <si>
    <t>Estacionalidad en la llegada de viajeros extranjeros a Colombia</t>
  </si>
  <si>
    <t>Abr</t>
  </si>
  <si>
    <t>May</t>
  </si>
  <si>
    <t>Jun</t>
  </si>
  <si>
    <t>Jul</t>
  </si>
  <si>
    <t>Ago</t>
  </si>
  <si>
    <t>Sep</t>
  </si>
  <si>
    <t>Oct</t>
  </si>
  <si>
    <t>Nov</t>
  </si>
  <si>
    <t>Dic</t>
  </si>
  <si>
    <t>Fuentes: Ministerio de Comercio, Industria y Turismo. Viceministerio de Turismo. Proexport. Bases DAS. Cálculos Observatorio Turístico de Bogotá IDT.</t>
  </si>
  <si>
    <t>Fuente: Observatorio Turístico de Bogotá - Instituto Distrital de Turismo</t>
  </si>
  <si>
    <t>Llegada de viajeros extranjeros - Evolución mensual y estacionalidad</t>
  </si>
  <si>
    <t>Indicadores hoteleros</t>
  </si>
  <si>
    <t>Ene-Sep 2010</t>
  </si>
  <si>
    <t>Ene-Sep 2011</t>
  </si>
  <si>
    <t xml:space="preserve">Var. Ene-Sep 2011/2010 </t>
  </si>
  <si>
    <t>Part. Ene-Sep 2011</t>
  </si>
  <si>
    <t>Boletin No. 9 - Septiembre de 2011</t>
  </si>
  <si>
    <t>Sep. 2010</t>
  </si>
  <si>
    <t>Sep. 2011</t>
  </si>
  <si>
    <t>Tarifa Promedio Septiembre 2011</t>
  </si>
  <si>
    <t>N.D</t>
  </si>
  <si>
    <t>Ns/Nr</t>
  </si>
  <si>
    <t>El sector hotelero de Bogotá, en el mes de Septiembre de 2011 reportó una tasa de ocupación del 66,2%; 1,5 puntos superior a la registrada en Septiembre de 2010. El porcentaje acumulado para la ciudad fue del 64%.                                                                                                              
La ocupación de este mes a nivel nacional  también presenta un balance positivo, superando en 4,7 puntos el indicador del año anterior.
Bogotá mantiene su ocupación tanto mensual como acumulada sobre el promedio nacional. Tanto para el mes de Septiembre como para el semestre,  la capital es la ciudad de mayor ocupación hotelera en el país.</t>
  </si>
  <si>
    <t>Fuente: Asociación Hotelera de Colombia Cotelco. Boletín Mensual No. 119 Indicadores Hoteleros Octubre 2011</t>
  </si>
  <si>
    <t>* Sin información</t>
  </si>
  <si>
    <t>*</t>
  </si>
  <si>
    <t>ND: Información no disponible</t>
  </si>
  <si>
    <t>De acuerdo con la cifras del Departamento Administrativo de Seguridad DAS, entre enero y septiembre de 2011 ingresaron al país 1.185.665 viajeros extranjeros, cifra 10,1% superior a la registrada en el mismo periodo el año 2010. 
Bogotá presenta el mayor volumen de participación con un 54,2%, equivalente a 642.464 extranjeros, que reportaron la ciudad capital como su destino principal en Colombia.  
Bogotá continua mostrando un ascenso en las llegadas de los viajeros extranjeros, en los primeros nueve meses del año la ciudad recibió 85.856 más extranjeros que en 2010 (incremento del 15,4%).</t>
  </si>
  <si>
    <t>Entre Enero y Septiembre de 2011, los viajeros extranjeros que llegaron a  Bogotá procedían principalmente de Estados Unidos (19%), Venezuela (13,4%) y Brasil (8%).                                                                                                                                                            
Los extranjeros de nacionalidad estadounidense presentan por segunda vez en el acumulado del año una tasa negativa de 25,6%.
El mercado brasilero ha incrementado su participación. En el periodo Ene-Sep de 2010 representaba en 6% y para el mismo periodo de 2011 incremento 2 puntos sobre el total de extranjeros que arribaron a la capital.</t>
  </si>
  <si>
    <t xml:space="preserve">Durante el mes de Septiembre de  2011,  20.727 consultas se realizaron en los Puntos de Información Turística de Bogotá, para un acumulado en los nueve meses del año de  160.542 consultas.
Del total de personas atendidas(exeptuando las consultas en los PITS itinerantes), el 62,3% fueron residentes de la ciudad  y el 37,7% visitantes.  De este último grupo el 34,3% eran nacionales y el 65,4% extranjeros.
Los PIT's de mayor afluencia fueron los itinerantes con 3.876 consultas atendidas seguidos por el centro histórico (2.680) y el muelle internacional (2.004).
</t>
  </si>
</sst>
</file>

<file path=xl/styles.xml><?xml version="1.0" encoding="utf-8"?>
<styleSheet xmlns="http://schemas.openxmlformats.org/spreadsheetml/2006/main">
  <numFmts count="11">
    <numFmt numFmtId="6" formatCode="&quot;$&quot;\ #,##0_);[Red]\(&quot;$&quot;\ #,##0\)"/>
    <numFmt numFmtId="43" formatCode="_(* #,##0.00_);_(* \(#,##0.00\);_(* &quot;-&quot;??_);_(@_)"/>
    <numFmt numFmtId="164" formatCode="#,##0.0"/>
    <numFmt numFmtId="165" formatCode="\$#,##0\ ;\(\$#,##0\)"/>
    <numFmt numFmtId="166" formatCode="_-* #,##0.00\ [$€]_-;\-* #,##0.00\ [$€]_-;_-* &quot;-&quot;??\ [$€]_-;_-@_-"/>
    <numFmt numFmtId="167" formatCode="0.0%"/>
    <numFmt numFmtId="168" formatCode="_(* #,##0.0_);_(* \(#,##0.0\);_(* &quot;-&quot;??_);_(@_)"/>
    <numFmt numFmtId="169" formatCode="_(* #,##0_);_(* \(#,##0\);_(* &quot;-&quot;??_);_(@_)"/>
    <numFmt numFmtId="170" formatCode="0.0"/>
    <numFmt numFmtId="171" formatCode="_(* #,##0.0_);_(* \(#,##0.0\);_(* &quot;-&quot;?_);_(@_)"/>
    <numFmt numFmtId="172" formatCode="_-* #,##0.0\ _€_-;\-* #,##0.0\ _€_-;_-* &quot;-&quot;?\ _€_-;_-@_-"/>
  </numFmts>
  <fonts count="53">
    <font>
      <sz val="11"/>
      <color theme="1"/>
      <name val="Calibri"/>
      <family val="2"/>
      <scheme val="minor"/>
    </font>
    <font>
      <sz val="10"/>
      <name val="Arial"/>
      <family val="2"/>
    </font>
    <font>
      <sz val="10"/>
      <name val="MS Sans Serif"/>
      <family val="2"/>
    </font>
    <font>
      <sz val="12"/>
      <name val="Arial"/>
      <family val="2"/>
    </font>
    <font>
      <b/>
      <sz val="14"/>
      <name val="Arial"/>
      <family val="2"/>
    </font>
    <font>
      <b/>
      <sz val="12"/>
      <name val="Arial"/>
      <family val="2"/>
    </font>
    <font>
      <sz val="12"/>
      <color indexed="10"/>
      <name val="Arial"/>
      <family val="2"/>
    </font>
    <font>
      <sz val="11"/>
      <color theme="1"/>
      <name val="Calibri"/>
      <family val="2"/>
      <scheme val="minor"/>
    </font>
    <font>
      <sz val="10"/>
      <name val="Courier"/>
      <family val="3"/>
    </font>
    <font>
      <u/>
      <sz val="10"/>
      <color indexed="12"/>
      <name val="MS Sans Serif"/>
      <family val="2"/>
    </font>
    <font>
      <sz val="8"/>
      <color theme="1"/>
      <name val="Century Gothic"/>
      <family val="2"/>
    </font>
    <font>
      <sz val="11"/>
      <color theme="1"/>
      <name val="Century Gothic"/>
      <family val="2"/>
    </font>
    <font>
      <b/>
      <sz val="11"/>
      <name val="Century Gothic"/>
      <family val="2"/>
    </font>
    <font>
      <b/>
      <sz val="11"/>
      <color theme="0"/>
      <name val="Century Gothic"/>
      <family val="2"/>
    </font>
    <font>
      <sz val="10"/>
      <name val="Century Gothic"/>
      <family val="2"/>
    </font>
    <font>
      <sz val="10"/>
      <color theme="1"/>
      <name val="Century Gothic"/>
      <family val="2"/>
    </font>
    <font>
      <b/>
      <sz val="10"/>
      <color theme="1"/>
      <name val="Century Gothic"/>
      <family val="2"/>
    </font>
    <font>
      <b/>
      <sz val="10"/>
      <name val="Century Gothic"/>
      <family val="2"/>
    </font>
    <font>
      <b/>
      <sz val="10"/>
      <color theme="0"/>
      <name val="Century Gothic"/>
      <family val="2"/>
    </font>
    <font>
      <sz val="10"/>
      <color indexed="12"/>
      <name val="Century Gothic"/>
      <family val="2"/>
    </font>
    <font>
      <b/>
      <sz val="14"/>
      <color theme="3" tint="-0.249977111117893"/>
      <name val="Century Gothic"/>
      <family val="2"/>
    </font>
    <font>
      <sz val="11"/>
      <name val="Century Gothic"/>
      <family val="2"/>
    </font>
    <font>
      <sz val="9"/>
      <name val="Century Gothic"/>
      <family val="2"/>
    </font>
    <font>
      <sz val="11"/>
      <color indexed="12"/>
      <name val="Century Gothic"/>
      <family val="2"/>
    </font>
    <font>
      <b/>
      <sz val="9"/>
      <name val="Century Gothic"/>
      <family val="2"/>
    </font>
    <font>
      <b/>
      <sz val="7"/>
      <name val="Century Gothic"/>
      <family val="2"/>
    </font>
    <font>
      <sz val="10"/>
      <name val="Arial"/>
      <family val="2"/>
    </font>
    <font>
      <sz val="10"/>
      <name val="Arial Unicode MS"/>
      <family val="2"/>
    </font>
    <font>
      <b/>
      <sz val="10"/>
      <name val="Arial Unicode MS"/>
      <family val="2"/>
    </font>
    <font>
      <b/>
      <sz val="10"/>
      <color indexed="9"/>
      <name val="Arial Unicode MS"/>
      <family val="2"/>
    </font>
    <font>
      <sz val="11"/>
      <name val="Arial Unicode MS"/>
      <family val="2"/>
    </font>
    <font>
      <b/>
      <sz val="12"/>
      <name val="Arial Unicode MS"/>
      <family val="2"/>
    </font>
    <font>
      <b/>
      <sz val="11"/>
      <name val="Arial Unicode MS"/>
      <family val="2"/>
    </font>
    <font>
      <b/>
      <sz val="10"/>
      <color theme="0"/>
      <name val="Arial Unicode MS"/>
      <family val="2"/>
    </font>
    <font>
      <sz val="10"/>
      <color theme="1"/>
      <name val="Arial"/>
      <family val="2"/>
    </font>
    <font>
      <b/>
      <sz val="14"/>
      <name val="Century Gothic"/>
      <family val="2"/>
    </font>
    <font>
      <sz val="12"/>
      <color theme="1"/>
      <name val="Berlin Sans FB"/>
      <family val="2"/>
    </font>
    <font>
      <b/>
      <sz val="11"/>
      <color theme="1"/>
      <name val="Century Gothic"/>
      <family val="2"/>
    </font>
    <font>
      <b/>
      <sz val="12"/>
      <name val="Century Gothic"/>
      <family val="2"/>
    </font>
    <font>
      <sz val="12"/>
      <color theme="1"/>
      <name val="Century Gothic"/>
      <family val="2"/>
    </font>
    <font>
      <b/>
      <sz val="12"/>
      <color theme="1"/>
      <name val="Century Gothic"/>
      <family val="2"/>
    </font>
    <font>
      <sz val="8"/>
      <name val="Century Gothic"/>
      <family val="2"/>
    </font>
    <font>
      <b/>
      <sz val="12"/>
      <color theme="3" tint="-0.249977111117893"/>
      <name val="Century Gothic"/>
      <family val="2"/>
    </font>
    <font>
      <b/>
      <sz val="11"/>
      <color theme="1"/>
      <name val="Calibri"/>
      <family val="2"/>
      <scheme val="minor"/>
    </font>
    <font>
      <b/>
      <sz val="10"/>
      <color indexed="9"/>
      <name val="Century Gothic"/>
      <family val="2"/>
    </font>
    <font>
      <sz val="10"/>
      <color rgb="FFFF0000"/>
      <name val="Century Gothic"/>
      <family val="2"/>
    </font>
    <font>
      <b/>
      <sz val="18"/>
      <color rgb="FF0974BD"/>
      <name val="Century Gothic"/>
      <family val="2"/>
    </font>
    <font>
      <b/>
      <sz val="12"/>
      <color theme="0" tint="-0.499984740745262"/>
      <name val="Century Gothic"/>
      <family val="2"/>
    </font>
    <font>
      <sz val="11"/>
      <color theme="1"/>
      <name val="Tahoma"/>
      <family val="2"/>
    </font>
    <font>
      <b/>
      <sz val="10"/>
      <color rgb="FFFF0000"/>
      <name val="Century Gothic"/>
      <family val="2"/>
    </font>
    <font>
      <sz val="11"/>
      <color theme="9" tint="-0.249977111117893"/>
      <name val="Century Gothic"/>
      <family val="2"/>
    </font>
    <font>
      <sz val="8"/>
      <color theme="9" tint="-0.249977111117893"/>
      <name val="Century Gothic"/>
      <family val="2"/>
    </font>
    <font>
      <sz val="12"/>
      <name val="Century Gothic"/>
      <family val="2"/>
    </font>
  </fonts>
  <fills count="5">
    <fill>
      <patternFill patternType="none"/>
    </fill>
    <fill>
      <patternFill patternType="gray125"/>
    </fill>
    <fill>
      <patternFill patternType="solid">
        <fgColor theme="1"/>
        <bgColor indexed="64"/>
      </patternFill>
    </fill>
    <fill>
      <patternFill patternType="solid">
        <fgColor rgb="FF0974BD"/>
        <bgColor indexed="64"/>
      </patternFill>
    </fill>
    <fill>
      <patternFill patternType="solid">
        <fgColor theme="0"/>
        <bgColor indexed="64"/>
      </patternFill>
    </fill>
  </fills>
  <borders count="5">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right/>
      <top/>
      <bottom style="thin">
        <color theme="3" tint="-0.24997711111789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xf numFmtId="0" fontId="2" fillId="0" borderId="0"/>
    <xf numFmtId="9" fontId="1" fillId="0" borderId="0" applyFont="0" applyFill="0" applyBorder="0" applyAlignment="0" applyProtection="0"/>
    <xf numFmtId="3"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2" fillId="0" borderId="0"/>
    <xf numFmtId="166" fontId="1"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 fontId="6"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43" fontId="7" fillId="0" borderId="0" applyFont="0" applyFill="0" applyBorder="0" applyAlignment="0" applyProtection="0"/>
    <xf numFmtId="37" fontId="8" fillId="0" borderId="0"/>
    <xf numFmtId="0" fontId="2" fillId="0" borderId="0"/>
    <xf numFmtId="0" fontId="9"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xf numFmtId="43" fontId="1" fillId="0" borderId="0" applyFont="0" applyFill="0" applyBorder="0" applyAlignment="0" applyProtection="0"/>
    <xf numFmtId="0" fontId="1" fillId="0" borderId="0" applyFont="0" applyFill="0" applyBorder="0" applyAlignment="0" applyProtection="0"/>
    <xf numFmtId="0" fontId="7" fillId="0" borderId="0"/>
    <xf numFmtId="0" fontId="1" fillId="0" borderId="0"/>
    <xf numFmtId="9" fontId="1" fillId="0" borderId="0" applyFont="0" applyFill="0" applyBorder="0" applyAlignment="0" applyProtection="0"/>
    <xf numFmtId="0" fontId="1" fillId="0" borderId="0"/>
  </cellStyleXfs>
  <cellXfs count="183">
    <xf numFmtId="0" fontId="0" fillId="0" borderId="0" xfId="0"/>
    <xf numFmtId="0" fontId="10" fillId="0" borderId="0" xfId="0" applyFont="1" applyAlignment="1">
      <alignment wrapText="1"/>
    </xf>
    <xf numFmtId="0" fontId="10" fillId="0" borderId="0" xfId="0" applyFont="1"/>
    <xf numFmtId="169" fontId="10" fillId="0" borderId="0" xfId="29" applyNumberFormat="1" applyFont="1" applyAlignment="1">
      <alignment wrapText="1"/>
    </xf>
    <xf numFmtId="0" fontId="12" fillId="0" borderId="0" xfId="1" applyFont="1" applyFill="1" applyBorder="1" applyAlignment="1"/>
    <xf numFmtId="0" fontId="11" fillId="0" borderId="0" xfId="0" applyFont="1"/>
    <xf numFmtId="0" fontId="12" fillId="0" borderId="0" xfId="1" applyFont="1" applyFill="1" applyBorder="1" applyAlignment="1">
      <alignment wrapText="1"/>
    </xf>
    <xf numFmtId="0" fontId="17" fillId="0" borderId="0" xfId="24" applyFont="1" applyFill="1" applyBorder="1" applyAlignment="1">
      <alignment vertical="center"/>
    </xf>
    <xf numFmtId="0" fontId="14" fillId="0" borderId="0" xfId="24" applyFont="1" applyFill="1" applyAlignment="1">
      <alignment vertical="center"/>
    </xf>
    <xf numFmtId="0" fontId="14" fillId="0" borderId="0" xfId="24" applyFont="1" applyFill="1" applyBorder="1" applyAlignment="1">
      <alignment vertical="center"/>
    </xf>
    <xf numFmtId="3" fontId="14" fillId="0" borderId="1" xfId="24" applyNumberFormat="1"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Fill="1" applyBorder="1" applyAlignment="1">
      <alignment vertical="center"/>
    </xf>
    <xf numFmtId="0" fontId="14" fillId="0" borderId="0" xfId="0" applyFont="1" applyFill="1" applyAlignment="1">
      <alignment vertical="center"/>
    </xf>
    <xf numFmtId="0" fontId="16" fillId="0" borderId="0" xfId="0" applyFont="1" applyFill="1" applyBorder="1" applyAlignment="1">
      <alignment vertical="center"/>
    </xf>
    <xf numFmtId="1" fontId="14" fillId="0" borderId="0" xfId="24" applyNumberFormat="1" applyFont="1" applyFill="1" applyAlignment="1">
      <alignment horizontal="center" vertical="center" wrapText="1"/>
    </xf>
    <xf numFmtId="0" fontId="14" fillId="0" borderId="0" xfId="0" applyFont="1" applyAlignment="1">
      <alignment vertical="center"/>
    </xf>
    <xf numFmtId="0" fontId="17" fillId="0" borderId="0" xfId="0" applyFont="1" applyAlignment="1">
      <alignment vertical="center"/>
    </xf>
    <xf numFmtId="0" fontId="14" fillId="0" borderId="0" xfId="24" applyFont="1" applyFill="1" applyBorder="1" applyAlignment="1">
      <alignment vertical="center" wrapText="1"/>
    </xf>
    <xf numFmtId="0" fontId="17" fillId="0" borderId="0" xfId="1" applyFont="1" applyFill="1" applyBorder="1" applyAlignment="1">
      <alignment vertical="center"/>
    </xf>
    <xf numFmtId="0" fontId="14" fillId="0" borderId="0" xfId="30" applyNumberFormat="1" applyFont="1" applyFill="1" applyBorder="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17" fillId="0" borderId="0" xfId="24" applyNumberFormat="1" applyFont="1" applyFill="1" applyBorder="1" applyAlignment="1">
      <alignment horizontal="left" vertical="center"/>
    </xf>
    <xf numFmtId="168" fontId="14" fillId="0" borderId="1" xfId="29" applyNumberFormat="1" applyFont="1" applyFill="1" applyBorder="1" applyAlignment="1">
      <alignment vertical="center"/>
    </xf>
    <xf numFmtId="168" fontId="14" fillId="0" borderId="1" xfId="29" applyNumberFormat="1" applyFont="1" applyFill="1" applyBorder="1" applyAlignment="1">
      <alignment horizontal="right" vertical="center"/>
    </xf>
    <xf numFmtId="168" fontId="17" fillId="0" borderId="1" xfId="29" applyNumberFormat="1" applyFont="1" applyFill="1" applyBorder="1" applyAlignment="1">
      <alignment vertical="center"/>
    </xf>
    <xf numFmtId="0" fontId="17" fillId="0" borderId="0" xfId="0" applyFont="1" applyBorder="1" applyAlignment="1">
      <alignment vertical="center"/>
    </xf>
    <xf numFmtId="0" fontId="21" fillId="0" borderId="0" xfId="0" applyFont="1" applyAlignment="1"/>
    <xf numFmtId="0" fontId="14" fillId="0" borderId="0" xfId="0" applyFont="1" applyBorder="1" applyAlignment="1"/>
    <xf numFmtId="0" fontId="14" fillId="0" borderId="0" xfId="24" applyFont="1" applyFill="1" applyBorder="1" applyAlignment="1"/>
    <xf numFmtId="0" fontId="21" fillId="0" borderId="0" xfId="24" applyFont="1" applyFill="1" applyAlignment="1"/>
    <xf numFmtId="1" fontId="21" fillId="0" borderId="0" xfId="24" applyNumberFormat="1" applyFont="1" applyFill="1" applyBorder="1" applyAlignment="1">
      <alignment horizontal="center" wrapText="1"/>
    </xf>
    <xf numFmtId="0" fontId="11" fillId="0" borderId="0" xfId="0" applyFont="1" applyFill="1" applyBorder="1" applyAlignment="1"/>
    <xf numFmtId="0" fontId="21" fillId="0" borderId="0" xfId="24" applyFont="1" applyFill="1" applyBorder="1" applyAlignment="1"/>
    <xf numFmtId="0" fontId="14" fillId="0" borderId="0" xfId="24" applyFont="1" applyFill="1" applyBorder="1" applyAlignment="1">
      <alignment wrapText="1"/>
    </xf>
    <xf numFmtId="0" fontId="21" fillId="0" borderId="0" xfId="0" applyFont="1" applyBorder="1" applyAlignment="1"/>
    <xf numFmtId="0" fontId="12" fillId="0" borderId="0" xfId="24" applyFont="1" applyFill="1" applyAlignment="1"/>
    <xf numFmtId="0" fontId="12" fillId="0" borderId="0" xfId="0" applyFont="1" applyAlignment="1"/>
    <xf numFmtId="169" fontId="17" fillId="0" borderId="0" xfId="29" applyNumberFormat="1" applyFont="1" applyFill="1" applyBorder="1" applyAlignment="1"/>
    <xf numFmtId="0" fontId="17" fillId="0" borderId="0" xfId="24" applyFont="1" applyFill="1" applyBorder="1" applyAlignment="1"/>
    <xf numFmtId="169" fontId="14" fillId="0" borderId="0" xfId="29" applyNumberFormat="1" applyFont="1" applyFill="1" applyBorder="1" applyAlignment="1"/>
    <xf numFmtId="0" fontId="11" fillId="0" borderId="0" xfId="0" applyFont="1" applyBorder="1" applyAlignment="1"/>
    <xf numFmtId="1" fontId="21" fillId="0" borderId="0" xfId="24" applyNumberFormat="1" applyFont="1" applyFill="1" applyAlignment="1">
      <alignment horizontal="center" wrapText="1"/>
    </xf>
    <xf numFmtId="49" fontId="24" fillId="0" borderId="2" xfId="24" applyNumberFormat="1" applyFont="1" applyFill="1" applyBorder="1" applyAlignment="1">
      <alignment horizontal="center" vertical="center" wrapText="1"/>
    </xf>
    <xf numFmtId="1" fontId="24" fillId="0" borderId="0" xfId="24" applyNumberFormat="1" applyFont="1" applyFill="1" applyBorder="1" applyAlignment="1">
      <alignment horizontal="center" wrapText="1"/>
    </xf>
    <xf numFmtId="0" fontId="12" fillId="0" borderId="0" xfId="24" applyNumberFormat="1" applyFont="1" applyFill="1" applyBorder="1" applyAlignment="1">
      <alignment horizontal="left"/>
    </xf>
    <xf numFmtId="0" fontId="21" fillId="0" borderId="0" xfId="0" applyFont="1" applyFill="1" applyAlignment="1"/>
    <xf numFmtId="1" fontId="24" fillId="0" borderId="0" xfId="24" quotePrefix="1" applyNumberFormat="1" applyFont="1" applyFill="1" applyBorder="1" applyAlignment="1">
      <alignment wrapText="1"/>
    </xf>
    <xf numFmtId="9" fontId="14" fillId="0" borderId="0" xfId="28" applyFont="1" applyFill="1" applyBorder="1" applyAlignment="1">
      <alignment vertical="center" wrapText="1"/>
    </xf>
    <xf numFmtId="0" fontId="20" fillId="0" borderId="0" xfId="0" applyFont="1" applyBorder="1" applyAlignment="1">
      <alignment vertical="center"/>
    </xf>
    <xf numFmtId="0" fontId="20" fillId="0" borderId="0" xfId="0" applyFont="1"/>
    <xf numFmtId="0" fontId="27" fillId="0" borderId="0" xfId="37" applyFont="1"/>
    <xf numFmtId="0" fontId="28" fillId="0" borderId="0" xfId="37" applyFont="1"/>
    <xf numFmtId="0" fontId="27" fillId="0" borderId="0" xfId="37" applyFont="1" applyAlignment="1"/>
    <xf numFmtId="3" fontId="27" fillId="0" borderId="0" xfId="37" applyNumberFormat="1" applyFont="1"/>
    <xf numFmtId="0" fontId="28" fillId="0" borderId="3" xfId="37" applyFont="1" applyBorder="1" applyAlignment="1">
      <alignment horizontal="center" wrapText="1"/>
    </xf>
    <xf numFmtId="0" fontId="29" fillId="2" borderId="3" xfId="37" applyFont="1" applyFill="1" applyBorder="1" applyAlignment="1">
      <alignment horizontal="center" wrapText="1"/>
    </xf>
    <xf numFmtId="167" fontId="30" fillId="0" borderId="0" xfId="2" applyNumberFormat="1" applyFont="1"/>
    <xf numFmtId="0" fontId="31" fillId="0" borderId="0" xfId="37" applyFont="1" applyAlignment="1">
      <alignment horizontal="left"/>
    </xf>
    <xf numFmtId="170" fontId="27" fillId="0" borderId="0" xfId="37" applyNumberFormat="1" applyFont="1"/>
    <xf numFmtId="0" fontId="27" fillId="0" borderId="0" xfId="37" applyFont="1" applyFill="1"/>
    <xf numFmtId="170" fontId="28" fillId="0" borderId="3" xfId="37" applyNumberFormat="1" applyFont="1" applyBorder="1" applyAlignment="1">
      <alignment horizontal="center" wrapText="1"/>
    </xf>
    <xf numFmtId="170" fontId="27" fillId="0" borderId="3" xfId="37" applyNumberFormat="1" applyFont="1" applyBorder="1" applyAlignment="1">
      <alignment horizontal="center" wrapText="1"/>
    </xf>
    <xf numFmtId="170" fontId="27" fillId="0" borderId="3" xfId="37" applyNumberFormat="1" applyFont="1" applyFill="1" applyBorder="1" applyAlignment="1">
      <alignment horizontal="center" wrapText="1"/>
    </xf>
    <xf numFmtId="0" fontId="33" fillId="2" borderId="3" xfId="37" applyFont="1" applyFill="1" applyBorder="1" applyAlignment="1">
      <alignment horizontal="center" wrapText="1"/>
    </xf>
    <xf numFmtId="0" fontId="34" fillId="0" borderId="0" xfId="0" applyFont="1" applyFill="1" applyBorder="1" applyAlignment="1">
      <alignment vertical="distributed" wrapText="1"/>
    </xf>
    <xf numFmtId="0" fontId="17" fillId="0" borderId="0" xfId="1" applyFont="1" applyFill="1" applyBorder="1" applyAlignment="1">
      <alignment horizontal="center" vertical="center"/>
    </xf>
    <xf numFmtId="0" fontId="36" fillId="0" borderId="0" xfId="0" applyFont="1" applyFill="1" applyBorder="1" applyAlignment="1">
      <alignment vertical="distributed" wrapText="1"/>
    </xf>
    <xf numFmtId="0" fontId="37" fillId="0" borderId="0" xfId="0" applyFont="1" applyAlignment="1">
      <alignment vertical="center"/>
    </xf>
    <xf numFmtId="0" fontId="39" fillId="0" borderId="0" xfId="0" applyFont="1" applyBorder="1" applyAlignment="1">
      <alignment horizontal="left" vertical="top" wrapText="1"/>
    </xf>
    <xf numFmtId="0" fontId="39" fillId="0" borderId="0" xfId="0" applyFont="1" applyBorder="1" applyAlignment="1">
      <alignment vertical="top" wrapText="1"/>
    </xf>
    <xf numFmtId="1" fontId="14" fillId="0" borderId="0" xfId="24" applyNumberFormat="1" applyFont="1" applyFill="1" applyBorder="1" applyAlignment="1">
      <alignment horizontal="center" vertical="center" wrapText="1"/>
    </xf>
    <xf numFmtId="0" fontId="19" fillId="0" borderId="0" xfId="24" applyFont="1" applyFill="1" applyBorder="1" applyAlignment="1">
      <alignment vertical="center"/>
    </xf>
    <xf numFmtId="167" fontId="17" fillId="0" borderId="3" xfId="28" applyNumberFormat="1" applyFont="1" applyFill="1" applyBorder="1" applyAlignment="1">
      <alignment vertical="center"/>
    </xf>
    <xf numFmtId="167" fontId="14" fillId="0" borderId="3" xfId="28" applyNumberFormat="1" applyFont="1" applyFill="1" applyBorder="1" applyAlignment="1">
      <alignment vertical="center"/>
    </xf>
    <xf numFmtId="0" fontId="38" fillId="0" borderId="0" xfId="1" applyFont="1" applyFill="1" applyBorder="1" applyAlignment="1">
      <alignment vertical="center" wrapText="1"/>
    </xf>
    <xf numFmtId="0" fontId="38" fillId="0" borderId="0" xfId="1" applyFont="1" applyFill="1" applyBorder="1" applyAlignment="1">
      <alignment vertical="center"/>
    </xf>
    <xf numFmtId="0" fontId="40" fillId="0" borderId="0" xfId="0" applyFont="1" applyBorder="1" applyAlignment="1">
      <alignment vertical="center"/>
    </xf>
    <xf numFmtId="0" fontId="38" fillId="0" borderId="0" xfId="1" applyFont="1" applyFill="1" applyBorder="1" applyAlignment="1">
      <alignment horizontal="center" vertical="center"/>
    </xf>
    <xf numFmtId="0" fontId="24" fillId="0" borderId="2" xfId="24" applyNumberFormat="1" applyFont="1" applyFill="1" applyBorder="1" applyAlignment="1">
      <alignment horizontal="center" vertical="center" wrapText="1"/>
    </xf>
    <xf numFmtId="0" fontId="24" fillId="0" borderId="0" xfId="24" applyNumberFormat="1" applyFont="1" applyFill="1" applyBorder="1" applyAlignment="1">
      <alignment vertical="center"/>
    </xf>
    <xf numFmtId="0" fontId="35" fillId="0" borderId="0" xfId="1" applyFont="1" applyFill="1" applyBorder="1" applyAlignment="1">
      <alignment vertical="center" wrapText="1"/>
    </xf>
    <xf numFmtId="0" fontId="36" fillId="0" borderId="0" xfId="0" applyFont="1" applyBorder="1" applyAlignment="1">
      <alignment vertical="distributed"/>
    </xf>
    <xf numFmtId="0" fontId="41" fillId="0" borderId="0" xfId="24" applyFont="1" applyFill="1" applyBorder="1" applyAlignment="1">
      <alignment vertical="center"/>
    </xf>
    <xf numFmtId="0" fontId="39" fillId="0" borderId="0" xfId="0" applyFont="1" applyBorder="1" applyAlignment="1">
      <alignment vertical="center"/>
    </xf>
    <xf numFmtId="0" fontId="42" fillId="0" borderId="0" xfId="0" applyFont="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1" fillId="0" borderId="0" xfId="24" applyFont="1" applyFill="1" applyBorder="1" applyAlignment="1">
      <alignment vertical="center" wrapText="1"/>
    </xf>
    <xf numFmtId="0" fontId="38" fillId="0" borderId="0" xfId="1" applyFont="1" applyFill="1" applyBorder="1" applyAlignment="1"/>
    <xf numFmtId="0" fontId="41" fillId="0" borderId="0" xfId="24" applyFont="1" applyFill="1" applyBorder="1" applyAlignment="1"/>
    <xf numFmtId="0" fontId="23" fillId="0" borderId="0" xfId="24" applyFont="1" applyFill="1" applyBorder="1" applyAlignment="1"/>
    <xf numFmtId="0" fontId="21" fillId="0" borderId="0" xfId="0" applyFont="1" applyFill="1" applyBorder="1" applyAlignment="1"/>
    <xf numFmtId="0" fontId="22" fillId="0" borderId="0" xfId="30" applyNumberFormat="1" applyFont="1" applyFill="1" applyBorder="1" applyAlignment="1"/>
    <xf numFmtId="0" fontId="39" fillId="0" borderId="0" xfId="0" applyFont="1" applyFill="1" applyBorder="1" applyAlignment="1">
      <alignment vertical="top" wrapText="1"/>
    </xf>
    <xf numFmtId="169" fontId="14" fillId="0" borderId="1" xfId="29" applyNumberFormat="1" applyFont="1" applyFill="1" applyBorder="1" applyAlignment="1">
      <alignment vertical="center"/>
    </xf>
    <xf numFmtId="0" fontId="44" fillId="2" borderId="3" xfId="0" applyFont="1" applyFill="1" applyBorder="1" applyAlignment="1">
      <alignment horizontal="center" wrapText="1"/>
    </xf>
    <xf numFmtId="0" fontId="17" fillId="0" borderId="3" xfId="0" applyFont="1" applyBorder="1" applyAlignment="1">
      <alignment horizontal="center" wrapText="1"/>
    </xf>
    <xf numFmtId="169" fontId="14" fillId="0" borderId="3" xfId="38" applyNumberFormat="1" applyFont="1" applyBorder="1" applyAlignment="1">
      <alignment horizontal="center" wrapText="1"/>
    </xf>
    <xf numFmtId="169" fontId="17" fillId="0" borderId="3" xfId="38" applyNumberFormat="1" applyFont="1" applyBorder="1" applyAlignment="1">
      <alignment horizontal="center" wrapText="1"/>
    </xf>
    <xf numFmtId="169" fontId="14" fillId="0" borderId="3" xfId="38" applyNumberFormat="1" applyFont="1" applyFill="1" applyBorder="1" applyAlignment="1">
      <alignment horizontal="center" wrapText="1"/>
    </xf>
    <xf numFmtId="169" fontId="45" fillId="0" borderId="3" xfId="38" applyNumberFormat="1" applyFont="1" applyFill="1" applyBorder="1" applyAlignment="1">
      <alignment horizontal="center" wrapText="1"/>
    </xf>
    <xf numFmtId="169" fontId="45" fillId="0" borderId="3" xfId="38" applyNumberFormat="1" applyFont="1" applyBorder="1" applyAlignment="1">
      <alignment horizontal="center" wrapText="1"/>
    </xf>
    <xf numFmtId="0" fontId="17" fillId="0" borderId="3" xfId="0" applyFont="1" applyFill="1" applyBorder="1" applyAlignment="1">
      <alignment horizontal="center" wrapText="1"/>
    </xf>
    <xf numFmtId="0" fontId="14" fillId="0" borderId="3" xfId="0" applyFont="1" applyFill="1" applyBorder="1" applyAlignment="1">
      <alignment horizontal="center" wrapText="1"/>
    </xf>
    <xf numFmtId="3" fontId="14" fillId="0" borderId="3" xfId="24" applyNumberFormat="1" applyFont="1" applyFill="1" applyBorder="1" applyAlignment="1">
      <alignment vertical="center"/>
    </xf>
    <xf numFmtId="0" fontId="39" fillId="0" borderId="0" xfId="0" applyFont="1" applyBorder="1" applyAlignment="1">
      <alignment horizontal="left" vertical="top" wrapText="1"/>
    </xf>
    <xf numFmtId="169" fontId="14" fillId="0" borderId="1" xfId="29" applyNumberFormat="1" applyFont="1" applyFill="1" applyBorder="1" applyAlignment="1">
      <alignment horizontal="right" vertical="center"/>
    </xf>
    <xf numFmtId="0" fontId="38" fillId="0" borderId="0" xfId="1" applyFont="1" applyFill="1" applyBorder="1" applyAlignment="1">
      <alignment vertical="top" wrapText="1"/>
    </xf>
    <xf numFmtId="0" fontId="38" fillId="0" borderId="0" xfId="1" applyFont="1" applyFill="1" applyBorder="1" applyAlignment="1">
      <alignment vertical="top"/>
    </xf>
    <xf numFmtId="0" fontId="32" fillId="0" borderId="0" xfId="37" applyFont="1" applyAlignment="1">
      <alignment horizontal="center"/>
    </xf>
    <xf numFmtId="0" fontId="24" fillId="0" borderId="4" xfId="24" applyNumberFormat="1" applyFont="1" applyFill="1" applyBorder="1" applyAlignment="1">
      <alignment horizontal="center" vertical="center" wrapText="1"/>
    </xf>
    <xf numFmtId="49" fontId="24" fillId="0" borderId="4" xfId="24" applyNumberFormat="1" applyFont="1" applyFill="1" applyBorder="1" applyAlignment="1">
      <alignment horizontal="center" vertical="center" wrapText="1"/>
    </xf>
    <xf numFmtId="3" fontId="17" fillId="0" borderId="3" xfId="24" applyNumberFormat="1" applyFont="1" applyFill="1" applyBorder="1" applyAlignment="1">
      <alignment vertical="center"/>
    </xf>
    <xf numFmtId="0" fontId="46" fillId="0" borderId="0" xfId="0" applyFont="1" applyBorder="1" applyAlignment="1">
      <alignment vertical="center"/>
    </xf>
    <xf numFmtId="3" fontId="18" fillId="3" borderId="3" xfId="1" applyNumberFormat="1" applyFont="1" applyFill="1" applyBorder="1" applyAlignment="1">
      <alignment vertical="center"/>
    </xf>
    <xf numFmtId="167" fontId="18" fillId="3" borderId="3" xfId="28" applyNumberFormat="1" applyFont="1" applyFill="1" applyBorder="1" applyAlignment="1">
      <alignment vertical="center"/>
    </xf>
    <xf numFmtId="168" fontId="18" fillId="3" borderId="1" xfId="29" applyNumberFormat="1" applyFont="1" applyFill="1" applyBorder="1" applyAlignment="1">
      <alignment vertical="center"/>
    </xf>
    <xf numFmtId="168" fontId="18" fillId="3" borderId="1" xfId="29" applyNumberFormat="1" applyFont="1" applyFill="1" applyBorder="1" applyAlignment="1">
      <alignment horizontal="right" vertical="center"/>
    </xf>
    <xf numFmtId="169" fontId="18" fillId="3" borderId="1" xfId="29" applyNumberFormat="1" applyFont="1" applyFill="1" applyBorder="1" applyAlignment="1">
      <alignment vertical="center"/>
    </xf>
    <xf numFmtId="0" fontId="12" fillId="0" borderId="0" xfId="1" applyFont="1" applyFill="1" applyBorder="1" applyAlignment="1">
      <alignment horizontal="center"/>
    </xf>
    <xf numFmtId="167" fontId="27" fillId="0" borderId="0" xfId="28" applyNumberFormat="1" applyFont="1"/>
    <xf numFmtId="3" fontId="18" fillId="3" borderId="1" xfId="1" applyNumberFormat="1" applyFont="1" applyFill="1" applyBorder="1" applyAlignment="1">
      <alignment vertical="center"/>
    </xf>
    <xf numFmtId="0" fontId="47" fillId="0" borderId="0" xfId="1" applyFont="1" applyFill="1" applyBorder="1" applyAlignment="1">
      <alignment vertical="top"/>
    </xf>
    <xf numFmtId="167" fontId="21" fillId="0" borderId="0" xfId="28" applyNumberFormat="1" applyFont="1" applyBorder="1" applyAlignment="1"/>
    <xf numFmtId="0" fontId="1" fillId="0" borderId="0" xfId="41"/>
    <xf numFmtId="0" fontId="0" fillId="0" borderId="0" xfId="0" applyNumberFormat="1"/>
    <xf numFmtId="171" fontId="48" fillId="0" borderId="0" xfId="0" applyNumberFormat="1" applyFont="1" applyFill="1" applyAlignment="1">
      <alignment horizontal="center" wrapText="1"/>
    </xf>
    <xf numFmtId="169" fontId="17" fillId="0" borderId="1" xfId="29" applyNumberFormat="1" applyFont="1" applyFill="1" applyBorder="1" applyAlignment="1">
      <alignment vertical="center"/>
    </xf>
    <xf numFmtId="0" fontId="0" fillId="0" borderId="0" xfId="0"/>
    <xf numFmtId="0" fontId="48" fillId="0" borderId="0" xfId="0" applyFont="1" applyFill="1" applyAlignment="1">
      <alignment horizontal="center" wrapText="1"/>
    </xf>
    <xf numFmtId="6" fontId="48" fillId="0" borderId="0" xfId="0" applyNumberFormat="1" applyFont="1" applyFill="1" applyAlignment="1">
      <alignment horizontal="center" wrapText="1"/>
    </xf>
    <xf numFmtId="1" fontId="24" fillId="0" borderId="2" xfId="24" applyNumberFormat="1" applyFont="1" applyFill="1" applyBorder="1" applyAlignment="1">
      <alignment horizontal="center" vertical="center" wrapText="1"/>
    </xf>
    <xf numFmtId="3" fontId="21" fillId="0" borderId="0" xfId="0" applyNumberFormat="1" applyFont="1" applyBorder="1" applyAlignment="1"/>
    <xf numFmtId="169" fontId="27" fillId="0" borderId="0" xfId="29" applyNumberFormat="1" applyFont="1"/>
    <xf numFmtId="3" fontId="10" fillId="0" borderId="0" xfId="0" applyNumberFormat="1" applyFont="1" applyAlignment="1">
      <alignment horizontal="center" vertical="center"/>
    </xf>
    <xf numFmtId="3" fontId="10" fillId="0" borderId="0" xfId="0" applyNumberFormat="1" applyFont="1"/>
    <xf numFmtId="0" fontId="14" fillId="4" borderId="0" xfId="0" applyFont="1" applyFill="1" applyBorder="1" applyAlignment="1">
      <alignment vertical="center"/>
    </xf>
    <xf numFmtId="1" fontId="14" fillId="4" borderId="0" xfId="24" applyNumberFormat="1" applyFont="1" applyFill="1" applyAlignment="1">
      <alignment horizontal="center" vertical="center" wrapText="1"/>
    </xf>
    <xf numFmtId="3" fontId="3" fillId="4" borderId="0" xfId="41" applyNumberFormat="1" applyFont="1" applyFill="1" applyBorder="1" applyAlignment="1">
      <alignment horizontal="center" wrapText="1" readingOrder="1"/>
    </xf>
    <xf numFmtId="169" fontId="27" fillId="0" borderId="3" xfId="29" applyNumberFormat="1" applyFont="1" applyBorder="1"/>
    <xf numFmtId="167" fontId="14" fillId="4" borderId="0" xfId="0" applyNumberFormat="1" applyFont="1" applyFill="1" applyBorder="1" applyAlignment="1">
      <alignment vertical="center"/>
    </xf>
    <xf numFmtId="167" fontId="14" fillId="0" borderId="0" xfId="0" applyNumberFormat="1" applyFont="1" applyBorder="1" applyAlignment="1">
      <alignment vertical="center"/>
    </xf>
    <xf numFmtId="167" fontId="14" fillId="4" borderId="0" xfId="0" applyNumberFormat="1" applyFont="1" applyFill="1" applyAlignment="1">
      <alignment vertical="center"/>
    </xf>
    <xf numFmtId="170" fontId="14" fillId="0" borderId="0" xfId="24" applyNumberFormat="1" applyFont="1" applyFill="1" applyAlignment="1">
      <alignment horizontal="center" vertical="center" wrapText="1"/>
    </xf>
    <xf numFmtId="49" fontId="24" fillId="0" borderId="2" xfId="24" applyNumberFormat="1" applyFont="1" applyFill="1" applyBorder="1" applyAlignment="1">
      <alignment horizontal="center" vertical="center" wrapText="1"/>
    </xf>
    <xf numFmtId="172" fontId="14" fillId="0" borderId="0" xfId="24" applyNumberFormat="1" applyFont="1" applyFill="1" applyBorder="1" applyAlignment="1">
      <alignment vertical="center"/>
    </xf>
    <xf numFmtId="0" fontId="49" fillId="0" borderId="0" xfId="24" applyFont="1" applyFill="1" applyBorder="1" applyAlignment="1"/>
    <xf numFmtId="0" fontId="50" fillId="0" borderId="0" xfId="24" applyFont="1" applyFill="1" applyBorder="1" applyAlignment="1"/>
    <xf numFmtId="0" fontId="50" fillId="0" borderId="0" xfId="24" applyFont="1" applyFill="1" applyAlignment="1"/>
    <xf numFmtId="3" fontId="51" fillId="0" borderId="0" xfId="0" applyNumberFormat="1" applyFont="1" applyAlignment="1">
      <alignment horizontal="center" vertical="center"/>
    </xf>
    <xf numFmtId="3" fontId="51" fillId="0" borderId="0" xfId="0" applyNumberFormat="1" applyFont="1"/>
    <xf numFmtId="169" fontId="51" fillId="0" borderId="0" xfId="29" applyNumberFormat="1" applyFont="1" applyAlignment="1">
      <alignment wrapText="1"/>
    </xf>
    <xf numFmtId="3" fontId="14" fillId="0" borderId="1" xfId="24" applyNumberFormat="1" applyFont="1" applyFill="1" applyBorder="1" applyAlignment="1">
      <alignment horizontal="right" vertical="center"/>
    </xf>
    <xf numFmtId="0" fontId="21" fillId="0" borderId="0" xfId="24" applyFont="1" applyFill="1" applyAlignment="1">
      <alignment horizontal="right"/>
    </xf>
    <xf numFmtId="0" fontId="27" fillId="0" borderId="0" xfId="43" applyFont="1"/>
    <xf numFmtId="0" fontId="27" fillId="0" borderId="3" xfId="43" applyFont="1" applyBorder="1"/>
    <xf numFmtId="169" fontId="27" fillId="0" borderId="3" xfId="43" applyNumberFormat="1" applyFont="1" applyBorder="1"/>
    <xf numFmtId="169" fontId="27" fillId="0" borderId="0" xfId="43" applyNumberFormat="1" applyFont="1"/>
    <xf numFmtId="0" fontId="28" fillId="0" borderId="0" xfId="43" applyFont="1"/>
    <xf numFmtId="0" fontId="27" fillId="0" borderId="0" xfId="43" applyFont="1" applyAlignment="1"/>
    <xf numFmtId="0" fontId="29" fillId="2" borderId="3" xfId="43" applyFont="1" applyFill="1" applyBorder="1" applyAlignment="1">
      <alignment horizontal="center" wrapText="1"/>
    </xf>
    <xf numFmtId="0" fontId="31" fillId="0" borderId="0" xfId="43" applyFont="1" applyAlignment="1">
      <alignment horizontal="left"/>
    </xf>
    <xf numFmtId="170" fontId="27" fillId="0" borderId="0" xfId="43" applyNumberFormat="1" applyFont="1"/>
    <xf numFmtId="0" fontId="27" fillId="0" borderId="0" xfId="43" applyFont="1" applyFill="1"/>
    <xf numFmtId="0" fontId="27" fillId="0" borderId="0" xfId="43" applyFont="1" applyAlignment="1">
      <alignment horizontal="center"/>
    </xf>
    <xf numFmtId="0" fontId="32" fillId="0" borderId="0" xfId="43" applyFont="1" applyAlignment="1">
      <alignment horizontal="center"/>
    </xf>
    <xf numFmtId="0" fontId="20" fillId="0" borderId="0" xfId="0" applyFont="1" applyBorder="1" applyAlignment="1">
      <alignment horizontal="center" vertical="center"/>
    </xf>
    <xf numFmtId="0" fontId="12" fillId="0" borderId="0" xfId="1" applyFont="1" applyFill="1" applyBorder="1" applyAlignment="1">
      <alignment horizontal="center"/>
    </xf>
    <xf numFmtId="0" fontId="13" fillId="3" borderId="0" xfId="0" applyFont="1" applyFill="1" applyAlignment="1">
      <alignment horizontal="center"/>
    </xf>
    <xf numFmtId="0" fontId="38" fillId="0" borderId="0" xfId="1"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0" xfId="0" applyFont="1" applyFill="1" applyBorder="1" applyAlignment="1">
      <alignment horizontal="justify" vertical="top" wrapText="1"/>
    </xf>
    <xf numFmtId="0" fontId="52" fillId="0" borderId="0" xfId="0" applyFont="1" applyFill="1" applyBorder="1" applyAlignment="1">
      <alignment horizontal="justify" vertical="top" wrapText="1"/>
    </xf>
    <xf numFmtId="49" fontId="24" fillId="0" borderId="2" xfId="24" applyNumberFormat="1" applyFont="1" applyFill="1" applyBorder="1" applyAlignment="1">
      <alignment horizontal="center" vertical="center" wrapText="1"/>
    </xf>
    <xf numFmtId="49" fontId="25" fillId="0" borderId="0" xfId="24" applyNumberFormat="1" applyFont="1" applyFill="1" applyBorder="1" applyAlignment="1">
      <alignment horizontal="center" vertical="center" wrapText="1"/>
    </xf>
    <xf numFmtId="49" fontId="25" fillId="0" borderId="2" xfId="24" applyNumberFormat="1" applyFont="1" applyFill="1" applyBorder="1" applyAlignment="1">
      <alignment horizontal="center" vertical="center" wrapText="1"/>
    </xf>
    <xf numFmtId="49" fontId="24" fillId="0" borderId="4" xfId="24" applyNumberFormat="1" applyFont="1" applyFill="1" applyBorder="1" applyAlignment="1">
      <alignment horizontal="center" vertical="center" wrapText="1"/>
    </xf>
    <xf numFmtId="0" fontId="43" fillId="0" borderId="3" xfId="0" applyFont="1" applyBorder="1" applyAlignment="1">
      <alignment horizontal="center" vertical="center"/>
    </xf>
    <xf numFmtId="0" fontId="32" fillId="0" borderId="0" xfId="43" applyFont="1" applyAlignment="1">
      <alignment horizontal="center"/>
    </xf>
    <xf numFmtId="0" fontId="32" fillId="0" borderId="0" xfId="37" applyFont="1" applyAlignment="1">
      <alignment horizontal="center"/>
    </xf>
  </cellXfs>
  <cellStyles count="44">
    <cellStyle name="Comma0" xfId="3"/>
    <cellStyle name="Currency0" xfId="4"/>
    <cellStyle name="Date" xfId="5"/>
    <cellStyle name="Estilo 1" xfId="6"/>
    <cellStyle name="Euro" xfId="7"/>
    <cellStyle name="Euro 2" xfId="15"/>
    <cellStyle name="Euro 3" xfId="16"/>
    <cellStyle name="Euro 4" xfId="17"/>
    <cellStyle name="Euro 5" xfId="18"/>
    <cellStyle name="Euro 6" xfId="19"/>
    <cellStyle name="Euro 7" xfId="20"/>
    <cellStyle name="Fixed" xfId="8"/>
    <cellStyle name="Heading 1" xfId="9"/>
    <cellStyle name="Heading 2" xfId="10"/>
    <cellStyle name="Hipervínculo 2" xfId="32"/>
    <cellStyle name="Millares" xfId="29" builtinId="3"/>
    <cellStyle name="Millares 2" xfId="34"/>
    <cellStyle name="Millares 2 2 2 2" xfId="39"/>
    <cellStyle name="Millares 3" xfId="38"/>
    <cellStyle name="Normal" xfId="0" builtinId="0"/>
    <cellStyle name="Normal 11" xfId="21"/>
    <cellStyle name="Normal 12" xfId="22"/>
    <cellStyle name="Normal 13" xfId="23"/>
    <cellStyle name="Normal 14" xfId="13"/>
    <cellStyle name="Normal 2" xfId="12"/>
    <cellStyle name="Normal 2 10" xfId="40"/>
    <cellStyle name="Normal 2 2" xfId="33"/>
    <cellStyle name="Normal 3" xfId="24"/>
    <cellStyle name="Normal 3 2" xfId="31"/>
    <cellStyle name="Normal 4" xfId="25"/>
    <cellStyle name="Normal 4 2" xfId="41"/>
    <cellStyle name="Normal 5" xfId="26"/>
    <cellStyle name="Normal 6" xfId="37"/>
    <cellStyle name="Normal 6 2" xfId="43"/>
    <cellStyle name="Normal 7" xfId="14"/>
    <cellStyle name="Normal 9" xfId="27"/>
    <cellStyle name="Normal_CUADRO 1.1 DEFINITIVO" xfId="30"/>
    <cellStyle name="Normal_Fenaviquín 15 (2007) - Huevo por colores" xfId="1"/>
    <cellStyle name="Porcentual" xfId="28" builtinId="5"/>
    <cellStyle name="Porcentual 2" xfId="2"/>
    <cellStyle name="Porcentual 2 10 2" xfId="42"/>
    <cellStyle name="Porcentual 2 2" xfId="36"/>
    <cellStyle name="Porcentual 3" xfId="35"/>
    <cellStyle name="rojo" xfId="11"/>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0974BD"/>
      <color rgb="FF872B93"/>
      <color rgb="FF74105F"/>
      <color rgb="FFE8112D"/>
      <color rgb="FFEB400B"/>
      <color rgb="FF000066"/>
      <color rgb="FF333399"/>
      <color rgb="FF53722D"/>
      <color rgb="FF004559"/>
      <color rgb="FFC7BD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2275449101796407"/>
          <c:y val="6.25E-2"/>
          <c:w val="0.73652694610778469"/>
          <c:h val="0.75694444444445375"/>
        </c:manualLayout>
      </c:layout>
      <c:lineChart>
        <c:grouping val="standard"/>
        <c:ser>
          <c:idx val="0"/>
          <c:order val="0"/>
          <c:tx>
            <c:strRef>
              <c:f>VE!$B$8</c:f>
              <c:strCache>
                <c:ptCount val="1"/>
                <c:pt idx="0">
                  <c:v>2008</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VE!$C$8:$N$8</c:f>
              <c:numCache>
                <c:formatCode>_(* #,##0_);_(* \(#,##0\);_(* "-"??_);_(@_)</c:formatCode>
                <c:ptCount val="12"/>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numCache>
            </c:numRef>
          </c:val>
        </c:ser>
        <c:ser>
          <c:idx val="1"/>
          <c:order val="1"/>
          <c:tx>
            <c:strRef>
              <c:f>VE!$B$9</c:f>
              <c:strCache>
                <c:ptCount val="1"/>
                <c:pt idx="0">
                  <c:v>2009</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VE!$C$9:$N$9</c:f>
              <c:numCache>
                <c:formatCode>_(* #,##0_);_(* \(#,##0\);_(* "-"??_);_(@_)</c:formatCode>
                <c:ptCount val="12"/>
                <c:pt idx="0">
                  <c:v>105736</c:v>
                </c:pt>
                <c:pt idx="1">
                  <c:v>106254</c:v>
                </c:pt>
                <c:pt idx="2">
                  <c:v>106642</c:v>
                </c:pt>
                <c:pt idx="3">
                  <c:v>106450</c:v>
                </c:pt>
                <c:pt idx="4">
                  <c:v>96343</c:v>
                </c:pt>
                <c:pt idx="5">
                  <c:v>116777</c:v>
                </c:pt>
                <c:pt idx="6">
                  <c:v>129888</c:v>
                </c:pt>
                <c:pt idx="7">
                  <c:v>126652</c:v>
                </c:pt>
                <c:pt idx="8">
                  <c:v>101731</c:v>
                </c:pt>
                <c:pt idx="9">
                  <c:v>102874</c:v>
                </c:pt>
                <c:pt idx="10">
                  <c:v>112547</c:v>
                </c:pt>
                <c:pt idx="11">
                  <c:v>141806</c:v>
                </c:pt>
              </c:numCache>
            </c:numRef>
          </c:val>
        </c:ser>
        <c:ser>
          <c:idx val="2"/>
          <c:order val="2"/>
          <c:tx>
            <c:strRef>
              <c:f>VE!$B$10</c:f>
              <c:strCache>
                <c:ptCount val="1"/>
                <c:pt idx="0">
                  <c:v>2010</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VE!$C$10:$N$10</c:f>
              <c:numCache>
                <c:formatCode>_(* #,##0_);_(* \(#,##0\);_(* "-"??_);_(@_)</c:formatCode>
                <c:ptCount val="12"/>
                <c:pt idx="0">
                  <c:v>112242</c:v>
                </c:pt>
                <c:pt idx="1">
                  <c:v>112609</c:v>
                </c:pt>
                <c:pt idx="2">
                  <c:v>120287</c:v>
                </c:pt>
                <c:pt idx="3">
                  <c:v>101974</c:v>
                </c:pt>
                <c:pt idx="4">
                  <c:v>107608</c:v>
                </c:pt>
                <c:pt idx="5">
                  <c:v>123457</c:v>
                </c:pt>
                <c:pt idx="6">
                  <c:v>142696</c:v>
                </c:pt>
                <c:pt idx="7">
                  <c:v>142812</c:v>
                </c:pt>
                <c:pt idx="8">
                  <c:v>113547</c:v>
                </c:pt>
                <c:pt idx="9">
                  <c:v>120256</c:v>
                </c:pt>
                <c:pt idx="10">
                  <c:v>122617</c:v>
                </c:pt>
                <c:pt idx="11">
                  <c:v>154779</c:v>
                </c:pt>
              </c:numCache>
            </c:numRef>
          </c:val>
        </c:ser>
        <c:ser>
          <c:idx val="3"/>
          <c:order val="3"/>
          <c:tx>
            <c:strRef>
              <c:f>VE!$B$11</c:f>
              <c:strCache>
                <c:ptCount val="1"/>
                <c:pt idx="0">
                  <c:v>2011</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VE!$C$11:$N$11</c:f>
              <c:numCache>
                <c:formatCode>_(* #,##0_);_(* \(#,##0\);_(* "-"??_);_(@_)</c:formatCode>
                <c:ptCount val="12"/>
                <c:pt idx="0">
                  <c:v>132105</c:v>
                </c:pt>
                <c:pt idx="1">
                  <c:v>127453</c:v>
                </c:pt>
                <c:pt idx="2">
                  <c:v>138310</c:v>
                </c:pt>
                <c:pt idx="3">
                  <c:v>122939</c:v>
                </c:pt>
                <c:pt idx="4">
                  <c:v>121911</c:v>
                </c:pt>
                <c:pt idx="5">
                  <c:v>132554</c:v>
                </c:pt>
                <c:pt idx="6">
                  <c:v>146830</c:v>
                </c:pt>
                <c:pt idx="7">
                  <c:v>144607</c:v>
                </c:pt>
                <c:pt idx="8">
                  <c:v>118956</c:v>
                </c:pt>
              </c:numCache>
            </c:numRef>
          </c:val>
        </c:ser>
        <c:dLbls/>
        <c:marker val="1"/>
        <c:axId val="37813248"/>
        <c:axId val="37823616"/>
      </c:lineChart>
      <c:catAx>
        <c:axId val="37813248"/>
        <c:scaling>
          <c:orientation val="minMax"/>
        </c:scaling>
        <c:axPos val="b"/>
        <c:numFmt formatCode="General" sourceLinked="1"/>
        <c:tickLblPos val="nextTo"/>
        <c:txPr>
          <a:bodyPr rot="0" vert="horz"/>
          <a:lstStyle/>
          <a:p>
            <a:pPr>
              <a:defRPr lang="es-ES"/>
            </a:pPr>
            <a:endParaRPr lang="es-CO"/>
          </a:p>
        </c:txPr>
        <c:crossAx val="37823616"/>
        <c:crosses val="autoZero"/>
        <c:auto val="1"/>
        <c:lblAlgn val="ctr"/>
        <c:lblOffset val="100"/>
      </c:catAx>
      <c:valAx>
        <c:axId val="37823616"/>
        <c:scaling>
          <c:orientation val="minMax"/>
        </c:scaling>
        <c:axPos val="l"/>
        <c:majorGridlines/>
        <c:numFmt formatCode="_(* #,##0_);_(* \(#,##0\);_(* &quot;-&quot;??_);_(@_)" sourceLinked="1"/>
        <c:tickLblPos val="nextTo"/>
        <c:txPr>
          <a:bodyPr rot="0" vert="horz"/>
          <a:lstStyle/>
          <a:p>
            <a:pPr>
              <a:defRPr lang="es-ES"/>
            </a:pPr>
            <a:endParaRPr lang="es-CO"/>
          </a:p>
        </c:txPr>
        <c:crossAx val="37813248"/>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chemeClr val="bg1">
              <a:lumMod val="50000"/>
            </a:schemeClr>
          </a:solidFill>
          <a:latin typeface="Century Gothic" pitchFamily="34" charset="0"/>
          <a:ea typeface="Arial Unicode MS"/>
          <a:cs typeface="Arial Unicode MS"/>
        </a:defRPr>
      </a:pPr>
      <a:endParaRPr lang="es-CO"/>
    </a:p>
  </c:txPr>
  <c:printSettings>
    <c:headerFooter/>
    <c:pageMargins b="0.75000000000000555" l="0.70000000000000062" r="0.70000000000000062" t="0.750000000000005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122754491017964"/>
          <c:y val="6.25E-2"/>
          <c:w val="0.74700598802395213"/>
          <c:h val="0.75694444444445408"/>
        </c:manualLayout>
      </c:layout>
      <c:lineChart>
        <c:grouping val="standard"/>
        <c:ser>
          <c:idx val="0"/>
          <c:order val="0"/>
          <c:tx>
            <c:strRef>
              <c:f>VE!$B$17</c:f>
              <c:strCache>
                <c:ptCount val="1"/>
                <c:pt idx="0">
                  <c:v>2008</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VE!$C$17:$N$17</c:f>
              <c:numCache>
                <c:formatCode>_(* #,##0_);_(* \(#,##0\);_(* "-"??_);_(@_)</c:formatCode>
                <c:ptCount val="12"/>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numCache>
            </c:numRef>
          </c:val>
        </c:ser>
        <c:ser>
          <c:idx val="1"/>
          <c:order val="1"/>
          <c:tx>
            <c:strRef>
              <c:f>VE!$B$18</c:f>
              <c:strCache>
                <c:ptCount val="1"/>
                <c:pt idx="0">
                  <c:v>2009</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VE!$C$18:$N$18</c:f>
              <c:numCache>
                <c:formatCode>_(* #,##0_);_(* \(#,##0\);_(* "-"??_);_(@_)</c:formatCode>
                <c:ptCount val="12"/>
                <c:pt idx="0">
                  <c:v>55773</c:v>
                </c:pt>
                <c:pt idx="1">
                  <c:v>55535</c:v>
                </c:pt>
                <c:pt idx="2">
                  <c:v>57590</c:v>
                </c:pt>
                <c:pt idx="3">
                  <c:v>53960</c:v>
                </c:pt>
                <c:pt idx="4">
                  <c:v>50089</c:v>
                </c:pt>
                <c:pt idx="5">
                  <c:v>59751</c:v>
                </c:pt>
                <c:pt idx="6">
                  <c:v>64735</c:v>
                </c:pt>
                <c:pt idx="7">
                  <c:v>64574</c:v>
                </c:pt>
                <c:pt idx="8">
                  <c:v>51119</c:v>
                </c:pt>
                <c:pt idx="9">
                  <c:v>55052</c:v>
                </c:pt>
                <c:pt idx="10">
                  <c:v>61501</c:v>
                </c:pt>
                <c:pt idx="11">
                  <c:v>63147</c:v>
                </c:pt>
              </c:numCache>
            </c:numRef>
          </c:val>
        </c:ser>
        <c:ser>
          <c:idx val="2"/>
          <c:order val="2"/>
          <c:tx>
            <c:strRef>
              <c:f>VE!$B$19</c:f>
              <c:strCache>
                <c:ptCount val="1"/>
                <c:pt idx="0">
                  <c:v>2010</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VE!$C$19:$N$19</c:f>
              <c:numCache>
                <c:formatCode>_(* #,##0_);_(* \(#,##0\);_(* "-"??_);_(@_)</c:formatCode>
                <c:ptCount val="12"/>
                <c:pt idx="0">
                  <c:v>57336</c:v>
                </c:pt>
                <c:pt idx="1">
                  <c:v>54510</c:v>
                </c:pt>
                <c:pt idx="2">
                  <c:v>63943</c:v>
                </c:pt>
                <c:pt idx="3">
                  <c:v>54785</c:v>
                </c:pt>
                <c:pt idx="4">
                  <c:v>56474</c:v>
                </c:pt>
                <c:pt idx="5">
                  <c:v>62300</c:v>
                </c:pt>
                <c:pt idx="6">
                  <c:v>71732</c:v>
                </c:pt>
                <c:pt idx="7">
                  <c:v>74023</c:v>
                </c:pt>
                <c:pt idx="8">
                  <c:v>61505</c:v>
                </c:pt>
                <c:pt idx="9">
                  <c:v>64588</c:v>
                </c:pt>
                <c:pt idx="10">
                  <c:v>66277</c:v>
                </c:pt>
                <c:pt idx="11">
                  <c:v>67487</c:v>
                </c:pt>
              </c:numCache>
            </c:numRef>
          </c:val>
        </c:ser>
        <c:ser>
          <c:idx val="3"/>
          <c:order val="3"/>
          <c:tx>
            <c:strRef>
              <c:f>VE!$B$20</c:f>
              <c:strCache>
                <c:ptCount val="1"/>
                <c:pt idx="0">
                  <c:v>2011</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VE!$C$20:$N$20</c:f>
              <c:numCache>
                <c:formatCode>_(* #,##0_);_(* \(#,##0\);_(* "-"??_);_(@_)</c:formatCode>
                <c:ptCount val="12"/>
                <c:pt idx="0">
                  <c:v>70105</c:v>
                </c:pt>
                <c:pt idx="1">
                  <c:v>68207</c:v>
                </c:pt>
                <c:pt idx="2">
                  <c:v>70224</c:v>
                </c:pt>
                <c:pt idx="3">
                  <c:v>63231</c:v>
                </c:pt>
                <c:pt idx="4">
                  <c:v>70359</c:v>
                </c:pt>
                <c:pt idx="5">
                  <c:v>73678</c:v>
                </c:pt>
                <c:pt idx="6">
                  <c:v>77931</c:v>
                </c:pt>
                <c:pt idx="7">
                  <c:v>80787</c:v>
                </c:pt>
                <c:pt idx="8">
                  <c:v>67942</c:v>
                </c:pt>
              </c:numCache>
            </c:numRef>
          </c:val>
        </c:ser>
        <c:dLbls/>
        <c:marker val="1"/>
        <c:axId val="37583872"/>
        <c:axId val="37597952"/>
      </c:lineChart>
      <c:catAx>
        <c:axId val="37583872"/>
        <c:scaling>
          <c:orientation val="minMax"/>
        </c:scaling>
        <c:axPos val="b"/>
        <c:numFmt formatCode="General" sourceLinked="1"/>
        <c:tickLblPos val="nextTo"/>
        <c:txPr>
          <a:bodyPr rot="0" vert="horz"/>
          <a:lstStyle/>
          <a:p>
            <a:pPr>
              <a:defRPr lang="es-ES"/>
            </a:pPr>
            <a:endParaRPr lang="es-CO"/>
          </a:p>
        </c:txPr>
        <c:crossAx val="37597952"/>
        <c:crosses val="autoZero"/>
        <c:auto val="1"/>
        <c:lblAlgn val="ctr"/>
        <c:lblOffset val="100"/>
      </c:catAx>
      <c:valAx>
        <c:axId val="37597952"/>
        <c:scaling>
          <c:orientation val="minMax"/>
        </c:scaling>
        <c:axPos val="l"/>
        <c:majorGridlines/>
        <c:numFmt formatCode="_(* #,##0_);_(* \(#,##0\);_(* &quot;-&quot;??_);_(@_)" sourceLinked="1"/>
        <c:tickLblPos val="nextTo"/>
        <c:txPr>
          <a:bodyPr rot="0" vert="horz"/>
          <a:lstStyle/>
          <a:p>
            <a:pPr>
              <a:defRPr lang="es-ES"/>
            </a:pPr>
            <a:endParaRPr lang="es-CO"/>
          </a:p>
        </c:txPr>
        <c:crossAx val="37583872"/>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rgbClr val="000000"/>
          </a:solidFill>
          <a:latin typeface="Century Gothic" pitchFamily="34" charset="0"/>
          <a:ea typeface="Arial Unicode MS"/>
          <a:cs typeface="Arial Unicode MS"/>
        </a:defRPr>
      </a:pPr>
      <a:endParaRPr lang="es-CO"/>
    </a:p>
  </c:txPr>
  <c:printSettings>
    <c:headerFooter/>
    <c:pageMargins b="0.750000000000006" l="0.70000000000000062" r="0.70000000000000062" t="0.75000000000000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chart>
    <c:plotArea>
      <c:layout/>
      <c:lineChart>
        <c:grouping val="standard"/>
        <c:ser>
          <c:idx val="0"/>
          <c:order val="0"/>
          <c:tx>
            <c:strRef>
              <c:f>VE!$V$6</c:f>
              <c:strCache>
                <c:ptCount val="1"/>
                <c:pt idx="0">
                  <c:v>País</c:v>
                </c:pt>
              </c:strCache>
            </c:strRef>
          </c:tx>
          <c:spPr>
            <a:ln>
              <a:solidFill>
                <a:schemeClr val="tx2">
                  <a:lumMod val="75000"/>
                </a:schemeClr>
              </a:solidFill>
            </a:ln>
          </c:spPr>
          <c:marker>
            <c:symbol val="none"/>
          </c:marker>
          <c:cat>
            <c:strRef>
              <c:f>VE!$U$7:$U$51</c:f>
              <c:strCache>
                <c:ptCount val="45"/>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pt idx="37">
                  <c:v>FEB-11</c:v>
                </c:pt>
                <c:pt idx="38">
                  <c:v>MAR-11</c:v>
                </c:pt>
                <c:pt idx="39">
                  <c:v>ABR-11</c:v>
                </c:pt>
                <c:pt idx="40">
                  <c:v>MAY-11</c:v>
                </c:pt>
                <c:pt idx="41">
                  <c:v>JUN-11</c:v>
                </c:pt>
                <c:pt idx="42">
                  <c:v>JUL-11</c:v>
                </c:pt>
                <c:pt idx="43">
                  <c:v>AGO-11</c:v>
                </c:pt>
                <c:pt idx="44">
                  <c:v>SEP-11</c:v>
                </c:pt>
              </c:strCache>
            </c:strRef>
          </c:cat>
          <c:val>
            <c:numRef>
              <c:f>VE!$V$7:$V$51</c:f>
              <c:numCache>
                <c:formatCode>_(* #,##0_);_(* \(#,##0\);_(* "-"??_);_(@_)</c:formatCode>
                <c:ptCount val="45"/>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pt idx="12">
                  <c:v>105736</c:v>
                </c:pt>
                <c:pt idx="13">
                  <c:v>106254</c:v>
                </c:pt>
                <c:pt idx="14">
                  <c:v>106642</c:v>
                </c:pt>
                <c:pt idx="15">
                  <c:v>106450</c:v>
                </c:pt>
                <c:pt idx="16">
                  <c:v>96343</c:v>
                </c:pt>
                <c:pt idx="17">
                  <c:v>116777</c:v>
                </c:pt>
                <c:pt idx="18">
                  <c:v>129888</c:v>
                </c:pt>
                <c:pt idx="19">
                  <c:v>126652</c:v>
                </c:pt>
                <c:pt idx="20">
                  <c:v>101731</c:v>
                </c:pt>
                <c:pt idx="21">
                  <c:v>102874</c:v>
                </c:pt>
                <c:pt idx="22">
                  <c:v>112547</c:v>
                </c:pt>
                <c:pt idx="23">
                  <c:v>141806</c:v>
                </c:pt>
                <c:pt idx="24">
                  <c:v>112242</c:v>
                </c:pt>
                <c:pt idx="25">
                  <c:v>112609</c:v>
                </c:pt>
                <c:pt idx="26">
                  <c:v>120287</c:v>
                </c:pt>
                <c:pt idx="27">
                  <c:v>101974</c:v>
                </c:pt>
                <c:pt idx="28">
                  <c:v>107608</c:v>
                </c:pt>
                <c:pt idx="29">
                  <c:v>123457</c:v>
                </c:pt>
                <c:pt idx="30">
                  <c:v>142696</c:v>
                </c:pt>
                <c:pt idx="31">
                  <c:v>142812</c:v>
                </c:pt>
                <c:pt idx="32">
                  <c:v>113547</c:v>
                </c:pt>
                <c:pt idx="33">
                  <c:v>120256</c:v>
                </c:pt>
                <c:pt idx="34">
                  <c:v>122617</c:v>
                </c:pt>
                <c:pt idx="35">
                  <c:v>154779</c:v>
                </c:pt>
                <c:pt idx="36">
                  <c:v>132105</c:v>
                </c:pt>
                <c:pt idx="37">
                  <c:v>127453</c:v>
                </c:pt>
                <c:pt idx="38">
                  <c:v>138310</c:v>
                </c:pt>
                <c:pt idx="39">
                  <c:v>122939</c:v>
                </c:pt>
                <c:pt idx="40">
                  <c:v>121911</c:v>
                </c:pt>
                <c:pt idx="41">
                  <c:v>132554</c:v>
                </c:pt>
                <c:pt idx="42">
                  <c:v>146830</c:v>
                </c:pt>
                <c:pt idx="43">
                  <c:v>144607</c:v>
                </c:pt>
                <c:pt idx="44">
                  <c:v>118956</c:v>
                </c:pt>
              </c:numCache>
            </c:numRef>
          </c:val>
        </c:ser>
        <c:ser>
          <c:idx val="1"/>
          <c:order val="1"/>
          <c:tx>
            <c:strRef>
              <c:f>VE!$W$6</c:f>
              <c:strCache>
                <c:ptCount val="1"/>
                <c:pt idx="0">
                  <c:v>Bogotá</c:v>
                </c:pt>
              </c:strCache>
            </c:strRef>
          </c:tx>
          <c:marker>
            <c:symbol val="none"/>
          </c:marker>
          <c:cat>
            <c:strRef>
              <c:f>VE!$U$7:$U$51</c:f>
              <c:strCache>
                <c:ptCount val="45"/>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pt idx="37">
                  <c:v>FEB-11</c:v>
                </c:pt>
                <c:pt idx="38">
                  <c:v>MAR-11</c:v>
                </c:pt>
                <c:pt idx="39">
                  <c:v>ABR-11</c:v>
                </c:pt>
                <c:pt idx="40">
                  <c:v>MAY-11</c:v>
                </c:pt>
                <c:pt idx="41">
                  <c:v>JUN-11</c:v>
                </c:pt>
                <c:pt idx="42">
                  <c:v>JUL-11</c:v>
                </c:pt>
                <c:pt idx="43">
                  <c:v>AGO-11</c:v>
                </c:pt>
                <c:pt idx="44">
                  <c:v>SEP-11</c:v>
                </c:pt>
              </c:strCache>
            </c:strRef>
          </c:cat>
          <c:val>
            <c:numRef>
              <c:f>VE!$W$7:$W$51</c:f>
              <c:numCache>
                <c:formatCode>_(* #,##0_);_(* \(#,##0\);_(* "-"??_);_(@_)</c:formatCode>
                <c:ptCount val="45"/>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pt idx="12">
                  <c:v>55773</c:v>
                </c:pt>
                <c:pt idx="13">
                  <c:v>55535</c:v>
                </c:pt>
                <c:pt idx="14">
                  <c:v>57590</c:v>
                </c:pt>
                <c:pt idx="15">
                  <c:v>53960</c:v>
                </c:pt>
                <c:pt idx="16">
                  <c:v>50089</c:v>
                </c:pt>
                <c:pt idx="17">
                  <c:v>59751</c:v>
                </c:pt>
                <c:pt idx="18">
                  <c:v>64735</c:v>
                </c:pt>
                <c:pt idx="19">
                  <c:v>64574</c:v>
                </c:pt>
                <c:pt idx="20">
                  <c:v>51119</c:v>
                </c:pt>
                <c:pt idx="21">
                  <c:v>55052</c:v>
                </c:pt>
                <c:pt idx="22">
                  <c:v>61501</c:v>
                </c:pt>
                <c:pt idx="23">
                  <c:v>63147</c:v>
                </c:pt>
                <c:pt idx="24">
                  <c:v>57336</c:v>
                </c:pt>
                <c:pt idx="25">
                  <c:v>54510</c:v>
                </c:pt>
                <c:pt idx="26">
                  <c:v>63943</c:v>
                </c:pt>
                <c:pt idx="27">
                  <c:v>54785</c:v>
                </c:pt>
                <c:pt idx="28">
                  <c:v>56474</c:v>
                </c:pt>
                <c:pt idx="29">
                  <c:v>62300</c:v>
                </c:pt>
                <c:pt idx="30">
                  <c:v>71732</c:v>
                </c:pt>
                <c:pt idx="31">
                  <c:v>74023</c:v>
                </c:pt>
                <c:pt idx="32">
                  <c:v>61505</c:v>
                </c:pt>
                <c:pt idx="33">
                  <c:v>64588</c:v>
                </c:pt>
                <c:pt idx="34">
                  <c:v>66277</c:v>
                </c:pt>
                <c:pt idx="35">
                  <c:v>67487</c:v>
                </c:pt>
                <c:pt idx="36">
                  <c:v>70105</c:v>
                </c:pt>
                <c:pt idx="37">
                  <c:v>68207</c:v>
                </c:pt>
                <c:pt idx="38">
                  <c:v>70224</c:v>
                </c:pt>
                <c:pt idx="39">
                  <c:v>63231</c:v>
                </c:pt>
                <c:pt idx="40">
                  <c:v>70359</c:v>
                </c:pt>
                <c:pt idx="41">
                  <c:v>73678</c:v>
                </c:pt>
                <c:pt idx="42">
                  <c:v>77931</c:v>
                </c:pt>
                <c:pt idx="43">
                  <c:v>80787</c:v>
                </c:pt>
                <c:pt idx="44">
                  <c:v>67942</c:v>
                </c:pt>
              </c:numCache>
            </c:numRef>
          </c:val>
        </c:ser>
        <c:dLbls/>
        <c:marker val="1"/>
        <c:axId val="37685504"/>
        <c:axId val="37695488"/>
      </c:lineChart>
      <c:catAx>
        <c:axId val="37685504"/>
        <c:scaling>
          <c:orientation val="minMax"/>
        </c:scaling>
        <c:axPos val="b"/>
        <c:tickLblPos val="nextTo"/>
        <c:txPr>
          <a:bodyPr/>
          <a:lstStyle/>
          <a:p>
            <a:pPr>
              <a:defRPr lang="es-ES"/>
            </a:pPr>
            <a:endParaRPr lang="es-CO"/>
          </a:p>
        </c:txPr>
        <c:crossAx val="37695488"/>
        <c:crosses val="autoZero"/>
        <c:auto val="1"/>
        <c:lblAlgn val="ctr"/>
        <c:lblOffset val="100"/>
      </c:catAx>
      <c:valAx>
        <c:axId val="37695488"/>
        <c:scaling>
          <c:orientation val="minMax"/>
        </c:scaling>
        <c:axPos val="l"/>
        <c:majorGridlines/>
        <c:numFmt formatCode="_(* #,##0_);_(* \(#,##0\);_(* &quot;-&quot;??_);_(@_)" sourceLinked="1"/>
        <c:tickLblPos val="nextTo"/>
        <c:txPr>
          <a:bodyPr/>
          <a:lstStyle/>
          <a:p>
            <a:pPr>
              <a:defRPr lang="es-ES"/>
            </a:pPr>
            <a:endParaRPr lang="es-CO"/>
          </a:p>
        </c:txPr>
        <c:crossAx val="37685504"/>
        <c:crosses val="autoZero"/>
        <c:crossBetween val="between"/>
      </c:valAx>
    </c:plotArea>
    <c:legend>
      <c:legendPos val="b"/>
      <c:txPr>
        <a:bodyPr/>
        <a:lstStyle/>
        <a:p>
          <a:pPr>
            <a:defRPr lang="es-ES"/>
          </a:pPr>
          <a:endParaRPr lang="es-CO"/>
        </a:p>
      </c:txPr>
    </c:legend>
    <c:plotVisOnly val="1"/>
    <c:dispBlanksAs val="gap"/>
  </c:chart>
  <c:txPr>
    <a:bodyPr/>
    <a:lstStyle/>
    <a:p>
      <a:pPr>
        <a:defRPr sz="800">
          <a:latin typeface="Century Gothic" pitchFamily="34" charset="0"/>
        </a:defRPr>
      </a:pPr>
      <a:endParaRPr lang="es-CO"/>
    </a:p>
  </c:txPr>
  <c:printSettings>
    <c:headerFooter/>
    <c:pageMargins b="0.75000000000000466" l="0.70000000000000062" r="0.70000000000000062" t="0.7500000000000046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style val="21"/>
  <c:chart>
    <c:plotArea>
      <c:layout>
        <c:manualLayout>
          <c:layoutTarget val="inner"/>
          <c:xMode val="edge"/>
          <c:yMode val="edge"/>
          <c:x val="0.17619783616692636"/>
          <c:y val="6.25E-2"/>
          <c:w val="0.79907264296754255"/>
          <c:h val="0.58680555555555569"/>
        </c:manualLayout>
      </c:layout>
      <c:lineChart>
        <c:grouping val="standard"/>
        <c:ser>
          <c:idx val="0"/>
          <c:order val="0"/>
          <c:tx>
            <c:v>Colombia</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OH!$O$8:$O$14</c:f>
              <c:numCache>
                <c:formatCode>0.0</c:formatCode>
                <c:ptCount val="7"/>
                <c:pt idx="0">
                  <c:v>51.2</c:v>
                </c:pt>
                <c:pt idx="1">
                  <c:v>54.1</c:v>
                </c:pt>
                <c:pt idx="2">
                  <c:v>56.4</c:v>
                </c:pt>
                <c:pt idx="3">
                  <c:v>57</c:v>
                </c:pt>
                <c:pt idx="4">
                  <c:v>54.5</c:v>
                </c:pt>
                <c:pt idx="5">
                  <c:v>50.8</c:v>
                </c:pt>
                <c:pt idx="6">
                  <c:v>52.1</c:v>
                </c:pt>
              </c:numCache>
            </c:numRef>
          </c:val>
        </c:ser>
        <c:ser>
          <c:idx val="1"/>
          <c:order val="1"/>
          <c:tx>
            <c:v>Bogotá</c:v>
          </c:tx>
          <c:cat>
            <c:numRef>
              <c:f>OH!$B$21:$B$27</c:f>
              <c:numCache>
                <c:formatCode>General</c:formatCode>
                <c:ptCount val="7"/>
                <c:pt idx="0">
                  <c:v>2004</c:v>
                </c:pt>
                <c:pt idx="1">
                  <c:v>2005</c:v>
                </c:pt>
                <c:pt idx="2">
                  <c:v>2006</c:v>
                </c:pt>
                <c:pt idx="3">
                  <c:v>2007</c:v>
                </c:pt>
                <c:pt idx="4">
                  <c:v>2008</c:v>
                </c:pt>
                <c:pt idx="5">
                  <c:v>2009</c:v>
                </c:pt>
                <c:pt idx="6">
                  <c:v>2010</c:v>
                </c:pt>
              </c:numCache>
            </c:numRef>
          </c:cat>
          <c:val>
            <c:numRef>
              <c:f>OH!$O$21:$O$27</c:f>
              <c:numCache>
                <c:formatCode>0.0</c:formatCode>
                <c:ptCount val="7"/>
                <c:pt idx="0">
                  <c:v>62.7</c:v>
                </c:pt>
                <c:pt idx="1">
                  <c:v>68.5</c:v>
                </c:pt>
                <c:pt idx="2">
                  <c:v>69.5</c:v>
                </c:pt>
                <c:pt idx="3">
                  <c:v>70.8</c:v>
                </c:pt>
                <c:pt idx="4">
                  <c:v>64.3</c:v>
                </c:pt>
                <c:pt idx="5">
                  <c:v>59.7</c:v>
                </c:pt>
                <c:pt idx="6">
                  <c:v>61.4</c:v>
                </c:pt>
              </c:numCache>
            </c:numRef>
          </c:val>
        </c:ser>
        <c:dLbls/>
        <c:marker val="1"/>
        <c:axId val="37717120"/>
        <c:axId val="37718656"/>
      </c:lineChart>
      <c:catAx>
        <c:axId val="37717120"/>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718656"/>
        <c:crosses val="autoZero"/>
        <c:auto val="1"/>
        <c:lblAlgn val="ctr"/>
        <c:lblOffset val="100"/>
      </c:catAx>
      <c:valAx>
        <c:axId val="37718656"/>
        <c:scaling>
          <c:orientation val="minMax"/>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717120"/>
        <c:crosses val="autoZero"/>
        <c:crossBetween val="between"/>
      </c:valAx>
      <c:dTable>
        <c:showHorzBorder val="1"/>
        <c:showVertBorder val="1"/>
        <c:showOutline val="1"/>
        <c:showKeys val="1"/>
        <c:txPr>
          <a:bodyPr/>
          <a:lstStyle/>
          <a:p>
            <a:pPr rtl="0">
              <a:defRPr lang="es-ES" sz="1000" b="0" i="0" u="none" strike="noStrike" baseline="0">
                <a:solidFill>
                  <a:srgbClr val="000000"/>
                </a:solidFill>
                <a:latin typeface="Arial Unicode MS"/>
                <a:ea typeface="Arial Unicode MS"/>
                <a:cs typeface="Arial Unicode MS"/>
              </a:defRPr>
            </a:pPr>
            <a:endParaRPr lang="es-CO"/>
          </a:p>
        </c:txPr>
      </c:dTable>
    </c:plotArea>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11" l="0.70000000000000062" r="0.70000000000000062" t="0.750000000000005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462132921174673E-2"/>
          <c:y val="6.25E-2"/>
          <c:w val="0.77125193199382336"/>
          <c:h val="0.75694444444445252"/>
        </c:manualLayout>
      </c:layout>
      <c:lineChart>
        <c:grouping val="standard"/>
        <c:ser>
          <c:idx val="0"/>
          <c:order val="0"/>
          <c:tx>
            <c:strRef>
              <c:f>OH!$B$12</c:f>
              <c:strCache>
                <c:ptCount val="1"/>
                <c:pt idx="0">
                  <c:v>2008</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OH!$C$12:$N$12</c:f>
              <c:numCache>
                <c:formatCode>0.0</c:formatCode>
                <c:ptCount val="12"/>
                <c:pt idx="0">
                  <c:v>54</c:v>
                </c:pt>
                <c:pt idx="1">
                  <c:v>59</c:v>
                </c:pt>
                <c:pt idx="2">
                  <c:v>53.2</c:v>
                </c:pt>
                <c:pt idx="3">
                  <c:v>53.3</c:v>
                </c:pt>
                <c:pt idx="4">
                  <c:v>51.5</c:v>
                </c:pt>
                <c:pt idx="5">
                  <c:v>53.3</c:v>
                </c:pt>
                <c:pt idx="6">
                  <c:v>57.2</c:v>
                </c:pt>
                <c:pt idx="7">
                  <c:v>58.7</c:v>
                </c:pt>
                <c:pt idx="8">
                  <c:v>53.2</c:v>
                </c:pt>
                <c:pt idx="9">
                  <c:v>57.8</c:v>
                </c:pt>
                <c:pt idx="10">
                  <c:v>56</c:v>
                </c:pt>
                <c:pt idx="11">
                  <c:v>48.6</c:v>
                </c:pt>
              </c:numCache>
            </c:numRef>
          </c:val>
        </c:ser>
        <c:ser>
          <c:idx val="1"/>
          <c:order val="1"/>
          <c:tx>
            <c:strRef>
              <c:f>OH!$B$13</c:f>
              <c:strCache>
                <c:ptCount val="1"/>
                <c:pt idx="0">
                  <c:v>2009</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OH!$C$13:$N$13</c:f>
              <c:numCache>
                <c:formatCode>0.0</c:formatCode>
                <c:ptCount val="12"/>
                <c:pt idx="0">
                  <c:v>49.1</c:v>
                </c:pt>
                <c:pt idx="1">
                  <c:v>51.3</c:v>
                </c:pt>
                <c:pt idx="2">
                  <c:v>49.1</c:v>
                </c:pt>
                <c:pt idx="3">
                  <c:v>48</c:v>
                </c:pt>
                <c:pt idx="4">
                  <c:v>47.4</c:v>
                </c:pt>
                <c:pt idx="5">
                  <c:v>50.9</c:v>
                </c:pt>
                <c:pt idx="6">
                  <c:v>52.8</c:v>
                </c:pt>
                <c:pt idx="7">
                  <c:v>54</c:v>
                </c:pt>
                <c:pt idx="8">
                  <c:v>53.3</c:v>
                </c:pt>
                <c:pt idx="9">
                  <c:v>56</c:v>
                </c:pt>
                <c:pt idx="10">
                  <c:v>55.6</c:v>
                </c:pt>
                <c:pt idx="11">
                  <c:v>47.2</c:v>
                </c:pt>
              </c:numCache>
            </c:numRef>
          </c:val>
        </c:ser>
        <c:ser>
          <c:idx val="2"/>
          <c:order val="2"/>
          <c:tx>
            <c:strRef>
              <c:f>OH!$B$14</c:f>
              <c:strCache>
                <c:ptCount val="1"/>
                <c:pt idx="0">
                  <c:v>2010</c:v>
                </c:pt>
              </c:strCache>
            </c:strRef>
          </c:tx>
          <c:marker>
            <c:symbol val="none"/>
          </c:marker>
          <c:cat>
            <c:strRef>
              <c:f>OH!$C$7:$N$7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OH!$C$14:$N$14</c:f>
              <c:numCache>
                <c:formatCode>0.0</c:formatCode>
                <c:ptCount val="12"/>
                <c:pt idx="0">
                  <c:v>50.5</c:v>
                </c:pt>
                <c:pt idx="1">
                  <c:v>55.1</c:v>
                </c:pt>
                <c:pt idx="2">
                  <c:v>56.5</c:v>
                </c:pt>
                <c:pt idx="3">
                  <c:v>51.7</c:v>
                </c:pt>
                <c:pt idx="4">
                  <c:v>48.3</c:v>
                </c:pt>
                <c:pt idx="5">
                  <c:v>51.6</c:v>
                </c:pt>
                <c:pt idx="6">
                  <c:v>56.8</c:v>
                </c:pt>
                <c:pt idx="7">
                  <c:v>55.8</c:v>
                </c:pt>
                <c:pt idx="8">
                  <c:v>54.7</c:v>
                </c:pt>
                <c:pt idx="9">
                  <c:v>58.8</c:v>
                </c:pt>
                <c:pt idx="10">
                  <c:v>59.3</c:v>
                </c:pt>
                <c:pt idx="11">
                  <c:v>49</c:v>
                </c:pt>
              </c:numCache>
            </c:numRef>
          </c:val>
        </c:ser>
        <c:dLbls/>
        <c:marker val="1"/>
        <c:axId val="37742464"/>
        <c:axId val="37744000"/>
      </c:lineChart>
      <c:catAx>
        <c:axId val="37742464"/>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744000"/>
        <c:crosses val="autoZero"/>
        <c:auto val="1"/>
        <c:lblAlgn val="ctr"/>
        <c:lblOffset val="100"/>
      </c:catAx>
      <c:valAx>
        <c:axId val="37744000"/>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742464"/>
        <c:crosses val="autoZero"/>
        <c:crossBetween val="between"/>
        <c:majorUnit val="5"/>
        <c:minorUnit val="2"/>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488" l="0.70000000000000062" r="0.70000000000000062" t="0.750000000000004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402"/>
          <c:h val="0.75694444444445252"/>
        </c:manualLayout>
      </c:layout>
      <c:lineChart>
        <c:grouping val="standard"/>
        <c:ser>
          <c:idx val="0"/>
          <c:order val="0"/>
          <c:tx>
            <c:strRef>
              <c:f>OH!$B$21</c:f>
              <c:strCache>
                <c:ptCount val="1"/>
                <c:pt idx="0">
                  <c:v>2004</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OH!$C$21:$N$21</c:f>
              <c:numCache>
                <c:formatCode>0.0</c:formatCode>
                <c:ptCount val="12"/>
                <c:pt idx="0">
                  <c:v>51</c:v>
                </c:pt>
                <c:pt idx="1">
                  <c:v>63.7</c:v>
                </c:pt>
                <c:pt idx="2">
                  <c:v>62.2</c:v>
                </c:pt>
                <c:pt idx="3">
                  <c:v>57.4</c:v>
                </c:pt>
                <c:pt idx="4">
                  <c:v>58</c:v>
                </c:pt>
                <c:pt idx="5">
                  <c:v>63.5</c:v>
                </c:pt>
                <c:pt idx="6">
                  <c:v>64.900000000000006</c:v>
                </c:pt>
                <c:pt idx="7">
                  <c:v>68.400000000000006</c:v>
                </c:pt>
                <c:pt idx="8">
                  <c:v>67.2</c:v>
                </c:pt>
                <c:pt idx="9">
                  <c:v>70.3</c:v>
                </c:pt>
                <c:pt idx="10">
                  <c:v>71.2</c:v>
                </c:pt>
                <c:pt idx="11">
                  <c:v>55.3</c:v>
                </c:pt>
              </c:numCache>
            </c:numRef>
          </c:val>
        </c:ser>
        <c:ser>
          <c:idx val="1"/>
          <c:order val="1"/>
          <c:tx>
            <c:strRef>
              <c:f>OH!$B$22</c:f>
              <c:strCache>
                <c:ptCount val="1"/>
                <c:pt idx="0">
                  <c:v>2005</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OH!$C$22:$N$22</c:f>
              <c:numCache>
                <c:formatCode>0.0</c:formatCode>
                <c:ptCount val="12"/>
                <c:pt idx="0">
                  <c:v>60.2</c:v>
                </c:pt>
                <c:pt idx="1">
                  <c:v>71.400000000000006</c:v>
                </c:pt>
                <c:pt idx="2">
                  <c:v>64</c:v>
                </c:pt>
                <c:pt idx="3">
                  <c:v>69.8</c:v>
                </c:pt>
                <c:pt idx="4">
                  <c:v>66.7</c:v>
                </c:pt>
                <c:pt idx="5">
                  <c:v>72.2</c:v>
                </c:pt>
                <c:pt idx="6">
                  <c:v>71.7</c:v>
                </c:pt>
                <c:pt idx="7">
                  <c:v>73.400000000000006</c:v>
                </c:pt>
                <c:pt idx="8">
                  <c:v>73.3</c:v>
                </c:pt>
                <c:pt idx="9">
                  <c:v>69.599999999999994</c:v>
                </c:pt>
                <c:pt idx="10">
                  <c:v>73.099999999999994</c:v>
                </c:pt>
                <c:pt idx="11">
                  <c:v>53.7</c:v>
                </c:pt>
              </c:numCache>
            </c:numRef>
          </c:val>
        </c:ser>
        <c:ser>
          <c:idx val="2"/>
          <c:order val="2"/>
          <c:tx>
            <c:strRef>
              <c:f>OH!$B$23</c:f>
              <c:strCache>
                <c:ptCount val="1"/>
                <c:pt idx="0">
                  <c:v>2006</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OH!$C$23:$N$23</c:f>
              <c:numCache>
                <c:formatCode>0.0</c:formatCode>
                <c:ptCount val="12"/>
                <c:pt idx="0">
                  <c:v>57.8</c:v>
                </c:pt>
                <c:pt idx="1">
                  <c:v>73.2</c:v>
                </c:pt>
                <c:pt idx="2">
                  <c:v>71</c:v>
                </c:pt>
                <c:pt idx="3">
                  <c:v>67.3</c:v>
                </c:pt>
                <c:pt idx="4">
                  <c:v>66.3</c:v>
                </c:pt>
                <c:pt idx="5">
                  <c:v>69</c:v>
                </c:pt>
                <c:pt idx="6">
                  <c:v>70.900000000000006</c:v>
                </c:pt>
                <c:pt idx="7">
                  <c:v>77.900000000000006</c:v>
                </c:pt>
                <c:pt idx="8">
                  <c:v>75.2</c:v>
                </c:pt>
                <c:pt idx="9">
                  <c:v>76.900000000000006</c:v>
                </c:pt>
                <c:pt idx="10">
                  <c:v>75.400000000000006</c:v>
                </c:pt>
                <c:pt idx="11">
                  <c:v>51.4</c:v>
                </c:pt>
              </c:numCache>
            </c:numRef>
          </c:val>
        </c:ser>
        <c:ser>
          <c:idx val="3"/>
          <c:order val="3"/>
          <c:tx>
            <c:strRef>
              <c:f>OH!$B$24</c:f>
              <c:strCache>
                <c:ptCount val="1"/>
                <c:pt idx="0">
                  <c:v>2007</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OH!$C$24:$N$24</c:f>
              <c:numCache>
                <c:formatCode>0.0</c:formatCode>
                <c:ptCount val="12"/>
                <c:pt idx="0">
                  <c:v>58.8</c:v>
                </c:pt>
                <c:pt idx="1">
                  <c:v>77.3</c:v>
                </c:pt>
                <c:pt idx="2">
                  <c:v>74.5</c:v>
                </c:pt>
                <c:pt idx="3">
                  <c:v>65.400000000000006</c:v>
                </c:pt>
                <c:pt idx="4">
                  <c:v>72.599999999999994</c:v>
                </c:pt>
                <c:pt idx="5">
                  <c:v>71.099999999999994</c:v>
                </c:pt>
                <c:pt idx="6">
                  <c:v>73.8</c:v>
                </c:pt>
                <c:pt idx="7">
                  <c:v>73.7</c:v>
                </c:pt>
                <c:pt idx="8">
                  <c:v>72.7</c:v>
                </c:pt>
                <c:pt idx="9">
                  <c:v>76.900000000000006</c:v>
                </c:pt>
                <c:pt idx="10">
                  <c:v>80.3</c:v>
                </c:pt>
                <c:pt idx="11">
                  <c:v>55.5</c:v>
                </c:pt>
              </c:numCache>
            </c:numRef>
          </c:val>
        </c:ser>
        <c:ser>
          <c:idx val="4"/>
          <c:order val="4"/>
          <c:tx>
            <c:strRef>
              <c:f>OH!$B$25</c:f>
              <c:strCache>
                <c:ptCount val="1"/>
                <c:pt idx="0">
                  <c:v>2008</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OH!$C$25:$N$25</c:f>
              <c:numCache>
                <c:formatCode>0.0</c:formatCode>
                <c:ptCount val="12"/>
                <c:pt idx="0">
                  <c:v>54.4</c:v>
                </c:pt>
                <c:pt idx="1">
                  <c:v>74.2</c:v>
                </c:pt>
                <c:pt idx="2">
                  <c:v>60</c:v>
                </c:pt>
                <c:pt idx="3">
                  <c:v>69.900000000000006</c:v>
                </c:pt>
                <c:pt idx="4">
                  <c:v>63.5</c:v>
                </c:pt>
                <c:pt idx="5">
                  <c:v>66.5</c:v>
                </c:pt>
                <c:pt idx="6">
                  <c:v>69</c:v>
                </c:pt>
                <c:pt idx="7">
                  <c:v>67.5</c:v>
                </c:pt>
                <c:pt idx="8">
                  <c:v>66.5</c:v>
                </c:pt>
                <c:pt idx="9">
                  <c:v>70.5</c:v>
                </c:pt>
                <c:pt idx="10">
                  <c:v>66.599999999999994</c:v>
                </c:pt>
                <c:pt idx="11">
                  <c:v>47</c:v>
                </c:pt>
              </c:numCache>
            </c:numRef>
          </c:val>
        </c:ser>
        <c:ser>
          <c:idx val="5"/>
          <c:order val="5"/>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6"/>
          <c:order val="6"/>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dLbls/>
        <c:marker val="1"/>
        <c:axId val="37832960"/>
        <c:axId val="37863424"/>
      </c:lineChart>
      <c:catAx>
        <c:axId val="37832960"/>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863424"/>
        <c:crosses val="autoZero"/>
        <c:auto val="1"/>
        <c:lblAlgn val="ctr"/>
        <c:lblOffset val="100"/>
      </c:catAx>
      <c:valAx>
        <c:axId val="37863424"/>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832960"/>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488" l="0.70000000000000062" r="0.70000000000000062" t="0.750000000000004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88059627161989362"/>
          <c:h val="0.6782407407407407"/>
        </c:manualLayout>
      </c:layout>
      <c:lineChart>
        <c:grouping val="standard"/>
        <c:ser>
          <c:idx val="0"/>
          <c:order val="0"/>
          <c:tx>
            <c:strRef>
              <c:f>OH!$B$26</c:f>
              <c:strCache>
                <c:ptCount val="1"/>
                <c:pt idx="0">
                  <c:v>2009</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OH!$C$26:$M$26</c:f>
              <c:numCache>
                <c:formatCode>0.0</c:formatCode>
                <c:ptCount val="11"/>
                <c:pt idx="0">
                  <c:v>47</c:v>
                </c:pt>
                <c:pt idx="1">
                  <c:v>65.099999999999994</c:v>
                </c:pt>
                <c:pt idx="2">
                  <c:v>63</c:v>
                </c:pt>
                <c:pt idx="3">
                  <c:v>53.7</c:v>
                </c:pt>
                <c:pt idx="4">
                  <c:v>55.8</c:v>
                </c:pt>
                <c:pt idx="5">
                  <c:v>59.9</c:v>
                </c:pt>
                <c:pt idx="6">
                  <c:v>62</c:v>
                </c:pt>
                <c:pt idx="7">
                  <c:v>63.5</c:v>
                </c:pt>
                <c:pt idx="8">
                  <c:v>66</c:v>
                </c:pt>
                <c:pt idx="9">
                  <c:v>65.7</c:v>
                </c:pt>
                <c:pt idx="10">
                  <c:v>67.900000000000006</c:v>
                </c:pt>
              </c:numCache>
            </c:numRef>
          </c:val>
        </c:ser>
        <c:ser>
          <c:idx val="1"/>
          <c:order val="1"/>
          <c:tx>
            <c:strRef>
              <c:f>OH!$B$27</c:f>
              <c:strCache>
                <c:ptCount val="1"/>
                <c:pt idx="0">
                  <c:v>2010</c:v>
                </c:pt>
              </c:strCache>
            </c:strRef>
          </c:tx>
          <c:marker>
            <c:symbol val="none"/>
          </c:marker>
          <c:cat>
            <c:strRef>
              <c:f>OH!$C$20:$M$20</c:f>
              <c:strCache>
                <c:ptCount val="11"/>
                <c:pt idx="0">
                  <c:v>Ene</c:v>
                </c:pt>
                <c:pt idx="1">
                  <c:v>Feb</c:v>
                </c:pt>
                <c:pt idx="2">
                  <c:v>Mar</c:v>
                </c:pt>
                <c:pt idx="3">
                  <c:v>Abr</c:v>
                </c:pt>
                <c:pt idx="4">
                  <c:v>May</c:v>
                </c:pt>
                <c:pt idx="5">
                  <c:v>Jun</c:v>
                </c:pt>
                <c:pt idx="6">
                  <c:v>Jul</c:v>
                </c:pt>
                <c:pt idx="7">
                  <c:v>Ago</c:v>
                </c:pt>
                <c:pt idx="8">
                  <c:v>Sep</c:v>
                </c:pt>
                <c:pt idx="9">
                  <c:v>Oct</c:v>
                </c:pt>
                <c:pt idx="10">
                  <c:v>Nov</c:v>
                </c:pt>
              </c:strCache>
            </c:strRef>
          </c:cat>
          <c:val>
            <c:numRef>
              <c:f>OH!$C$27:$M$27</c:f>
              <c:numCache>
                <c:formatCode>0.0</c:formatCode>
                <c:ptCount val="11"/>
                <c:pt idx="0">
                  <c:v>48.2</c:v>
                </c:pt>
                <c:pt idx="1">
                  <c:v>66.900000000000006</c:v>
                </c:pt>
                <c:pt idx="2">
                  <c:v>66</c:v>
                </c:pt>
                <c:pt idx="3">
                  <c:v>60.8</c:v>
                </c:pt>
                <c:pt idx="4">
                  <c:v>59</c:v>
                </c:pt>
                <c:pt idx="5">
                  <c:v>60.7</c:v>
                </c:pt>
                <c:pt idx="6">
                  <c:v>60.8</c:v>
                </c:pt>
                <c:pt idx="7">
                  <c:v>64.099999999999994</c:v>
                </c:pt>
                <c:pt idx="8">
                  <c:v>64.7</c:v>
                </c:pt>
                <c:pt idx="9">
                  <c:v>63.7</c:v>
                </c:pt>
                <c:pt idx="10">
                  <c:v>69.8</c:v>
                </c:pt>
              </c:numCache>
            </c:numRef>
          </c:val>
        </c:ser>
        <c:dLbls/>
        <c:marker val="1"/>
        <c:axId val="37872384"/>
        <c:axId val="37873920"/>
      </c:lineChart>
      <c:catAx>
        <c:axId val="37872384"/>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873920"/>
        <c:crosses val="autoZero"/>
        <c:auto val="1"/>
        <c:lblAlgn val="ctr"/>
        <c:lblOffset val="100"/>
      </c:catAx>
      <c:valAx>
        <c:axId val="37873920"/>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872384"/>
        <c:crosses val="autoZero"/>
        <c:crossBetween val="between"/>
        <c:majorUnit val="5"/>
      </c:valAx>
    </c:plotArea>
    <c:legend>
      <c:legendPos val="b"/>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11" l="0.70000000000000062" r="0.70000000000000062" t="0.750000000000005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8.3333333333333343E-2"/>
          <c:y val="6.25E-2"/>
          <c:w val="0.77314814814815425"/>
          <c:h val="0.75694444444445286"/>
        </c:manualLayout>
      </c:layout>
      <c:lineChart>
        <c:grouping val="standard"/>
        <c:ser>
          <c:idx val="0"/>
          <c:order val="0"/>
          <c:tx>
            <c:strRef>
              <c:f>OH!$B$26</c:f>
              <c:strCache>
                <c:ptCount val="1"/>
                <c:pt idx="0">
                  <c:v>2009</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OH!$C$26:$N$26</c:f>
              <c:numCache>
                <c:formatCode>0.0</c:formatCode>
                <c:ptCount val="12"/>
                <c:pt idx="0">
                  <c:v>47</c:v>
                </c:pt>
                <c:pt idx="1">
                  <c:v>65.099999999999994</c:v>
                </c:pt>
                <c:pt idx="2">
                  <c:v>63</c:v>
                </c:pt>
                <c:pt idx="3">
                  <c:v>53.7</c:v>
                </c:pt>
                <c:pt idx="4">
                  <c:v>55.8</c:v>
                </c:pt>
                <c:pt idx="5">
                  <c:v>59.9</c:v>
                </c:pt>
                <c:pt idx="6">
                  <c:v>62</c:v>
                </c:pt>
                <c:pt idx="7">
                  <c:v>63.5</c:v>
                </c:pt>
                <c:pt idx="8">
                  <c:v>66</c:v>
                </c:pt>
                <c:pt idx="9">
                  <c:v>65.7</c:v>
                </c:pt>
                <c:pt idx="10">
                  <c:v>67.900000000000006</c:v>
                </c:pt>
                <c:pt idx="11">
                  <c:v>47.7</c:v>
                </c:pt>
              </c:numCache>
            </c:numRef>
          </c:val>
        </c:ser>
        <c:ser>
          <c:idx val="1"/>
          <c:order val="1"/>
          <c:tx>
            <c:strRef>
              <c:f>OH!$B$27</c:f>
              <c:strCache>
                <c:ptCount val="1"/>
                <c:pt idx="0">
                  <c:v>2010</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OH!$C$27:$N$27</c:f>
              <c:numCache>
                <c:formatCode>0.0</c:formatCode>
                <c:ptCount val="12"/>
                <c:pt idx="0">
                  <c:v>48.2</c:v>
                </c:pt>
                <c:pt idx="1">
                  <c:v>66.900000000000006</c:v>
                </c:pt>
                <c:pt idx="2">
                  <c:v>66</c:v>
                </c:pt>
                <c:pt idx="3">
                  <c:v>60.8</c:v>
                </c:pt>
                <c:pt idx="4">
                  <c:v>59</c:v>
                </c:pt>
                <c:pt idx="5">
                  <c:v>60.7</c:v>
                </c:pt>
                <c:pt idx="6">
                  <c:v>60.8</c:v>
                </c:pt>
                <c:pt idx="7">
                  <c:v>64.099999999999994</c:v>
                </c:pt>
                <c:pt idx="8">
                  <c:v>64.7</c:v>
                </c:pt>
                <c:pt idx="9">
                  <c:v>63.7</c:v>
                </c:pt>
                <c:pt idx="10">
                  <c:v>69.8</c:v>
                </c:pt>
                <c:pt idx="11">
                  <c:v>46.6</c:v>
                </c:pt>
              </c:numCache>
            </c:numRef>
          </c:val>
        </c:ser>
        <c:ser>
          <c:idx val="2"/>
          <c:order val="2"/>
          <c:tx>
            <c:strRef>
              <c:f>OH!$B$28</c:f>
              <c:strCache>
                <c:ptCount val="1"/>
                <c:pt idx="0">
                  <c:v>2011</c:v>
                </c:pt>
              </c:strCache>
            </c:strRef>
          </c:tx>
          <c:marker>
            <c:symbol val="none"/>
          </c:marker>
          <c:cat>
            <c:strRef>
              <c:f>OH!$C$20:$N$20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OH!$C$28:$N$28</c:f>
              <c:numCache>
                <c:formatCode>0.0</c:formatCode>
                <c:ptCount val="12"/>
                <c:pt idx="0">
                  <c:v>49.6</c:v>
                </c:pt>
                <c:pt idx="1">
                  <c:v>66.400000000000006</c:v>
                </c:pt>
                <c:pt idx="2">
                  <c:v>66.7</c:v>
                </c:pt>
                <c:pt idx="3">
                  <c:v>55.9</c:v>
                </c:pt>
                <c:pt idx="4">
                  <c:v>69.900000000000006</c:v>
                </c:pt>
                <c:pt idx="5">
                  <c:v>65.599999999999994</c:v>
                </c:pt>
              </c:numCache>
            </c:numRef>
          </c:val>
        </c:ser>
        <c:dLbls/>
        <c:marker val="1"/>
        <c:axId val="37970304"/>
        <c:axId val="37971840"/>
      </c:lineChart>
      <c:catAx>
        <c:axId val="37970304"/>
        <c:scaling>
          <c:orientation val="minMax"/>
        </c:scaling>
        <c:axPos val="b"/>
        <c:numFmt formatCode="General"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971840"/>
        <c:crosses val="autoZero"/>
        <c:auto val="1"/>
        <c:lblAlgn val="ctr"/>
        <c:lblOffset val="100"/>
      </c:catAx>
      <c:valAx>
        <c:axId val="37971840"/>
        <c:scaling>
          <c:orientation val="minMax"/>
          <c:min val="40"/>
        </c:scaling>
        <c:axPos val="l"/>
        <c:majorGridlines/>
        <c:numFmt formatCode="0.0" sourceLinked="1"/>
        <c:tickLblPos val="nextTo"/>
        <c:txPr>
          <a:bodyPr rot="0" vert="horz"/>
          <a:lstStyle/>
          <a:p>
            <a:pPr>
              <a:defRPr lang="es-ES" sz="1000" b="0" i="0" u="none" strike="noStrike" baseline="0">
                <a:solidFill>
                  <a:srgbClr val="000000"/>
                </a:solidFill>
                <a:latin typeface="Arial Unicode MS"/>
                <a:ea typeface="Arial Unicode MS"/>
                <a:cs typeface="Arial Unicode MS"/>
              </a:defRPr>
            </a:pPr>
            <a:endParaRPr lang="es-CO"/>
          </a:p>
        </c:txPr>
        <c:crossAx val="37970304"/>
        <c:crosses val="autoZero"/>
        <c:crossBetween val="between"/>
        <c:majorUnit val="5"/>
      </c:valAx>
    </c:plotArea>
    <c:legend>
      <c:legendPos val="r"/>
      <c:txPr>
        <a:bodyPr/>
        <a:lstStyle/>
        <a:p>
          <a:pPr>
            <a:defRPr lang="es-ES" sz="920" b="0" i="0" u="none" strike="noStrike" baseline="0">
              <a:solidFill>
                <a:srgbClr val="000000"/>
              </a:solidFill>
              <a:latin typeface="Arial Unicode MS"/>
              <a:ea typeface="Arial Unicode MS"/>
              <a:cs typeface="Arial Unicode MS"/>
            </a:defRPr>
          </a:pPr>
          <a:endParaRPr lang="es-CO"/>
        </a:p>
      </c:txPr>
    </c:legend>
    <c:plotVisOnly val="1"/>
    <c:dispBlanksAs val="gap"/>
  </c:chart>
  <c:txPr>
    <a:bodyPr/>
    <a:lstStyle/>
    <a:p>
      <a:pPr>
        <a:defRPr sz="1000" b="0" i="0" u="none" strike="noStrike" baseline="0">
          <a:solidFill>
            <a:srgbClr val="000000"/>
          </a:solidFill>
          <a:latin typeface="Arial Unicode MS"/>
          <a:ea typeface="Arial Unicode MS"/>
          <a:cs typeface="Arial Unicode MS"/>
        </a:defRPr>
      </a:pPr>
      <a:endParaRPr lang="es-CO"/>
    </a:p>
  </c:tx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122754491017964"/>
          <c:y val="6.25E-2"/>
          <c:w val="0.74700598802395213"/>
          <c:h val="0.75694444444445286"/>
        </c:manualLayout>
      </c:layout>
      <c:lineChart>
        <c:grouping val="standard"/>
        <c:ser>
          <c:idx val="0"/>
          <c:order val="0"/>
          <c:tx>
            <c:strRef>
              <c:f>VE!$B$17</c:f>
              <c:strCache>
                <c:ptCount val="1"/>
                <c:pt idx="0">
                  <c:v>2008</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VE!$C$17:$N$17</c:f>
              <c:numCache>
                <c:formatCode>_(* #,##0_);_(* \(#,##0\);_(* "-"??_);_(@_)</c:formatCode>
                <c:ptCount val="12"/>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numCache>
            </c:numRef>
          </c:val>
        </c:ser>
        <c:ser>
          <c:idx val="1"/>
          <c:order val="1"/>
          <c:tx>
            <c:strRef>
              <c:f>VE!$B$18</c:f>
              <c:strCache>
                <c:ptCount val="1"/>
                <c:pt idx="0">
                  <c:v>2009</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VE!$C$18:$N$18</c:f>
              <c:numCache>
                <c:formatCode>_(* #,##0_);_(* \(#,##0\);_(* "-"??_);_(@_)</c:formatCode>
                <c:ptCount val="12"/>
                <c:pt idx="0">
                  <c:v>55773</c:v>
                </c:pt>
                <c:pt idx="1">
                  <c:v>55535</c:v>
                </c:pt>
                <c:pt idx="2">
                  <c:v>57590</c:v>
                </c:pt>
                <c:pt idx="3">
                  <c:v>53960</c:v>
                </c:pt>
                <c:pt idx="4">
                  <c:v>50089</c:v>
                </c:pt>
                <c:pt idx="5">
                  <c:v>59751</c:v>
                </c:pt>
                <c:pt idx="6">
                  <c:v>64735</c:v>
                </c:pt>
                <c:pt idx="7">
                  <c:v>64574</c:v>
                </c:pt>
                <c:pt idx="8">
                  <c:v>51119</c:v>
                </c:pt>
                <c:pt idx="9">
                  <c:v>55052</c:v>
                </c:pt>
                <c:pt idx="10">
                  <c:v>61501</c:v>
                </c:pt>
                <c:pt idx="11">
                  <c:v>63147</c:v>
                </c:pt>
              </c:numCache>
            </c:numRef>
          </c:val>
        </c:ser>
        <c:ser>
          <c:idx val="2"/>
          <c:order val="2"/>
          <c:tx>
            <c:strRef>
              <c:f>VE!$B$19</c:f>
              <c:strCache>
                <c:ptCount val="1"/>
                <c:pt idx="0">
                  <c:v>2010</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VE!$C$19:$N$19</c:f>
              <c:numCache>
                <c:formatCode>_(* #,##0_);_(* \(#,##0\);_(* "-"??_);_(@_)</c:formatCode>
                <c:ptCount val="12"/>
                <c:pt idx="0">
                  <c:v>57336</c:v>
                </c:pt>
                <c:pt idx="1">
                  <c:v>54510</c:v>
                </c:pt>
                <c:pt idx="2">
                  <c:v>63943</c:v>
                </c:pt>
                <c:pt idx="3">
                  <c:v>54785</c:v>
                </c:pt>
                <c:pt idx="4">
                  <c:v>56474</c:v>
                </c:pt>
                <c:pt idx="5">
                  <c:v>62300</c:v>
                </c:pt>
                <c:pt idx="6">
                  <c:v>71732</c:v>
                </c:pt>
                <c:pt idx="7">
                  <c:v>74023</c:v>
                </c:pt>
                <c:pt idx="8">
                  <c:v>61505</c:v>
                </c:pt>
                <c:pt idx="9">
                  <c:v>64588</c:v>
                </c:pt>
                <c:pt idx="10">
                  <c:v>66277</c:v>
                </c:pt>
                <c:pt idx="11">
                  <c:v>67487</c:v>
                </c:pt>
              </c:numCache>
            </c:numRef>
          </c:val>
        </c:ser>
        <c:ser>
          <c:idx val="3"/>
          <c:order val="3"/>
          <c:tx>
            <c:strRef>
              <c:f>VE!$B$20</c:f>
              <c:strCache>
                <c:ptCount val="1"/>
                <c:pt idx="0">
                  <c:v>2011</c:v>
                </c:pt>
              </c:strCache>
            </c:strRef>
          </c:tx>
          <c:marker>
            <c:symbol val="none"/>
          </c:marker>
          <c:cat>
            <c:strRef>
              <c:f>VE!$C$16:$N$16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VE!$C$20:$N$20</c:f>
              <c:numCache>
                <c:formatCode>_(* #,##0_);_(* \(#,##0\);_(* "-"??_);_(@_)</c:formatCode>
                <c:ptCount val="12"/>
                <c:pt idx="0">
                  <c:v>70105</c:v>
                </c:pt>
                <c:pt idx="1">
                  <c:v>68207</c:v>
                </c:pt>
                <c:pt idx="2">
                  <c:v>70224</c:v>
                </c:pt>
                <c:pt idx="3">
                  <c:v>63231</c:v>
                </c:pt>
                <c:pt idx="4">
                  <c:v>70359</c:v>
                </c:pt>
                <c:pt idx="5">
                  <c:v>73678</c:v>
                </c:pt>
                <c:pt idx="6">
                  <c:v>77931</c:v>
                </c:pt>
                <c:pt idx="7">
                  <c:v>80787</c:v>
                </c:pt>
                <c:pt idx="8">
                  <c:v>67942</c:v>
                </c:pt>
              </c:numCache>
            </c:numRef>
          </c:val>
        </c:ser>
        <c:dLbls/>
        <c:marker val="1"/>
        <c:axId val="39695104"/>
        <c:axId val="39831424"/>
      </c:lineChart>
      <c:catAx>
        <c:axId val="39695104"/>
        <c:scaling>
          <c:orientation val="minMax"/>
        </c:scaling>
        <c:axPos val="b"/>
        <c:numFmt formatCode="General" sourceLinked="1"/>
        <c:tickLblPos val="nextTo"/>
        <c:txPr>
          <a:bodyPr rot="0" vert="horz"/>
          <a:lstStyle/>
          <a:p>
            <a:pPr>
              <a:defRPr lang="es-ES"/>
            </a:pPr>
            <a:endParaRPr lang="es-CO"/>
          </a:p>
        </c:txPr>
        <c:crossAx val="39831424"/>
        <c:crosses val="autoZero"/>
        <c:auto val="1"/>
        <c:lblAlgn val="ctr"/>
        <c:lblOffset val="100"/>
      </c:catAx>
      <c:valAx>
        <c:axId val="39831424"/>
        <c:scaling>
          <c:orientation val="minMax"/>
        </c:scaling>
        <c:axPos val="l"/>
        <c:majorGridlines/>
        <c:numFmt formatCode="_(* #,##0_);_(* \(#,##0\);_(* &quot;-&quot;??_);_(@_)" sourceLinked="1"/>
        <c:tickLblPos val="nextTo"/>
        <c:txPr>
          <a:bodyPr rot="0" vert="horz"/>
          <a:lstStyle/>
          <a:p>
            <a:pPr>
              <a:defRPr lang="es-ES"/>
            </a:pPr>
            <a:endParaRPr lang="es-CO"/>
          </a:p>
        </c:txPr>
        <c:crossAx val="39695104"/>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chemeClr val="bg1">
              <a:lumMod val="50000"/>
            </a:schemeClr>
          </a:solidFill>
          <a:latin typeface="Century Gothic" pitchFamily="34" charset="0"/>
          <a:ea typeface="Arial Unicode MS"/>
          <a:cs typeface="Arial Unicode MS"/>
        </a:defRPr>
      </a:pPr>
      <a:endParaRPr lang="es-CO"/>
    </a:p>
  </c:txPr>
  <c:printSettings>
    <c:headerFooter/>
    <c:pageMargins b="0.75000000000000533" l="0.70000000000000062" r="0.70000000000000062" t="0.750000000000005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plotArea>
      <c:layout/>
      <c:lineChart>
        <c:grouping val="standard"/>
        <c:ser>
          <c:idx val="0"/>
          <c:order val="0"/>
          <c:tx>
            <c:strRef>
              <c:f>VE!$V$6</c:f>
              <c:strCache>
                <c:ptCount val="1"/>
                <c:pt idx="0">
                  <c:v>País</c:v>
                </c:pt>
              </c:strCache>
            </c:strRef>
          </c:tx>
          <c:spPr>
            <a:ln>
              <a:solidFill>
                <a:schemeClr val="tx2">
                  <a:lumMod val="75000"/>
                </a:schemeClr>
              </a:solidFill>
            </a:ln>
          </c:spPr>
          <c:marker>
            <c:symbol val="none"/>
          </c:marker>
          <c:cat>
            <c:strRef>
              <c:f>VE!$U$7:$U$51</c:f>
              <c:strCache>
                <c:ptCount val="45"/>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pt idx="37">
                  <c:v>FEB-11</c:v>
                </c:pt>
                <c:pt idx="38">
                  <c:v>MAR-11</c:v>
                </c:pt>
                <c:pt idx="39">
                  <c:v>ABR-11</c:v>
                </c:pt>
                <c:pt idx="40">
                  <c:v>MAY-11</c:v>
                </c:pt>
                <c:pt idx="41">
                  <c:v>JUN-11</c:v>
                </c:pt>
                <c:pt idx="42">
                  <c:v>JUL-11</c:v>
                </c:pt>
                <c:pt idx="43">
                  <c:v>AGO-11</c:v>
                </c:pt>
                <c:pt idx="44">
                  <c:v>SEP-11</c:v>
                </c:pt>
              </c:strCache>
            </c:strRef>
          </c:cat>
          <c:val>
            <c:numRef>
              <c:f>VE!$V$7:$V$51</c:f>
              <c:numCache>
                <c:formatCode>_(* #,##0_);_(* \(#,##0\);_(* "-"??_);_(@_)</c:formatCode>
                <c:ptCount val="45"/>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pt idx="12">
                  <c:v>105736</c:v>
                </c:pt>
                <c:pt idx="13">
                  <c:v>106254</c:v>
                </c:pt>
                <c:pt idx="14">
                  <c:v>106642</c:v>
                </c:pt>
                <c:pt idx="15">
                  <c:v>106450</c:v>
                </c:pt>
                <c:pt idx="16">
                  <c:v>96343</c:v>
                </c:pt>
                <c:pt idx="17">
                  <c:v>116777</c:v>
                </c:pt>
                <c:pt idx="18">
                  <c:v>129888</c:v>
                </c:pt>
                <c:pt idx="19">
                  <c:v>126652</c:v>
                </c:pt>
                <c:pt idx="20">
                  <c:v>101731</c:v>
                </c:pt>
                <c:pt idx="21">
                  <c:v>102874</c:v>
                </c:pt>
                <c:pt idx="22">
                  <c:v>112547</c:v>
                </c:pt>
                <c:pt idx="23">
                  <c:v>141806</c:v>
                </c:pt>
                <c:pt idx="24">
                  <c:v>112242</c:v>
                </c:pt>
                <c:pt idx="25">
                  <c:v>112609</c:v>
                </c:pt>
                <c:pt idx="26">
                  <c:v>120287</c:v>
                </c:pt>
                <c:pt idx="27">
                  <c:v>101974</c:v>
                </c:pt>
                <c:pt idx="28">
                  <c:v>107608</c:v>
                </c:pt>
                <c:pt idx="29">
                  <c:v>123457</c:v>
                </c:pt>
                <c:pt idx="30">
                  <c:v>142696</c:v>
                </c:pt>
                <c:pt idx="31">
                  <c:v>142812</c:v>
                </c:pt>
                <c:pt idx="32">
                  <c:v>113547</c:v>
                </c:pt>
                <c:pt idx="33">
                  <c:v>120256</c:v>
                </c:pt>
                <c:pt idx="34">
                  <c:v>122617</c:v>
                </c:pt>
                <c:pt idx="35">
                  <c:v>154779</c:v>
                </c:pt>
                <c:pt idx="36">
                  <c:v>132105</c:v>
                </c:pt>
                <c:pt idx="37">
                  <c:v>127453</c:v>
                </c:pt>
                <c:pt idx="38">
                  <c:v>138310</c:v>
                </c:pt>
                <c:pt idx="39">
                  <c:v>122939</c:v>
                </c:pt>
                <c:pt idx="40">
                  <c:v>121911</c:v>
                </c:pt>
                <c:pt idx="41">
                  <c:v>132554</c:v>
                </c:pt>
                <c:pt idx="42">
                  <c:v>146830</c:v>
                </c:pt>
                <c:pt idx="43">
                  <c:v>144607</c:v>
                </c:pt>
                <c:pt idx="44">
                  <c:v>118956</c:v>
                </c:pt>
              </c:numCache>
            </c:numRef>
          </c:val>
        </c:ser>
        <c:ser>
          <c:idx val="1"/>
          <c:order val="1"/>
          <c:tx>
            <c:strRef>
              <c:f>VE!$W$6</c:f>
              <c:strCache>
                <c:ptCount val="1"/>
                <c:pt idx="0">
                  <c:v>Bogotá</c:v>
                </c:pt>
              </c:strCache>
            </c:strRef>
          </c:tx>
          <c:marker>
            <c:symbol val="none"/>
          </c:marker>
          <c:cat>
            <c:strRef>
              <c:f>VE!$U$7:$U$51</c:f>
              <c:strCache>
                <c:ptCount val="45"/>
                <c:pt idx="0">
                  <c:v>ENE-08</c:v>
                </c:pt>
                <c:pt idx="1">
                  <c:v>FEB-08</c:v>
                </c:pt>
                <c:pt idx="2">
                  <c:v>MAR-08</c:v>
                </c:pt>
                <c:pt idx="3">
                  <c:v>ABR-08</c:v>
                </c:pt>
                <c:pt idx="4">
                  <c:v>MAY-08</c:v>
                </c:pt>
                <c:pt idx="5">
                  <c:v>JUN-08</c:v>
                </c:pt>
                <c:pt idx="6">
                  <c:v>JUL-08</c:v>
                </c:pt>
                <c:pt idx="7">
                  <c:v>AGO-08</c:v>
                </c:pt>
                <c:pt idx="8">
                  <c:v>SEP-08</c:v>
                </c:pt>
                <c:pt idx="9">
                  <c:v>OCT-08</c:v>
                </c:pt>
                <c:pt idx="10">
                  <c:v>NOV-08</c:v>
                </c:pt>
                <c:pt idx="11">
                  <c:v>DIC-08</c:v>
                </c:pt>
                <c:pt idx="12">
                  <c:v>ENE-09</c:v>
                </c:pt>
                <c:pt idx="13">
                  <c:v>FEB-09</c:v>
                </c:pt>
                <c:pt idx="14">
                  <c:v>MAR-09</c:v>
                </c:pt>
                <c:pt idx="15">
                  <c:v>ABR-09</c:v>
                </c:pt>
                <c:pt idx="16">
                  <c:v>MAY-09</c:v>
                </c:pt>
                <c:pt idx="17">
                  <c:v>JUN-09</c:v>
                </c:pt>
                <c:pt idx="18">
                  <c:v>JUL-09</c:v>
                </c:pt>
                <c:pt idx="19">
                  <c:v>AGO-09</c:v>
                </c:pt>
                <c:pt idx="20">
                  <c:v>SEP-09</c:v>
                </c:pt>
                <c:pt idx="21">
                  <c:v>OCT-09</c:v>
                </c:pt>
                <c:pt idx="22">
                  <c:v>NOV-09</c:v>
                </c:pt>
                <c:pt idx="23">
                  <c:v>DIC-09</c:v>
                </c:pt>
                <c:pt idx="24">
                  <c:v>ENE-10</c:v>
                </c:pt>
                <c:pt idx="25">
                  <c:v>FEB-10</c:v>
                </c:pt>
                <c:pt idx="26">
                  <c:v>MAR-10</c:v>
                </c:pt>
                <c:pt idx="27">
                  <c:v>ABR-10</c:v>
                </c:pt>
                <c:pt idx="28">
                  <c:v>MAY-10</c:v>
                </c:pt>
                <c:pt idx="29">
                  <c:v>JUN-10</c:v>
                </c:pt>
                <c:pt idx="30">
                  <c:v>JUL-10</c:v>
                </c:pt>
                <c:pt idx="31">
                  <c:v>AGO-10</c:v>
                </c:pt>
                <c:pt idx="32">
                  <c:v>SEP-10</c:v>
                </c:pt>
                <c:pt idx="33">
                  <c:v>OCT-10</c:v>
                </c:pt>
                <c:pt idx="34">
                  <c:v>NOV-10</c:v>
                </c:pt>
                <c:pt idx="35">
                  <c:v>DIC-10</c:v>
                </c:pt>
                <c:pt idx="36">
                  <c:v>ENE-11</c:v>
                </c:pt>
                <c:pt idx="37">
                  <c:v>FEB-11</c:v>
                </c:pt>
                <c:pt idx="38">
                  <c:v>MAR-11</c:v>
                </c:pt>
                <c:pt idx="39">
                  <c:v>ABR-11</c:v>
                </c:pt>
                <c:pt idx="40">
                  <c:v>MAY-11</c:v>
                </c:pt>
                <c:pt idx="41">
                  <c:v>JUN-11</c:v>
                </c:pt>
                <c:pt idx="42">
                  <c:v>JUL-11</c:v>
                </c:pt>
                <c:pt idx="43">
                  <c:v>AGO-11</c:v>
                </c:pt>
                <c:pt idx="44">
                  <c:v>SEP-11</c:v>
                </c:pt>
              </c:strCache>
            </c:strRef>
          </c:cat>
          <c:val>
            <c:numRef>
              <c:f>VE!$W$7:$W$51</c:f>
              <c:numCache>
                <c:formatCode>_(* #,##0_);_(* \(#,##0\);_(* "-"??_);_(@_)</c:formatCode>
                <c:ptCount val="45"/>
                <c:pt idx="0">
                  <c:v>48974</c:v>
                </c:pt>
                <c:pt idx="1">
                  <c:v>50997</c:v>
                </c:pt>
                <c:pt idx="2">
                  <c:v>52265</c:v>
                </c:pt>
                <c:pt idx="3">
                  <c:v>46996</c:v>
                </c:pt>
                <c:pt idx="4">
                  <c:v>47823</c:v>
                </c:pt>
                <c:pt idx="5">
                  <c:v>53982</c:v>
                </c:pt>
                <c:pt idx="6">
                  <c:v>59919</c:v>
                </c:pt>
                <c:pt idx="7">
                  <c:v>61304</c:v>
                </c:pt>
                <c:pt idx="8">
                  <c:v>51564</c:v>
                </c:pt>
                <c:pt idx="9">
                  <c:v>53785</c:v>
                </c:pt>
                <c:pt idx="10">
                  <c:v>54721</c:v>
                </c:pt>
                <c:pt idx="11">
                  <c:v>44726</c:v>
                </c:pt>
                <c:pt idx="12">
                  <c:v>55773</c:v>
                </c:pt>
                <c:pt idx="13">
                  <c:v>55535</c:v>
                </c:pt>
                <c:pt idx="14">
                  <c:v>57590</c:v>
                </c:pt>
                <c:pt idx="15">
                  <c:v>53960</c:v>
                </c:pt>
                <c:pt idx="16">
                  <c:v>50089</c:v>
                </c:pt>
                <c:pt idx="17">
                  <c:v>59751</c:v>
                </c:pt>
                <c:pt idx="18">
                  <c:v>64735</c:v>
                </c:pt>
                <c:pt idx="19">
                  <c:v>64574</c:v>
                </c:pt>
                <c:pt idx="20">
                  <c:v>51119</c:v>
                </c:pt>
                <c:pt idx="21">
                  <c:v>55052</c:v>
                </c:pt>
                <c:pt idx="22">
                  <c:v>61501</c:v>
                </c:pt>
                <c:pt idx="23">
                  <c:v>63147</c:v>
                </c:pt>
                <c:pt idx="24">
                  <c:v>57336</c:v>
                </c:pt>
                <c:pt idx="25">
                  <c:v>54510</c:v>
                </c:pt>
                <c:pt idx="26">
                  <c:v>63943</c:v>
                </c:pt>
                <c:pt idx="27">
                  <c:v>54785</c:v>
                </c:pt>
                <c:pt idx="28">
                  <c:v>56474</c:v>
                </c:pt>
                <c:pt idx="29">
                  <c:v>62300</c:v>
                </c:pt>
                <c:pt idx="30">
                  <c:v>71732</c:v>
                </c:pt>
                <c:pt idx="31">
                  <c:v>74023</c:v>
                </c:pt>
                <c:pt idx="32">
                  <c:v>61505</c:v>
                </c:pt>
                <c:pt idx="33">
                  <c:v>64588</c:v>
                </c:pt>
                <c:pt idx="34">
                  <c:v>66277</c:v>
                </c:pt>
                <c:pt idx="35">
                  <c:v>67487</c:v>
                </c:pt>
                <c:pt idx="36">
                  <c:v>70105</c:v>
                </c:pt>
                <c:pt idx="37">
                  <c:v>68207</c:v>
                </c:pt>
                <c:pt idx="38">
                  <c:v>70224</c:v>
                </c:pt>
                <c:pt idx="39">
                  <c:v>63231</c:v>
                </c:pt>
                <c:pt idx="40">
                  <c:v>70359</c:v>
                </c:pt>
                <c:pt idx="41">
                  <c:v>73678</c:v>
                </c:pt>
                <c:pt idx="42">
                  <c:v>77931</c:v>
                </c:pt>
                <c:pt idx="43">
                  <c:v>80787</c:v>
                </c:pt>
                <c:pt idx="44">
                  <c:v>67942</c:v>
                </c:pt>
              </c:numCache>
            </c:numRef>
          </c:val>
        </c:ser>
        <c:dLbls/>
        <c:marker val="1"/>
        <c:axId val="59857152"/>
        <c:axId val="103219968"/>
      </c:lineChart>
      <c:catAx>
        <c:axId val="59857152"/>
        <c:scaling>
          <c:orientation val="minMax"/>
        </c:scaling>
        <c:axPos val="b"/>
        <c:tickLblPos val="nextTo"/>
        <c:txPr>
          <a:bodyPr/>
          <a:lstStyle/>
          <a:p>
            <a:pPr>
              <a:defRPr lang="es-ES"/>
            </a:pPr>
            <a:endParaRPr lang="es-CO"/>
          </a:p>
        </c:txPr>
        <c:crossAx val="103219968"/>
        <c:crosses val="autoZero"/>
        <c:auto val="1"/>
        <c:lblAlgn val="ctr"/>
        <c:lblOffset val="100"/>
      </c:catAx>
      <c:valAx>
        <c:axId val="103219968"/>
        <c:scaling>
          <c:orientation val="minMax"/>
        </c:scaling>
        <c:axPos val="l"/>
        <c:majorGridlines/>
        <c:numFmt formatCode="_(* #,##0_);_(* \(#,##0\);_(* &quot;-&quot;??_);_(@_)" sourceLinked="1"/>
        <c:tickLblPos val="nextTo"/>
        <c:txPr>
          <a:bodyPr/>
          <a:lstStyle/>
          <a:p>
            <a:pPr>
              <a:defRPr lang="es-ES"/>
            </a:pPr>
            <a:endParaRPr lang="es-CO"/>
          </a:p>
        </c:txPr>
        <c:crossAx val="59857152"/>
        <c:crosses val="autoZero"/>
        <c:crossBetween val="between"/>
      </c:valAx>
    </c:plotArea>
    <c:legend>
      <c:legendPos val="b"/>
      <c:txPr>
        <a:bodyPr/>
        <a:lstStyle/>
        <a:p>
          <a:pPr>
            <a:defRPr lang="es-ES"/>
          </a:pPr>
          <a:endParaRPr lang="es-CO"/>
        </a:p>
      </c:txPr>
    </c:legend>
    <c:plotVisOnly val="1"/>
    <c:dispBlanksAs val="gap"/>
  </c:chart>
  <c:txPr>
    <a:bodyPr/>
    <a:lstStyle/>
    <a:p>
      <a:pPr>
        <a:defRPr sz="800">
          <a:latin typeface="Century Gothic" pitchFamily="34" charset="0"/>
        </a:defRPr>
      </a:pPr>
      <a:endParaRPr lang="es-CO"/>
    </a:p>
  </c:txPr>
  <c:printSettings>
    <c:headerFooter/>
    <c:pageMargins b="0.750000000000004" l="0.70000000000000062" r="0.70000000000000062" t="0.75000000000000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Viajeros extranjeros a Colombia</a:t>
            </a:r>
          </a:p>
        </c:rich>
      </c:tx>
    </c:title>
    <c:plotArea>
      <c:layout>
        <c:manualLayout>
          <c:layoutTarget val="inner"/>
          <c:xMode val="edge"/>
          <c:yMode val="edge"/>
          <c:x val="0.12747826086956521"/>
          <c:y val="0.17723849372385025"/>
          <c:w val="0.84063768115942061"/>
          <c:h val="0.61972084033429387"/>
        </c:manualLayout>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cat>
            <c:strRef>
              <c:f>('Extranjeros por Destino'!$C$41:$F$41,'Extranjeros por Destino'!$I$41:$J$41)</c:f>
              <c:strCache>
                <c:ptCount val="6"/>
                <c:pt idx="0">
                  <c:v>2007</c:v>
                </c:pt>
                <c:pt idx="1">
                  <c:v>2008</c:v>
                </c:pt>
                <c:pt idx="2">
                  <c:v>2009</c:v>
                </c:pt>
                <c:pt idx="3">
                  <c:v>2010</c:v>
                </c:pt>
                <c:pt idx="4">
                  <c:v>Ene-Sep 2010</c:v>
                </c:pt>
                <c:pt idx="5">
                  <c:v>Ene-Sep 2011</c:v>
                </c:pt>
              </c:strCache>
            </c:strRef>
          </c:cat>
          <c:val>
            <c:numRef>
              <c:f>('Extranjeros por Destino'!$C$43:$F$43,'Extranjeros por Destino'!$I$43:$J$43)</c:f>
              <c:numCache>
                <c:formatCode>#,##0</c:formatCode>
                <c:ptCount val="6"/>
                <c:pt idx="0">
                  <c:v>1195440</c:v>
                </c:pt>
                <c:pt idx="1">
                  <c:v>1222966</c:v>
                </c:pt>
                <c:pt idx="2">
                  <c:v>1353760</c:v>
                </c:pt>
                <c:pt idx="3">
                  <c:v>1474884</c:v>
                </c:pt>
                <c:pt idx="4">
                  <c:v>1077232</c:v>
                </c:pt>
                <c:pt idx="5">
                  <c:v>1185665</c:v>
                </c:pt>
              </c:numCache>
            </c:numRef>
          </c:val>
        </c:ser>
        <c:dLbls/>
        <c:axId val="37118720"/>
        <c:axId val="37120256"/>
      </c:barChart>
      <c:catAx>
        <c:axId val="37118720"/>
        <c:scaling>
          <c:orientation val="minMax"/>
        </c:scaling>
        <c:axPos val="b"/>
        <c:numFmt formatCode="General" sourceLinked="1"/>
        <c:tickLblPos val="nextTo"/>
        <c:txPr>
          <a:bodyPr/>
          <a:lstStyle/>
          <a:p>
            <a:pPr>
              <a:defRPr lang="es-ES"/>
            </a:pPr>
            <a:endParaRPr lang="es-CO"/>
          </a:p>
        </c:txPr>
        <c:crossAx val="37120256"/>
        <c:crosses val="autoZero"/>
        <c:auto val="1"/>
        <c:lblAlgn val="ctr"/>
        <c:lblOffset val="100"/>
      </c:catAx>
      <c:valAx>
        <c:axId val="37120256"/>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37118720"/>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788" l="0.70000000000000062" r="0.70000000000000062" t="0.750000000000007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Viajeros extranjeros a Bogotá</a:t>
            </a:r>
          </a:p>
        </c:rich>
      </c:tx>
    </c:title>
    <c:plotArea>
      <c:layout/>
      <c:barChart>
        <c:barDir val="col"/>
        <c:grouping val="clustered"/>
        <c:ser>
          <c:idx val="0"/>
          <c:order val="0"/>
          <c:spPr>
            <a:solidFill>
              <a:schemeClr val="bg1">
                <a:lumMod val="75000"/>
              </a:schemeClr>
            </a:solidFill>
          </c:spPr>
          <c:dPt>
            <c:idx val="4"/>
            <c:spPr>
              <a:solidFill>
                <a:srgbClr val="0974BD"/>
              </a:solidFill>
            </c:spPr>
          </c:dPt>
          <c:dPt>
            <c:idx val="5"/>
            <c:spPr>
              <a:solidFill>
                <a:srgbClr val="0974BD"/>
              </a:solidFill>
            </c:spPr>
          </c:dPt>
          <c:cat>
            <c:strRef>
              <c:f>('Extranjeros por Destino'!$C$41:$F$41,'Extranjeros por Destino'!$I$41:$J$41)</c:f>
              <c:strCache>
                <c:ptCount val="6"/>
                <c:pt idx="0">
                  <c:v>2007</c:v>
                </c:pt>
                <c:pt idx="1">
                  <c:v>2008</c:v>
                </c:pt>
                <c:pt idx="2">
                  <c:v>2009</c:v>
                </c:pt>
                <c:pt idx="3">
                  <c:v>2010</c:v>
                </c:pt>
                <c:pt idx="4">
                  <c:v>Ene-Sep 2010</c:v>
                </c:pt>
                <c:pt idx="5">
                  <c:v>Ene-Sep 2011</c:v>
                </c:pt>
              </c:strCache>
            </c:strRef>
          </c:cat>
          <c:val>
            <c:numRef>
              <c:f>('Extranjeros por Destino'!$C$44:$F$44,'Extranjeros por Destino'!$I$44:$J$44)</c:f>
              <c:numCache>
                <c:formatCode>#,##0</c:formatCode>
                <c:ptCount val="6"/>
                <c:pt idx="0">
                  <c:v>616772</c:v>
                </c:pt>
                <c:pt idx="1">
                  <c:v>627056</c:v>
                </c:pt>
                <c:pt idx="2">
                  <c:v>692826</c:v>
                </c:pt>
                <c:pt idx="3">
                  <c:v>754960</c:v>
                </c:pt>
                <c:pt idx="4">
                  <c:v>556608</c:v>
                </c:pt>
                <c:pt idx="5">
                  <c:v>642464</c:v>
                </c:pt>
              </c:numCache>
            </c:numRef>
          </c:val>
        </c:ser>
        <c:dLbls/>
        <c:axId val="37149312"/>
        <c:axId val="37155200"/>
      </c:barChart>
      <c:catAx>
        <c:axId val="37149312"/>
        <c:scaling>
          <c:orientation val="minMax"/>
        </c:scaling>
        <c:axPos val="b"/>
        <c:numFmt formatCode="General" sourceLinked="1"/>
        <c:tickLblPos val="nextTo"/>
        <c:txPr>
          <a:bodyPr/>
          <a:lstStyle/>
          <a:p>
            <a:pPr>
              <a:defRPr lang="es-ES"/>
            </a:pPr>
            <a:endParaRPr lang="es-CO"/>
          </a:p>
        </c:txPr>
        <c:crossAx val="37155200"/>
        <c:crosses val="autoZero"/>
        <c:auto val="1"/>
        <c:lblAlgn val="ctr"/>
        <c:lblOffset val="100"/>
      </c:catAx>
      <c:valAx>
        <c:axId val="37155200"/>
        <c:scaling>
          <c:orientation val="minMax"/>
        </c:scaling>
        <c:axPos val="l"/>
        <c:numFmt formatCode="#,##0" sourceLinked="1"/>
        <c:tickLblPos val="nextTo"/>
        <c:spPr>
          <a:ln>
            <a:solidFill>
              <a:schemeClr val="tx2">
                <a:lumMod val="75000"/>
              </a:schemeClr>
            </a:solidFill>
          </a:ln>
        </c:spPr>
        <c:txPr>
          <a:bodyPr/>
          <a:lstStyle/>
          <a:p>
            <a:pPr>
              <a:defRPr lang="es-ES"/>
            </a:pPr>
            <a:endParaRPr lang="es-CO"/>
          </a:p>
        </c:txPr>
        <c:crossAx val="37149312"/>
        <c:crosses val="autoZero"/>
        <c:crossBetween val="between"/>
      </c:valAx>
      <c:spPr>
        <a:noFill/>
        <a:ln w="25400">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788" l="0.70000000000000062" r="0.70000000000000062" t="0.750000000000007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Llegada de viajeros extranjeros a Bogotá según nacionalidad</a:t>
            </a:r>
          </a:p>
        </c:rich>
      </c:tx>
    </c:title>
    <c:plotArea>
      <c:layout>
        <c:manualLayout>
          <c:layoutTarget val="inner"/>
          <c:xMode val="edge"/>
          <c:yMode val="edge"/>
          <c:x val="0.11363802174959256"/>
          <c:y val="0.14959247648903018"/>
          <c:w val="0.86376310819391022"/>
          <c:h val="0.69753273092710999"/>
        </c:manualLayout>
      </c:layout>
      <c:barChart>
        <c:barDir val="bar"/>
        <c:grouping val="clustered"/>
        <c:ser>
          <c:idx val="0"/>
          <c:order val="0"/>
          <c:tx>
            <c:strRef>
              <c:f>'Extranjeros en Bta'!$I$41</c:f>
              <c:strCache>
                <c:ptCount val="1"/>
                <c:pt idx="0">
                  <c:v>Ene-Sep 2010</c:v>
                </c:pt>
              </c:strCache>
            </c:strRef>
          </c:tx>
          <c:spPr>
            <a:solidFill>
              <a:schemeClr val="bg1">
                <a:lumMod val="75000"/>
              </a:schemeClr>
            </a:solidFill>
          </c:spPr>
          <c:cat>
            <c:strRef>
              <c:f>'Extranjeros en Bta'!$B$44:$B$58</c:f>
              <c:strCache>
                <c:ptCount val="15"/>
                <c:pt idx="0">
                  <c:v>Estados Unidos </c:v>
                </c:pt>
                <c:pt idx="1">
                  <c:v>Venezuela </c:v>
                </c:pt>
                <c:pt idx="2">
                  <c:v>Brasil </c:v>
                </c:pt>
                <c:pt idx="3">
                  <c:v>México </c:v>
                </c:pt>
                <c:pt idx="4">
                  <c:v>España </c:v>
                </c:pt>
                <c:pt idx="5">
                  <c:v>Ecuador </c:v>
                </c:pt>
                <c:pt idx="6">
                  <c:v>Perú </c:v>
                </c:pt>
                <c:pt idx="7">
                  <c:v>Argentina </c:v>
                </c:pt>
                <c:pt idx="8">
                  <c:v>Chile </c:v>
                </c:pt>
                <c:pt idx="9">
                  <c:v>Alemania </c:v>
                </c:pt>
                <c:pt idx="10">
                  <c:v>Francia </c:v>
                </c:pt>
                <c:pt idx="11">
                  <c:v>Canadá </c:v>
                </c:pt>
                <c:pt idx="12">
                  <c:v>Reino Unido </c:v>
                </c:pt>
                <c:pt idx="13">
                  <c:v>Italia </c:v>
                </c:pt>
                <c:pt idx="14">
                  <c:v>Resto</c:v>
                </c:pt>
              </c:strCache>
            </c:strRef>
          </c:cat>
          <c:val>
            <c:numRef>
              <c:f>'Extranjeros en Bta'!$I$44:$I$58</c:f>
              <c:numCache>
                <c:formatCode>#,##0</c:formatCode>
                <c:ptCount val="15"/>
                <c:pt idx="0">
                  <c:v>163826</c:v>
                </c:pt>
                <c:pt idx="1">
                  <c:v>68841</c:v>
                </c:pt>
                <c:pt idx="2">
                  <c:v>33206</c:v>
                </c:pt>
                <c:pt idx="3">
                  <c:v>31947</c:v>
                </c:pt>
                <c:pt idx="4">
                  <c:v>33163</c:v>
                </c:pt>
                <c:pt idx="5">
                  <c:v>36856</c:v>
                </c:pt>
                <c:pt idx="6">
                  <c:v>30894</c:v>
                </c:pt>
                <c:pt idx="7">
                  <c:v>27649</c:v>
                </c:pt>
                <c:pt idx="8">
                  <c:v>16729</c:v>
                </c:pt>
                <c:pt idx="9">
                  <c:v>12100</c:v>
                </c:pt>
                <c:pt idx="10">
                  <c:v>17395</c:v>
                </c:pt>
                <c:pt idx="11">
                  <c:v>11725</c:v>
                </c:pt>
                <c:pt idx="12">
                  <c:v>9247</c:v>
                </c:pt>
                <c:pt idx="13">
                  <c:v>10551</c:v>
                </c:pt>
                <c:pt idx="14">
                  <c:v>52479</c:v>
                </c:pt>
              </c:numCache>
            </c:numRef>
          </c:val>
        </c:ser>
        <c:ser>
          <c:idx val="1"/>
          <c:order val="1"/>
          <c:tx>
            <c:strRef>
              <c:f>'Extranjeros en Bta'!$J$41</c:f>
              <c:strCache>
                <c:ptCount val="1"/>
                <c:pt idx="0">
                  <c:v>Ene-Sep 2011</c:v>
                </c:pt>
              </c:strCache>
            </c:strRef>
          </c:tx>
          <c:spPr>
            <a:solidFill>
              <a:srgbClr val="0974BD"/>
            </a:solidFill>
          </c:spPr>
          <c:cat>
            <c:strRef>
              <c:f>'Extranjeros en Bta'!$B$44:$B$58</c:f>
              <c:strCache>
                <c:ptCount val="15"/>
                <c:pt idx="0">
                  <c:v>Estados Unidos </c:v>
                </c:pt>
                <c:pt idx="1">
                  <c:v>Venezuela </c:v>
                </c:pt>
                <c:pt idx="2">
                  <c:v>Brasil </c:v>
                </c:pt>
                <c:pt idx="3">
                  <c:v>México </c:v>
                </c:pt>
                <c:pt idx="4">
                  <c:v>España </c:v>
                </c:pt>
                <c:pt idx="5">
                  <c:v>Ecuador </c:v>
                </c:pt>
                <c:pt idx="6">
                  <c:v>Perú </c:v>
                </c:pt>
                <c:pt idx="7">
                  <c:v>Argentina </c:v>
                </c:pt>
                <c:pt idx="8">
                  <c:v>Chile </c:v>
                </c:pt>
                <c:pt idx="9">
                  <c:v>Alemania </c:v>
                </c:pt>
                <c:pt idx="10">
                  <c:v>Francia </c:v>
                </c:pt>
                <c:pt idx="11">
                  <c:v>Canadá </c:v>
                </c:pt>
                <c:pt idx="12">
                  <c:v>Reino Unido </c:v>
                </c:pt>
                <c:pt idx="13">
                  <c:v>Italia </c:v>
                </c:pt>
                <c:pt idx="14">
                  <c:v>Resto</c:v>
                </c:pt>
              </c:strCache>
            </c:strRef>
          </c:cat>
          <c:val>
            <c:numRef>
              <c:f>'Extranjeros en Bta'!$J$44:$J$58</c:f>
              <c:numCache>
                <c:formatCode>#,##0</c:formatCode>
                <c:ptCount val="15"/>
                <c:pt idx="0">
                  <c:v>121962</c:v>
                </c:pt>
                <c:pt idx="1">
                  <c:v>85933</c:v>
                </c:pt>
                <c:pt idx="2">
                  <c:v>51461</c:v>
                </c:pt>
                <c:pt idx="3">
                  <c:v>38689</c:v>
                </c:pt>
                <c:pt idx="4">
                  <c:v>38662</c:v>
                </c:pt>
                <c:pt idx="5">
                  <c:v>36741</c:v>
                </c:pt>
                <c:pt idx="6">
                  <c:v>32566</c:v>
                </c:pt>
                <c:pt idx="7">
                  <c:v>31898</c:v>
                </c:pt>
                <c:pt idx="8">
                  <c:v>22430</c:v>
                </c:pt>
                <c:pt idx="9">
                  <c:v>20492</c:v>
                </c:pt>
                <c:pt idx="10">
                  <c:v>19678</c:v>
                </c:pt>
                <c:pt idx="11">
                  <c:v>12358</c:v>
                </c:pt>
                <c:pt idx="12">
                  <c:v>12195</c:v>
                </c:pt>
                <c:pt idx="13">
                  <c:v>11859</c:v>
                </c:pt>
                <c:pt idx="14">
                  <c:v>105540</c:v>
                </c:pt>
              </c:numCache>
            </c:numRef>
          </c:val>
        </c:ser>
        <c:dLbls/>
        <c:axId val="37170176"/>
        <c:axId val="37176064"/>
      </c:barChart>
      <c:catAx>
        <c:axId val="37170176"/>
        <c:scaling>
          <c:orientation val="minMax"/>
        </c:scaling>
        <c:axPos val="l"/>
        <c:tickLblPos val="nextTo"/>
        <c:txPr>
          <a:bodyPr/>
          <a:lstStyle/>
          <a:p>
            <a:pPr>
              <a:defRPr lang="es-ES"/>
            </a:pPr>
            <a:endParaRPr lang="es-CO"/>
          </a:p>
        </c:txPr>
        <c:crossAx val="37176064"/>
        <c:crosses val="autoZero"/>
        <c:auto val="1"/>
        <c:lblAlgn val="ctr"/>
        <c:lblOffset val="100"/>
      </c:catAx>
      <c:valAx>
        <c:axId val="37176064"/>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37170176"/>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900">
          <a:solidFill>
            <a:schemeClr val="bg1">
              <a:lumMod val="50000"/>
            </a:schemeClr>
          </a:solidFill>
          <a:latin typeface="Century Gothic" pitchFamily="34" charset="0"/>
        </a:defRPr>
      </a:pPr>
      <a:endParaRPr lang="es-CO"/>
    </a:p>
  </c:txPr>
  <c:printSettings>
    <c:headerFooter/>
    <c:pageMargins b="0.75000000000000722" l="0.70000000000000062" r="0.70000000000000062" t="0.750000000000007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Ocupación hotelera mensual y acumulada</a:t>
            </a:r>
          </a:p>
        </c:rich>
      </c:tx>
    </c:title>
    <c:plotArea>
      <c:layout>
        <c:manualLayout>
          <c:layoutTarget val="inner"/>
          <c:xMode val="edge"/>
          <c:yMode val="edge"/>
          <c:x val="0.38313338105464562"/>
          <c:y val="0.13325796424575087"/>
          <c:w val="0.5433716694504096"/>
          <c:h val="0.74032660399288164"/>
        </c:manualLayout>
      </c:layout>
      <c:barChart>
        <c:barDir val="bar"/>
        <c:grouping val="clustered"/>
        <c:ser>
          <c:idx val="0"/>
          <c:order val="0"/>
          <c:tx>
            <c:strRef>
              <c:f>'Indicadores Hoteleros'!$H$41</c:f>
              <c:strCache>
                <c:ptCount val="1"/>
                <c:pt idx="0">
                  <c:v>Sep. 2011</c:v>
                </c:pt>
              </c:strCache>
            </c:strRef>
          </c:tx>
          <c:spPr>
            <a:solidFill>
              <a:srgbClr val="0974BD"/>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Hoteleros'!$H$43:$H$55</c:f>
              <c:numCache>
                <c:formatCode>_(* #,##0.0_);_(* \(#,##0.0\);_(* "-"??_);_(@_)</c:formatCode>
                <c:ptCount val="13"/>
                <c:pt idx="0">
                  <c:v>63.1</c:v>
                </c:pt>
                <c:pt idx="1">
                  <c:v>60.1</c:v>
                </c:pt>
                <c:pt idx="2">
                  <c:v>56.2</c:v>
                </c:pt>
                <c:pt idx="3">
                  <c:v>66.2</c:v>
                </c:pt>
                <c:pt idx="4">
                  <c:v>42.9</c:v>
                </c:pt>
                <c:pt idx="5">
                  <c:v>50</c:v>
                </c:pt>
                <c:pt idx="6">
                  <c:v>65.099999999999994</c:v>
                </c:pt>
                <c:pt idx="7">
                  <c:v>44.9</c:v>
                </c:pt>
                <c:pt idx="8">
                  <c:v>48.7</c:v>
                </c:pt>
                <c:pt idx="9">
                  <c:v>49.8</c:v>
                </c:pt>
                <c:pt idx="10">
                  <c:v>37.1</c:v>
                </c:pt>
                <c:pt idx="11">
                  <c:v>56.7</c:v>
                </c:pt>
                <c:pt idx="12">
                  <c:v>38.299999999999997</c:v>
                </c:pt>
              </c:numCache>
            </c:numRef>
          </c:val>
        </c:ser>
        <c:ser>
          <c:idx val="1"/>
          <c:order val="1"/>
          <c:tx>
            <c:strRef>
              <c:f>'Indicadores Hoteleros'!$J$41</c:f>
              <c:strCache>
                <c:ptCount val="1"/>
                <c:pt idx="0">
                  <c:v>Ene-Sep 2011</c:v>
                </c:pt>
              </c:strCache>
            </c:strRef>
          </c:tx>
          <c:spPr>
            <a:solidFill>
              <a:schemeClr val="bg1">
                <a:lumMod val="75000"/>
              </a:schemeClr>
            </a:solidFill>
          </c:spPr>
          <c:cat>
            <c:strRef>
              <c:f>'Indicadores Hoteleros'!$B$43:$B$55</c:f>
              <c:strCache>
                <c:ptCount val="13"/>
                <c:pt idx="0">
                  <c:v>Antioquia</c:v>
                </c:pt>
                <c:pt idx="1">
                  <c:v>Barranquilla</c:v>
                </c:pt>
                <c:pt idx="2">
                  <c:v>Atlántico Comercial</c:v>
                </c:pt>
                <c:pt idx="3">
                  <c:v>Bogotá D.C.</c:v>
                </c:pt>
                <c:pt idx="4">
                  <c:v>Boyacá</c:v>
                </c:pt>
                <c:pt idx="5">
                  <c:v>Cafetera</c:v>
                </c:pt>
                <c:pt idx="6">
                  <c:v>Cartagena</c:v>
                </c:pt>
                <c:pt idx="7">
                  <c:v>Influencia Bogotá</c:v>
                </c:pt>
                <c:pt idx="8">
                  <c:v>Norte de Santander</c:v>
                </c:pt>
                <c:pt idx="9">
                  <c:v>Santander</c:v>
                </c:pt>
                <c:pt idx="10">
                  <c:v>San Andrés</c:v>
                </c:pt>
                <c:pt idx="11">
                  <c:v>Santa Marta</c:v>
                </c:pt>
                <c:pt idx="12">
                  <c:v>Sur Occidental</c:v>
                </c:pt>
              </c:strCache>
            </c:strRef>
          </c:cat>
          <c:val>
            <c:numRef>
              <c:f>'Indicadores Hoteleros'!$J$43:$J$55</c:f>
              <c:numCache>
                <c:formatCode>_(* #,##0.0_);_(* \(#,##0.0\);_(* "-"??_);_(@_)</c:formatCode>
                <c:ptCount val="13"/>
                <c:pt idx="0">
                  <c:v>56.1</c:v>
                </c:pt>
                <c:pt idx="1">
                  <c:v>55.1</c:v>
                </c:pt>
                <c:pt idx="2">
                  <c:v>53.1</c:v>
                </c:pt>
                <c:pt idx="3">
                  <c:v>64</c:v>
                </c:pt>
                <c:pt idx="4">
                  <c:v>36.6</c:v>
                </c:pt>
                <c:pt idx="5">
                  <c:v>44.8</c:v>
                </c:pt>
                <c:pt idx="6">
                  <c:v>61.4</c:v>
                </c:pt>
                <c:pt idx="7">
                  <c:v>49.3</c:v>
                </c:pt>
                <c:pt idx="8">
                  <c:v>40.299999999999997</c:v>
                </c:pt>
                <c:pt idx="9">
                  <c:v>43.4</c:v>
                </c:pt>
                <c:pt idx="10">
                  <c:v>54.9</c:v>
                </c:pt>
                <c:pt idx="11">
                  <c:v>54.7</c:v>
                </c:pt>
                <c:pt idx="12">
                  <c:v>41.8</c:v>
                </c:pt>
              </c:numCache>
            </c:numRef>
          </c:val>
        </c:ser>
        <c:dLbls/>
        <c:axId val="37339904"/>
        <c:axId val="37341440"/>
      </c:barChart>
      <c:catAx>
        <c:axId val="37339904"/>
        <c:scaling>
          <c:orientation val="minMax"/>
        </c:scaling>
        <c:axPos val="l"/>
        <c:tickLblPos val="nextTo"/>
        <c:txPr>
          <a:bodyPr/>
          <a:lstStyle/>
          <a:p>
            <a:pPr>
              <a:defRPr lang="es-ES"/>
            </a:pPr>
            <a:endParaRPr lang="es-CO"/>
          </a:p>
        </c:txPr>
        <c:crossAx val="37341440"/>
        <c:crosses val="autoZero"/>
        <c:auto val="1"/>
        <c:lblAlgn val="ctr"/>
        <c:lblOffset val="100"/>
      </c:catAx>
      <c:valAx>
        <c:axId val="37341440"/>
        <c:scaling>
          <c:orientation val="minMax"/>
        </c:scaling>
        <c:axPos val="b"/>
        <c:numFmt formatCode="_(* #,##0.0_);_(* \(#,##0.0\);_(* &quot;-&quot;??_);_(@_)" sourceLinked="1"/>
        <c:tickLblPos val="nextTo"/>
        <c:spPr>
          <a:ln>
            <a:solidFill>
              <a:schemeClr val="tx2">
                <a:lumMod val="75000"/>
              </a:schemeClr>
            </a:solidFill>
          </a:ln>
        </c:spPr>
        <c:txPr>
          <a:bodyPr/>
          <a:lstStyle/>
          <a:p>
            <a:pPr>
              <a:defRPr lang="es-ES"/>
            </a:pPr>
            <a:endParaRPr lang="es-CO"/>
          </a:p>
        </c:txPr>
        <c:crossAx val="37339904"/>
        <c:crosses val="autoZero"/>
        <c:crossBetween val="between"/>
      </c:valAx>
      <c:spPr>
        <a:ln>
          <a:noFill/>
        </a:ln>
      </c:spPr>
    </c:plotArea>
    <c:legend>
      <c:legendPos val="b"/>
      <c:txPr>
        <a:bodyPr/>
        <a:lstStyle/>
        <a:p>
          <a:pPr>
            <a:defRPr lang="es-ES"/>
          </a:pPr>
          <a:endParaRPr lang="es-CO"/>
        </a:p>
      </c:txPr>
    </c:legend>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81" l="0.70000000000000062" r="0.70000000000000062" t="0.750000000000008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style val="5"/>
  <c:chart>
    <c:title>
      <c:tx>
        <c:rich>
          <a:bodyPr/>
          <a:lstStyle/>
          <a:p>
            <a:pPr>
              <a:defRPr lang="es-ES"/>
            </a:pPr>
            <a:r>
              <a:rPr lang="es-ES"/>
              <a:t>Consultas PIT Septiembre de 2011</a:t>
            </a:r>
          </a:p>
        </c:rich>
      </c:tx>
    </c:title>
    <c:plotArea>
      <c:layout>
        <c:manualLayout>
          <c:layoutTarget val="inner"/>
          <c:xMode val="edge"/>
          <c:yMode val="edge"/>
          <c:x val="0.37721810074945805"/>
          <c:y val="0.12422287390029431"/>
          <c:w val="0.56402846029788845"/>
          <c:h val="0.7608405107719306"/>
        </c:manualLayout>
      </c:layout>
      <c:barChart>
        <c:barDir val="bar"/>
        <c:grouping val="clustered"/>
        <c:ser>
          <c:idx val="0"/>
          <c:order val="0"/>
          <c:spPr>
            <a:solidFill>
              <a:srgbClr val="0974BD"/>
            </a:solidFill>
          </c:spPr>
          <c:cat>
            <c:strRef>
              <c:f>'Consultas PIT'!$B$43:$B$62</c:f>
              <c:strCache>
                <c:ptCount val="20"/>
                <c:pt idx="0">
                  <c:v>Centro Histórico</c:v>
                </c:pt>
                <c:pt idx="1">
                  <c:v>Unicentro</c:v>
                </c:pt>
                <c:pt idx="2">
                  <c:v>Terminal</c:v>
                </c:pt>
                <c:pt idx="3">
                  <c:v>Corferias</c:v>
                </c:pt>
                <c:pt idx="4">
                  <c:v>Centro Internacional</c:v>
                </c:pt>
                <c:pt idx="5">
                  <c:v>Quiosco de la Luz</c:v>
                </c:pt>
                <c:pt idx="6">
                  <c:v>Puente Aéreo</c:v>
                </c:pt>
                <c:pt idx="7">
                  <c:v>Muelle Nacional</c:v>
                </c:pt>
                <c:pt idx="8">
                  <c:v>Terminal Sur</c:v>
                </c:pt>
                <c:pt idx="9">
                  <c:v>Móvil</c:v>
                </c:pt>
                <c:pt idx="10">
                  <c:v>Eventos</c:v>
                </c:pt>
                <c:pt idx="11">
                  <c:v>Avenida Chile</c:v>
                </c:pt>
                <c:pt idx="12">
                  <c:v>Muelle Internacional</c:v>
                </c:pt>
                <c:pt idx="13">
                  <c:v>Hacienda Santa Bárbara</c:v>
                </c:pt>
                <c:pt idx="14">
                  <c:v>Ciclovía</c:v>
                </c:pt>
                <c:pt idx="15">
                  <c:v>Itinerante Candelaria</c:v>
                </c:pt>
                <c:pt idx="16">
                  <c:v>Itinerante Monserrate</c:v>
                </c:pt>
                <c:pt idx="17">
                  <c:v>Itinerante Zona Rosa</c:v>
                </c:pt>
                <c:pt idx="18">
                  <c:v>Itinerante Parque de la 93</c:v>
                </c:pt>
                <c:pt idx="19">
                  <c:v>Itinerante Zipaquirá</c:v>
                </c:pt>
              </c:strCache>
            </c:strRef>
          </c:cat>
          <c:val>
            <c:numRef>
              <c:f>'Consultas PIT'!$C$43:$C$62</c:f>
              <c:numCache>
                <c:formatCode>#,##0</c:formatCode>
                <c:ptCount val="20"/>
                <c:pt idx="0">
                  <c:v>2680</c:v>
                </c:pt>
                <c:pt idx="1">
                  <c:v>578</c:v>
                </c:pt>
                <c:pt idx="2">
                  <c:v>1847</c:v>
                </c:pt>
                <c:pt idx="3">
                  <c:v>623</c:v>
                </c:pt>
                <c:pt idx="4">
                  <c:v>752</c:v>
                </c:pt>
                <c:pt idx="5">
                  <c:v>1045</c:v>
                </c:pt>
                <c:pt idx="6">
                  <c:v>1854</c:v>
                </c:pt>
                <c:pt idx="7">
                  <c:v>1184</c:v>
                </c:pt>
                <c:pt idx="8">
                  <c:v>1144</c:v>
                </c:pt>
                <c:pt idx="9">
                  <c:v>1337</c:v>
                </c:pt>
                <c:pt idx="10">
                  <c:v>59</c:v>
                </c:pt>
                <c:pt idx="11">
                  <c:v>625</c:v>
                </c:pt>
                <c:pt idx="12">
                  <c:v>2004</c:v>
                </c:pt>
                <c:pt idx="13">
                  <c:v>948</c:v>
                </c:pt>
                <c:pt idx="14">
                  <c:v>171</c:v>
                </c:pt>
                <c:pt idx="15">
                  <c:v>798</c:v>
                </c:pt>
                <c:pt idx="16">
                  <c:v>792</c:v>
                </c:pt>
                <c:pt idx="17">
                  <c:v>334</c:v>
                </c:pt>
                <c:pt idx="18">
                  <c:v>627</c:v>
                </c:pt>
                <c:pt idx="19">
                  <c:v>1325</c:v>
                </c:pt>
              </c:numCache>
            </c:numRef>
          </c:val>
        </c:ser>
        <c:dLbls/>
        <c:axId val="37379456"/>
        <c:axId val="37385344"/>
      </c:barChart>
      <c:catAx>
        <c:axId val="37379456"/>
        <c:scaling>
          <c:orientation val="minMax"/>
        </c:scaling>
        <c:axPos val="l"/>
        <c:tickLblPos val="nextTo"/>
        <c:txPr>
          <a:bodyPr/>
          <a:lstStyle/>
          <a:p>
            <a:pPr>
              <a:defRPr lang="es-ES"/>
            </a:pPr>
            <a:endParaRPr lang="es-CO"/>
          </a:p>
        </c:txPr>
        <c:crossAx val="37385344"/>
        <c:crosses val="autoZero"/>
        <c:auto val="1"/>
        <c:lblAlgn val="ctr"/>
        <c:lblOffset val="100"/>
      </c:catAx>
      <c:valAx>
        <c:axId val="37385344"/>
        <c:scaling>
          <c:orientation val="minMax"/>
        </c:scaling>
        <c:axPos val="b"/>
        <c:numFmt formatCode="#,##0" sourceLinked="1"/>
        <c:tickLblPos val="nextTo"/>
        <c:spPr>
          <a:ln>
            <a:solidFill>
              <a:schemeClr val="tx2">
                <a:lumMod val="75000"/>
              </a:schemeClr>
            </a:solidFill>
          </a:ln>
        </c:spPr>
        <c:txPr>
          <a:bodyPr/>
          <a:lstStyle/>
          <a:p>
            <a:pPr>
              <a:defRPr lang="es-ES"/>
            </a:pPr>
            <a:endParaRPr lang="es-CO"/>
          </a:p>
        </c:txPr>
        <c:crossAx val="37379456"/>
        <c:crosses val="autoZero"/>
        <c:crossBetween val="between"/>
      </c:valAx>
      <c:spPr>
        <a:ln>
          <a:noFill/>
        </a:ln>
      </c:spPr>
    </c:plotArea>
    <c:plotVisOnly val="1"/>
    <c:dispBlanksAs val="gap"/>
  </c:chart>
  <c:spPr>
    <a:ln>
      <a:noFill/>
    </a:ln>
  </c:spPr>
  <c:txPr>
    <a:bodyPr/>
    <a:lstStyle/>
    <a:p>
      <a:pPr>
        <a:defRPr sz="800">
          <a:solidFill>
            <a:schemeClr val="bg1">
              <a:lumMod val="50000"/>
            </a:schemeClr>
          </a:solidFill>
          <a:latin typeface="Century Gothic" pitchFamily="34" charset="0"/>
        </a:defRPr>
      </a:pPr>
      <a:endParaRPr lang="es-CO"/>
    </a:p>
  </c:txPr>
  <c:printSettings>
    <c:headerFooter/>
    <c:pageMargins b="0.75000000000000888" l="0.70000000000000062" r="0.70000000000000062" t="0.750000000000008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chart>
    <c:plotArea>
      <c:layout>
        <c:manualLayout>
          <c:layoutTarget val="inner"/>
          <c:xMode val="edge"/>
          <c:yMode val="edge"/>
          <c:x val="0.12275449101796407"/>
          <c:y val="7.1759259259259259E-2"/>
          <c:w val="0.73652694610778469"/>
          <c:h val="0.75694444444445408"/>
        </c:manualLayout>
      </c:layout>
      <c:lineChart>
        <c:grouping val="standard"/>
        <c:ser>
          <c:idx val="0"/>
          <c:order val="0"/>
          <c:tx>
            <c:strRef>
              <c:f>VE!$B$8</c:f>
              <c:strCache>
                <c:ptCount val="1"/>
                <c:pt idx="0">
                  <c:v>2008</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VE!$C$8:$N$8</c:f>
              <c:numCache>
                <c:formatCode>_(* #,##0_);_(* \(#,##0\);_(* "-"??_);_(@_)</c:formatCode>
                <c:ptCount val="12"/>
                <c:pt idx="0">
                  <c:v>96502</c:v>
                </c:pt>
                <c:pt idx="1">
                  <c:v>100612</c:v>
                </c:pt>
                <c:pt idx="2">
                  <c:v>99373</c:v>
                </c:pt>
                <c:pt idx="3">
                  <c:v>85719</c:v>
                </c:pt>
                <c:pt idx="4">
                  <c:v>91035</c:v>
                </c:pt>
                <c:pt idx="5">
                  <c:v>105466</c:v>
                </c:pt>
                <c:pt idx="6">
                  <c:v>118609</c:v>
                </c:pt>
                <c:pt idx="7">
                  <c:v>122297</c:v>
                </c:pt>
                <c:pt idx="8">
                  <c:v>94363</c:v>
                </c:pt>
                <c:pt idx="9">
                  <c:v>95187</c:v>
                </c:pt>
                <c:pt idx="10">
                  <c:v>100013</c:v>
                </c:pt>
                <c:pt idx="11">
                  <c:v>113790</c:v>
                </c:pt>
              </c:numCache>
            </c:numRef>
          </c:val>
        </c:ser>
        <c:ser>
          <c:idx val="1"/>
          <c:order val="1"/>
          <c:tx>
            <c:strRef>
              <c:f>VE!$B$9</c:f>
              <c:strCache>
                <c:ptCount val="1"/>
                <c:pt idx="0">
                  <c:v>2009</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VE!$C$9:$N$9</c:f>
              <c:numCache>
                <c:formatCode>_(* #,##0_);_(* \(#,##0\);_(* "-"??_);_(@_)</c:formatCode>
                <c:ptCount val="12"/>
                <c:pt idx="0">
                  <c:v>105736</c:v>
                </c:pt>
                <c:pt idx="1">
                  <c:v>106254</c:v>
                </c:pt>
                <c:pt idx="2">
                  <c:v>106642</c:v>
                </c:pt>
                <c:pt idx="3">
                  <c:v>106450</c:v>
                </c:pt>
                <c:pt idx="4">
                  <c:v>96343</c:v>
                </c:pt>
                <c:pt idx="5">
                  <c:v>116777</c:v>
                </c:pt>
                <c:pt idx="6">
                  <c:v>129888</c:v>
                </c:pt>
                <c:pt idx="7">
                  <c:v>126652</c:v>
                </c:pt>
                <c:pt idx="8">
                  <c:v>101731</c:v>
                </c:pt>
                <c:pt idx="9">
                  <c:v>102874</c:v>
                </c:pt>
                <c:pt idx="10">
                  <c:v>112547</c:v>
                </c:pt>
                <c:pt idx="11">
                  <c:v>141806</c:v>
                </c:pt>
              </c:numCache>
            </c:numRef>
          </c:val>
        </c:ser>
        <c:ser>
          <c:idx val="2"/>
          <c:order val="2"/>
          <c:tx>
            <c:strRef>
              <c:f>VE!$B$10</c:f>
              <c:strCache>
                <c:ptCount val="1"/>
                <c:pt idx="0">
                  <c:v>2010</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VE!$C$10:$N$10</c:f>
              <c:numCache>
                <c:formatCode>_(* #,##0_);_(* \(#,##0\);_(* "-"??_);_(@_)</c:formatCode>
                <c:ptCount val="12"/>
                <c:pt idx="0">
                  <c:v>112242</c:v>
                </c:pt>
                <c:pt idx="1">
                  <c:v>112609</c:v>
                </c:pt>
                <c:pt idx="2">
                  <c:v>120287</c:v>
                </c:pt>
                <c:pt idx="3">
                  <c:v>101974</c:v>
                </c:pt>
                <c:pt idx="4">
                  <c:v>107608</c:v>
                </c:pt>
                <c:pt idx="5">
                  <c:v>123457</c:v>
                </c:pt>
                <c:pt idx="6">
                  <c:v>142696</c:v>
                </c:pt>
                <c:pt idx="7">
                  <c:v>142812</c:v>
                </c:pt>
                <c:pt idx="8">
                  <c:v>113547</c:v>
                </c:pt>
                <c:pt idx="9">
                  <c:v>120256</c:v>
                </c:pt>
                <c:pt idx="10">
                  <c:v>122617</c:v>
                </c:pt>
                <c:pt idx="11">
                  <c:v>154779</c:v>
                </c:pt>
              </c:numCache>
            </c:numRef>
          </c:val>
        </c:ser>
        <c:ser>
          <c:idx val="3"/>
          <c:order val="3"/>
          <c:tx>
            <c:strRef>
              <c:f>VE!$B$11</c:f>
              <c:strCache>
                <c:ptCount val="1"/>
                <c:pt idx="0">
                  <c:v>2011</c:v>
                </c:pt>
              </c:strCache>
            </c:strRef>
          </c:tx>
          <c:marker>
            <c:symbol val="none"/>
          </c:marker>
          <c:cat>
            <c:strRef>
              <c:f>VE!$C$7:$N$7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VE!$C$11:$N$11</c:f>
              <c:numCache>
                <c:formatCode>_(* #,##0_);_(* \(#,##0\);_(* "-"??_);_(@_)</c:formatCode>
                <c:ptCount val="12"/>
                <c:pt idx="0">
                  <c:v>132105</c:v>
                </c:pt>
                <c:pt idx="1">
                  <c:v>127453</c:v>
                </c:pt>
                <c:pt idx="2">
                  <c:v>138310</c:v>
                </c:pt>
                <c:pt idx="3">
                  <c:v>122939</c:v>
                </c:pt>
                <c:pt idx="4">
                  <c:v>121911</c:v>
                </c:pt>
                <c:pt idx="5">
                  <c:v>132554</c:v>
                </c:pt>
                <c:pt idx="6">
                  <c:v>146830</c:v>
                </c:pt>
                <c:pt idx="7">
                  <c:v>144607</c:v>
                </c:pt>
                <c:pt idx="8">
                  <c:v>118956</c:v>
                </c:pt>
              </c:numCache>
            </c:numRef>
          </c:val>
        </c:ser>
        <c:dLbls/>
        <c:marker val="1"/>
        <c:axId val="37554432"/>
        <c:axId val="37564416"/>
      </c:lineChart>
      <c:catAx>
        <c:axId val="37554432"/>
        <c:scaling>
          <c:orientation val="minMax"/>
        </c:scaling>
        <c:axPos val="b"/>
        <c:numFmt formatCode="General" sourceLinked="1"/>
        <c:tickLblPos val="nextTo"/>
        <c:txPr>
          <a:bodyPr rot="0" vert="horz"/>
          <a:lstStyle/>
          <a:p>
            <a:pPr>
              <a:defRPr lang="es-ES"/>
            </a:pPr>
            <a:endParaRPr lang="es-CO"/>
          </a:p>
        </c:txPr>
        <c:crossAx val="37564416"/>
        <c:crosses val="autoZero"/>
        <c:auto val="1"/>
        <c:lblAlgn val="ctr"/>
        <c:lblOffset val="100"/>
      </c:catAx>
      <c:valAx>
        <c:axId val="37564416"/>
        <c:scaling>
          <c:orientation val="minMax"/>
        </c:scaling>
        <c:axPos val="l"/>
        <c:majorGridlines/>
        <c:numFmt formatCode="_(* #,##0_);_(* \(#,##0\);_(* &quot;-&quot;??_);_(@_)" sourceLinked="1"/>
        <c:tickLblPos val="nextTo"/>
        <c:txPr>
          <a:bodyPr rot="0" vert="horz"/>
          <a:lstStyle/>
          <a:p>
            <a:pPr>
              <a:defRPr lang="es-ES"/>
            </a:pPr>
            <a:endParaRPr lang="es-CO"/>
          </a:p>
        </c:txPr>
        <c:crossAx val="37554432"/>
        <c:crosses val="autoZero"/>
        <c:crossBetween val="between"/>
      </c:valAx>
    </c:plotArea>
    <c:legend>
      <c:legendPos val="r"/>
      <c:txPr>
        <a:bodyPr/>
        <a:lstStyle/>
        <a:p>
          <a:pPr>
            <a:defRPr lang="es-ES"/>
          </a:pPr>
          <a:endParaRPr lang="es-CO"/>
        </a:p>
      </c:txPr>
    </c:legend>
    <c:plotVisOnly val="1"/>
    <c:dispBlanksAs val="gap"/>
  </c:chart>
  <c:txPr>
    <a:bodyPr/>
    <a:lstStyle/>
    <a:p>
      <a:pPr>
        <a:defRPr sz="800" b="0" i="0" u="none" strike="noStrike" baseline="0">
          <a:solidFill>
            <a:srgbClr val="000000"/>
          </a:solidFill>
          <a:latin typeface="Century Gothic" pitchFamily="34" charset="0"/>
          <a:ea typeface="Arial Unicode MS"/>
          <a:cs typeface="Arial Unicode MS"/>
        </a:defRPr>
      </a:pPr>
      <a:endParaRPr lang="es-CO"/>
    </a:p>
  </c:txPr>
  <c:printSettings>
    <c:headerFooter/>
    <c:pageMargins b="0.75000000000000577" l="0.70000000000000062" r="0.70000000000000062" t="0.750000000000005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 Id="rId5" Type="http://schemas.openxmlformats.org/officeDocument/2006/relationships/image" Target="../media/image4.jpe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7.xml"/><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8.xml"/><Relationship Id="rId5" Type="http://schemas.openxmlformats.org/officeDocument/2006/relationships/image" Target="../media/image4.jpe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171449</xdr:colOff>
      <xdr:row>7</xdr:row>
      <xdr:rowOff>123852</xdr:rowOff>
    </xdr:to>
    <xdr:grpSp>
      <xdr:nvGrpSpPr>
        <xdr:cNvPr id="14" name="13 Grupo"/>
        <xdr:cNvGrpSpPr/>
      </xdr:nvGrpSpPr>
      <xdr:grpSpPr>
        <a:xfrm>
          <a:off x="0" y="0"/>
          <a:ext cx="9267824" cy="1619277"/>
          <a:chOff x="28575" y="0"/>
          <a:chExt cx="9267824" cy="1619277"/>
        </a:xfrm>
      </xdr:grpSpPr>
      <xdr:pic>
        <xdr:nvPicPr>
          <xdr:cNvPr id="15"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16"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17"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18" name="17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19" name="18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180974</xdr:colOff>
      <xdr:row>33</xdr:row>
      <xdr:rowOff>0</xdr:rowOff>
    </xdr:from>
    <xdr:to>
      <xdr:col>9</xdr:col>
      <xdr:colOff>9525</xdr:colOff>
      <xdr:row>46</xdr:row>
      <xdr:rowOff>9525</xdr:rowOff>
    </xdr:to>
    <xdr:graphicFrame macro="">
      <xdr:nvGraphicFramePr>
        <xdr:cNvPr id="1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9</xdr:col>
      <xdr:colOff>0</xdr:colOff>
      <xdr:row>63</xdr:row>
      <xdr:rowOff>0</xdr:rowOff>
    </xdr:to>
    <xdr:graphicFrame macro="">
      <xdr:nvGraphicFramePr>
        <xdr:cNvPr id="12"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13</xdr:col>
      <xdr:colOff>38099</xdr:colOff>
      <xdr:row>8</xdr:row>
      <xdr:rowOff>95277</xdr:rowOff>
    </xdr:to>
    <xdr:grpSp>
      <xdr:nvGrpSpPr>
        <xdr:cNvPr id="14" name="13 Grupo"/>
        <xdr:cNvGrpSpPr/>
      </xdr:nvGrpSpPr>
      <xdr:grpSpPr>
        <a:xfrm>
          <a:off x="0" y="0"/>
          <a:ext cx="9258299" cy="1619277"/>
          <a:chOff x="28575" y="0"/>
          <a:chExt cx="9258299" cy="1619277"/>
        </a:xfrm>
      </xdr:grpSpPr>
      <xdr:pic>
        <xdr:nvPicPr>
          <xdr:cNvPr id="15" name="Picture 2"/>
          <xdr:cNvPicPr>
            <a:picLocks noChangeAspect="1" noChangeArrowheads="1"/>
          </xdr:cNvPicPr>
        </xdr:nvPicPr>
        <xdr:blipFill>
          <a:blip xmlns:r="http://schemas.openxmlformats.org/officeDocument/2006/relationships" r:embed="rId3"/>
          <a:srcRect/>
          <a:stretch>
            <a:fillRect/>
          </a:stretch>
        </xdr:blipFill>
        <xdr:spPr bwMode="auto">
          <a:xfrm>
            <a:off x="28575" y="538164"/>
            <a:ext cx="540000" cy="540000"/>
          </a:xfrm>
          <a:prstGeom prst="rect">
            <a:avLst/>
          </a:prstGeom>
          <a:noFill/>
        </xdr:spPr>
      </xdr:pic>
      <xdr:pic>
        <xdr:nvPicPr>
          <xdr:cNvPr id="16" name="Picture 4"/>
          <xdr:cNvPicPr>
            <a:picLocks noChangeAspect="1" noChangeArrowheads="1"/>
          </xdr:cNvPicPr>
        </xdr:nvPicPr>
        <xdr:blipFill>
          <a:blip xmlns:r="http://schemas.openxmlformats.org/officeDocument/2006/relationships" r:embed="rId4"/>
          <a:srcRect/>
          <a:stretch>
            <a:fillRect/>
          </a:stretch>
        </xdr:blipFill>
        <xdr:spPr bwMode="auto">
          <a:xfrm>
            <a:off x="571499" y="0"/>
            <a:ext cx="540000" cy="538200"/>
          </a:xfrm>
          <a:prstGeom prst="rect">
            <a:avLst/>
          </a:prstGeom>
          <a:noFill/>
        </xdr:spPr>
      </xdr:pic>
      <xdr:pic>
        <xdr:nvPicPr>
          <xdr:cNvPr id="17" name="Picture 6"/>
          <xdr:cNvPicPr>
            <a:picLocks noChangeAspect="1" noChangeArrowheads="1"/>
          </xdr:cNvPicPr>
        </xdr:nvPicPr>
        <xdr:blipFill>
          <a:blip xmlns:r="http://schemas.openxmlformats.org/officeDocument/2006/relationships" r:embed="rId5"/>
          <a:srcRect/>
          <a:stretch>
            <a:fillRect/>
          </a:stretch>
        </xdr:blipFill>
        <xdr:spPr bwMode="auto">
          <a:xfrm>
            <a:off x="571500" y="1081089"/>
            <a:ext cx="540000" cy="538188"/>
          </a:xfrm>
          <a:prstGeom prst="rect">
            <a:avLst/>
          </a:prstGeom>
          <a:noFill/>
        </xdr:spPr>
      </xdr:pic>
      <xdr:pic>
        <xdr:nvPicPr>
          <xdr:cNvPr id="18" name="17 Imagen" descr="Marca Ciudad.JPG"/>
          <xdr:cNvPicPr>
            <a:picLocks noChangeAspect="1"/>
          </xdr:cNvPicPr>
        </xdr:nvPicPr>
        <xdr:blipFill>
          <a:blip xmlns:r="http://schemas.openxmlformats.org/officeDocument/2006/relationships" r:embed="rId6"/>
          <a:stretch>
            <a:fillRect/>
          </a:stretch>
        </xdr:blipFill>
        <xdr:spPr>
          <a:xfrm>
            <a:off x="597366" y="752474"/>
            <a:ext cx="481625" cy="138113"/>
          </a:xfrm>
          <a:prstGeom prst="rect">
            <a:avLst/>
          </a:prstGeom>
        </xdr:spPr>
      </xdr:pic>
      <xdr:sp macro="" textlink="">
        <xdr:nvSpPr>
          <xdr:cNvPr id="19" name="18 Rectángulo"/>
          <xdr:cNvSpPr/>
        </xdr:nvSpPr>
        <xdr:spPr>
          <a:xfrm>
            <a:off x="1109658" y="538163"/>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1</xdr:col>
      <xdr:colOff>0</xdr:colOff>
      <xdr:row>15</xdr:row>
      <xdr:rowOff>0</xdr:rowOff>
    </xdr:from>
    <xdr:to>
      <xdr:col>9</xdr:col>
      <xdr:colOff>762000</xdr:colOff>
      <xdr:row>29</xdr:row>
      <xdr:rowOff>76200</xdr:rowOff>
    </xdr:to>
    <xdr:graphicFrame macro="">
      <xdr:nvGraphicFramePr>
        <xdr:cNvPr id="21" name="2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476250</xdr:colOff>
      <xdr:row>24</xdr:row>
      <xdr:rowOff>180975</xdr:rowOff>
    </xdr:to>
    <xdr:graphicFrame macro="">
      <xdr:nvGraphicFramePr>
        <xdr:cNvPr id="17" name="1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26</xdr:row>
      <xdr:rowOff>0</xdr:rowOff>
    </xdr:from>
    <xdr:to>
      <xdr:col>11</xdr:col>
      <xdr:colOff>474133</xdr:colOff>
      <xdr:row>37</xdr:row>
      <xdr:rowOff>180975</xdr:rowOff>
    </xdr:to>
    <xdr:graphicFrame macro="">
      <xdr:nvGraphicFramePr>
        <xdr:cNvPr id="18" name="1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0</xdr:rowOff>
    </xdr:from>
    <xdr:to>
      <xdr:col>12</xdr:col>
      <xdr:colOff>161924</xdr:colOff>
      <xdr:row>8</xdr:row>
      <xdr:rowOff>95277</xdr:rowOff>
    </xdr:to>
    <xdr:grpSp>
      <xdr:nvGrpSpPr>
        <xdr:cNvPr id="11" name="10 Grupo"/>
        <xdr:cNvGrpSpPr/>
      </xdr:nvGrpSpPr>
      <xdr:grpSpPr>
        <a:xfrm>
          <a:off x="28575" y="0"/>
          <a:ext cx="9267824" cy="1619277"/>
          <a:chOff x="28575" y="0"/>
          <a:chExt cx="9267824" cy="1619277"/>
        </a:xfrm>
      </xdr:grpSpPr>
      <xdr:pic>
        <xdr:nvPicPr>
          <xdr:cNvPr id="19" name="Picture 2"/>
          <xdr:cNvPicPr>
            <a:picLocks noChangeAspect="1" noChangeArrowheads="1"/>
          </xdr:cNvPicPr>
        </xdr:nvPicPr>
        <xdr:blipFill>
          <a:blip xmlns:r="http://schemas.openxmlformats.org/officeDocument/2006/relationships" r:embed="rId3"/>
          <a:srcRect/>
          <a:stretch>
            <a:fillRect/>
          </a:stretch>
        </xdr:blipFill>
        <xdr:spPr bwMode="auto">
          <a:xfrm>
            <a:off x="28575" y="538164"/>
            <a:ext cx="540000" cy="540000"/>
          </a:xfrm>
          <a:prstGeom prst="rect">
            <a:avLst/>
          </a:prstGeom>
          <a:noFill/>
        </xdr:spPr>
      </xdr:pic>
      <xdr:pic>
        <xdr:nvPicPr>
          <xdr:cNvPr id="20" name="Picture 4"/>
          <xdr:cNvPicPr>
            <a:picLocks noChangeAspect="1" noChangeArrowheads="1"/>
          </xdr:cNvPicPr>
        </xdr:nvPicPr>
        <xdr:blipFill>
          <a:blip xmlns:r="http://schemas.openxmlformats.org/officeDocument/2006/relationships" r:embed="rId4"/>
          <a:srcRect/>
          <a:stretch>
            <a:fillRect/>
          </a:stretch>
        </xdr:blipFill>
        <xdr:spPr bwMode="auto">
          <a:xfrm>
            <a:off x="571499" y="0"/>
            <a:ext cx="540000" cy="538200"/>
          </a:xfrm>
          <a:prstGeom prst="rect">
            <a:avLst/>
          </a:prstGeom>
          <a:noFill/>
        </xdr:spPr>
      </xdr:pic>
      <xdr:pic>
        <xdr:nvPicPr>
          <xdr:cNvPr id="21" name="Picture 6"/>
          <xdr:cNvPicPr>
            <a:picLocks noChangeAspect="1" noChangeArrowheads="1"/>
          </xdr:cNvPicPr>
        </xdr:nvPicPr>
        <xdr:blipFill>
          <a:blip xmlns:r="http://schemas.openxmlformats.org/officeDocument/2006/relationships" r:embed="rId5"/>
          <a:srcRect/>
          <a:stretch>
            <a:fillRect/>
          </a:stretch>
        </xdr:blipFill>
        <xdr:spPr bwMode="auto">
          <a:xfrm>
            <a:off x="571500" y="1081089"/>
            <a:ext cx="540000" cy="538188"/>
          </a:xfrm>
          <a:prstGeom prst="rect">
            <a:avLst/>
          </a:prstGeom>
          <a:noFill/>
        </xdr:spPr>
      </xdr:pic>
      <xdr:pic>
        <xdr:nvPicPr>
          <xdr:cNvPr id="22" name="21 Imagen" descr="Marca Ciudad.JPG"/>
          <xdr:cNvPicPr>
            <a:picLocks noChangeAspect="1"/>
          </xdr:cNvPicPr>
        </xdr:nvPicPr>
        <xdr:blipFill>
          <a:blip xmlns:r="http://schemas.openxmlformats.org/officeDocument/2006/relationships" r:embed="rId6"/>
          <a:stretch>
            <a:fillRect/>
          </a:stretch>
        </xdr:blipFill>
        <xdr:spPr>
          <a:xfrm>
            <a:off x="597366" y="752474"/>
            <a:ext cx="481625" cy="138113"/>
          </a:xfrm>
          <a:prstGeom prst="rect">
            <a:avLst/>
          </a:prstGeom>
        </xdr:spPr>
      </xdr:pic>
      <xdr:sp macro="" textlink="">
        <xdr:nvSpPr>
          <xdr:cNvPr id="23" name="22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13</xdr:row>
      <xdr:rowOff>0</xdr:rowOff>
    </xdr:from>
    <xdr:to>
      <xdr:col>11</xdr:col>
      <xdr:colOff>539750</xdr:colOff>
      <xdr:row>37</xdr:row>
      <xdr:rowOff>148167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12</xdr:col>
      <xdr:colOff>152399</xdr:colOff>
      <xdr:row>8</xdr:row>
      <xdr:rowOff>95277</xdr:rowOff>
    </xdr:to>
    <xdr:grpSp>
      <xdr:nvGrpSpPr>
        <xdr:cNvPr id="31" name="30 Grupo"/>
        <xdr:cNvGrpSpPr/>
      </xdr:nvGrpSpPr>
      <xdr:grpSpPr>
        <a:xfrm>
          <a:off x="0" y="0"/>
          <a:ext cx="9267824" cy="1619277"/>
          <a:chOff x="28575" y="0"/>
          <a:chExt cx="9267824" cy="1619277"/>
        </a:xfrm>
      </xdr:grpSpPr>
      <xdr:pic>
        <xdr:nvPicPr>
          <xdr:cNvPr id="32"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33"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34"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35" name="34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36" name="35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152399</xdr:colOff>
      <xdr:row>8</xdr:row>
      <xdr:rowOff>95277</xdr:rowOff>
    </xdr:to>
    <xdr:grpSp>
      <xdr:nvGrpSpPr>
        <xdr:cNvPr id="39" name="38 Grupo"/>
        <xdr:cNvGrpSpPr/>
      </xdr:nvGrpSpPr>
      <xdr:grpSpPr>
        <a:xfrm>
          <a:off x="0" y="0"/>
          <a:ext cx="9267824" cy="1619277"/>
          <a:chOff x="28575" y="0"/>
          <a:chExt cx="9267824" cy="1619277"/>
        </a:xfrm>
      </xdr:grpSpPr>
      <xdr:pic>
        <xdr:nvPicPr>
          <xdr:cNvPr id="40" name="Picture 2"/>
          <xdr:cNvPicPr>
            <a:picLocks noChangeAspect="1" noChangeArrowheads="1"/>
          </xdr:cNvPicPr>
        </xdr:nvPicPr>
        <xdr:blipFill>
          <a:blip xmlns:r="http://schemas.openxmlformats.org/officeDocument/2006/relationships" r:embed="rId1"/>
          <a:srcRect/>
          <a:stretch>
            <a:fillRect/>
          </a:stretch>
        </xdr:blipFill>
        <xdr:spPr bwMode="auto">
          <a:xfrm>
            <a:off x="28575" y="538164"/>
            <a:ext cx="540000" cy="540000"/>
          </a:xfrm>
          <a:prstGeom prst="rect">
            <a:avLst/>
          </a:prstGeom>
          <a:noFill/>
        </xdr:spPr>
      </xdr:pic>
      <xdr:pic>
        <xdr:nvPicPr>
          <xdr:cNvPr id="41" name="Picture 4"/>
          <xdr:cNvPicPr>
            <a:picLocks noChangeAspect="1" noChangeArrowheads="1"/>
          </xdr:cNvPicPr>
        </xdr:nvPicPr>
        <xdr:blipFill>
          <a:blip xmlns:r="http://schemas.openxmlformats.org/officeDocument/2006/relationships" r:embed="rId2"/>
          <a:srcRect/>
          <a:stretch>
            <a:fillRect/>
          </a:stretch>
        </xdr:blipFill>
        <xdr:spPr bwMode="auto">
          <a:xfrm>
            <a:off x="571499" y="0"/>
            <a:ext cx="540000" cy="538200"/>
          </a:xfrm>
          <a:prstGeom prst="rect">
            <a:avLst/>
          </a:prstGeom>
          <a:noFill/>
        </xdr:spPr>
      </xdr:pic>
      <xdr:pic>
        <xdr:nvPicPr>
          <xdr:cNvPr id="42" name="Picture 6"/>
          <xdr:cNvPicPr>
            <a:picLocks noChangeAspect="1" noChangeArrowheads="1"/>
          </xdr:cNvPicPr>
        </xdr:nvPicPr>
        <xdr:blipFill>
          <a:blip xmlns:r="http://schemas.openxmlformats.org/officeDocument/2006/relationships" r:embed="rId3"/>
          <a:srcRect/>
          <a:stretch>
            <a:fillRect/>
          </a:stretch>
        </xdr:blipFill>
        <xdr:spPr bwMode="auto">
          <a:xfrm>
            <a:off x="571500" y="1081089"/>
            <a:ext cx="540000" cy="538188"/>
          </a:xfrm>
          <a:prstGeom prst="rect">
            <a:avLst/>
          </a:prstGeom>
          <a:noFill/>
        </xdr:spPr>
      </xdr:pic>
      <xdr:pic>
        <xdr:nvPicPr>
          <xdr:cNvPr id="43" name="42 Imagen" descr="Marca Ciudad.JPG"/>
          <xdr:cNvPicPr>
            <a:picLocks noChangeAspect="1"/>
          </xdr:cNvPicPr>
        </xdr:nvPicPr>
        <xdr:blipFill>
          <a:blip xmlns:r="http://schemas.openxmlformats.org/officeDocument/2006/relationships" r:embed="rId4"/>
          <a:stretch>
            <a:fillRect/>
          </a:stretch>
        </xdr:blipFill>
        <xdr:spPr>
          <a:xfrm>
            <a:off x="597366" y="752474"/>
            <a:ext cx="481625" cy="138113"/>
          </a:xfrm>
          <a:prstGeom prst="rect">
            <a:avLst/>
          </a:prstGeom>
        </xdr:spPr>
      </xdr:pic>
      <xdr:sp macro="" textlink="">
        <xdr:nvSpPr>
          <xdr:cNvPr id="44" name="43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twoCellAnchor>
    <xdr:from>
      <xdr:col>6</xdr:col>
      <xdr:colOff>0</xdr:colOff>
      <xdr:row>13</xdr:row>
      <xdr:rowOff>0</xdr:rowOff>
    </xdr:from>
    <xdr:to>
      <xdr:col>11</xdr:col>
      <xdr:colOff>371475</xdr:colOff>
      <xdr:row>37</xdr:row>
      <xdr:rowOff>95250</xdr:rowOff>
    </xdr:to>
    <xdr:graphicFrame macro="">
      <xdr:nvGraphicFramePr>
        <xdr:cNvPr id="45" name="4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13</xdr:row>
      <xdr:rowOff>0</xdr:rowOff>
    </xdr:from>
    <xdr:to>
      <xdr:col>13</xdr:col>
      <xdr:colOff>676275</xdr:colOff>
      <xdr:row>36</xdr:row>
      <xdr:rowOff>0</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15</xdr:col>
      <xdr:colOff>0</xdr:colOff>
      <xdr:row>8</xdr:row>
      <xdr:rowOff>95277</xdr:rowOff>
    </xdr:to>
    <xdr:grpSp>
      <xdr:nvGrpSpPr>
        <xdr:cNvPr id="95" name="94 Grupo"/>
        <xdr:cNvGrpSpPr/>
      </xdr:nvGrpSpPr>
      <xdr:grpSpPr>
        <a:xfrm>
          <a:off x="0" y="0"/>
          <a:ext cx="8858250" cy="1619277"/>
          <a:chOff x="28575" y="0"/>
          <a:chExt cx="9267824" cy="1619277"/>
        </a:xfrm>
      </xdr:grpSpPr>
      <xdr:pic>
        <xdr:nvPicPr>
          <xdr:cNvPr id="96" name="Picture 2"/>
          <xdr:cNvPicPr>
            <a:picLocks noChangeAspect="1" noChangeArrowheads="1"/>
          </xdr:cNvPicPr>
        </xdr:nvPicPr>
        <xdr:blipFill>
          <a:blip xmlns:r="http://schemas.openxmlformats.org/officeDocument/2006/relationships" r:embed="rId2"/>
          <a:srcRect/>
          <a:stretch>
            <a:fillRect/>
          </a:stretch>
        </xdr:blipFill>
        <xdr:spPr bwMode="auto">
          <a:xfrm>
            <a:off x="28575" y="538164"/>
            <a:ext cx="540000" cy="540000"/>
          </a:xfrm>
          <a:prstGeom prst="rect">
            <a:avLst/>
          </a:prstGeom>
          <a:noFill/>
        </xdr:spPr>
      </xdr:pic>
      <xdr:pic>
        <xdr:nvPicPr>
          <xdr:cNvPr id="97" name="Picture 4"/>
          <xdr:cNvPicPr>
            <a:picLocks noChangeAspect="1" noChangeArrowheads="1"/>
          </xdr:cNvPicPr>
        </xdr:nvPicPr>
        <xdr:blipFill>
          <a:blip xmlns:r="http://schemas.openxmlformats.org/officeDocument/2006/relationships" r:embed="rId3"/>
          <a:srcRect/>
          <a:stretch>
            <a:fillRect/>
          </a:stretch>
        </xdr:blipFill>
        <xdr:spPr bwMode="auto">
          <a:xfrm>
            <a:off x="571499" y="0"/>
            <a:ext cx="540000" cy="538200"/>
          </a:xfrm>
          <a:prstGeom prst="rect">
            <a:avLst/>
          </a:prstGeom>
          <a:noFill/>
        </xdr:spPr>
      </xdr:pic>
      <xdr:pic>
        <xdr:nvPicPr>
          <xdr:cNvPr id="98" name="Picture 6"/>
          <xdr:cNvPicPr>
            <a:picLocks noChangeAspect="1" noChangeArrowheads="1"/>
          </xdr:cNvPicPr>
        </xdr:nvPicPr>
        <xdr:blipFill>
          <a:blip xmlns:r="http://schemas.openxmlformats.org/officeDocument/2006/relationships" r:embed="rId4"/>
          <a:srcRect/>
          <a:stretch>
            <a:fillRect/>
          </a:stretch>
        </xdr:blipFill>
        <xdr:spPr bwMode="auto">
          <a:xfrm>
            <a:off x="571500" y="1081089"/>
            <a:ext cx="540000" cy="538188"/>
          </a:xfrm>
          <a:prstGeom prst="rect">
            <a:avLst/>
          </a:prstGeom>
          <a:noFill/>
        </xdr:spPr>
      </xdr:pic>
      <xdr:pic>
        <xdr:nvPicPr>
          <xdr:cNvPr id="99" name="98 Imagen" descr="Marca Ciudad.JPG"/>
          <xdr:cNvPicPr>
            <a:picLocks noChangeAspect="1"/>
          </xdr:cNvPicPr>
        </xdr:nvPicPr>
        <xdr:blipFill>
          <a:blip xmlns:r="http://schemas.openxmlformats.org/officeDocument/2006/relationships" r:embed="rId5"/>
          <a:stretch>
            <a:fillRect/>
          </a:stretch>
        </xdr:blipFill>
        <xdr:spPr>
          <a:xfrm>
            <a:off x="597366" y="752474"/>
            <a:ext cx="481625" cy="138113"/>
          </a:xfrm>
          <a:prstGeom prst="rect">
            <a:avLst/>
          </a:prstGeom>
        </xdr:spPr>
      </xdr:pic>
      <xdr:sp macro="" textlink="">
        <xdr:nvSpPr>
          <xdr:cNvPr id="100" name="99 Rectángulo"/>
          <xdr:cNvSpPr/>
        </xdr:nvSpPr>
        <xdr:spPr>
          <a:xfrm>
            <a:off x="1119183" y="542926"/>
            <a:ext cx="8177216" cy="540000"/>
          </a:xfrm>
          <a:prstGeom prst="rect">
            <a:avLst/>
          </a:prstGeom>
          <a:solidFill>
            <a:srgbClr val="0974B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600" b="1">
                <a:latin typeface="Century Gothic" pitchFamily="34" charset="0"/>
              </a:rPr>
              <a:t>Observatorio Turístico de Bogotá</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0</xdr:rowOff>
    </xdr:from>
    <xdr:to>
      <xdr:col>12</xdr:col>
      <xdr:colOff>38100</xdr:colOff>
      <xdr:row>37</xdr:row>
      <xdr:rowOff>76200</xdr:rowOff>
    </xdr:to>
    <xdr:graphicFrame macro="">
      <xdr:nvGraphicFramePr>
        <xdr:cNvPr id="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12</xdr:col>
      <xdr:colOff>38100</xdr:colOff>
      <xdr:row>55</xdr:row>
      <xdr:rowOff>76200</xdr:rowOff>
    </xdr:to>
    <xdr:graphicFrame macro="">
      <xdr:nvGraphicFramePr>
        <xdr:cNvPr id="3"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53</xdr:row>
      <xdr:rowOff>0</xdr:rowOff>
    </xdr:from>
    <xdr:to>
      <xdr:col>26</xdr:col>
      <xdr:colOff>419100</xdr:colOff>
      <xdr:row>67</xdr:row>
      <xdr:rowOff>76200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32</xdr:row>
      <xdr:rowOff>0</xdr:rowOff>
    </xdr:from>
    <xdr:to>
      <xdr:col>12</xdr:col>
      <xdr:colOff>504825</xdr:colOff>
      <xdr:row>46</xdr:row>
      <xdr:rowOff>76200</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12</xdr:col>
      <xdr:colOff>504825</xdr:colOff>
      <xdr:row>64</xdr:row>
      <xdr:rowOff>76200</xdr:rowOff>
    </xdr:to>
    <xdr:graphicFrame macro="">
      <xdr:nvGraphicFramePr>
        <xdr:cNvPr id="3"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13</xdr:col>
      <xdr:colOff>0</xdr:colOff>
      <xdr:row>82</xdr:row>
      <xdr:rowOff>76200</xdr:rowOff>
    </xdr:to>
    <xdr:graphicFrame macro="">
      <xdr:nvGraphicFramePr>
        <xdr:cNvPr id="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68</xdr:row>
      <xdr:rowOff>0</xdr:rowOff>
    </xdr:from>
    <xdr:to>
      <xdr:col>22</xdr:col>
      <xdr:colOff>190500</xdr:colOff>
      <xdr:row>82</xdr:row>
      <xdr:rowOff>76200</xdr:rowOff>
    </xdr:to>
    <xdr:graphicFrame macro="">
      <xdr:nvGraphicFramePr>
        <xdr:cNvPr id="5"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84</xdr:row>
      <xdr:rowOff>0</xdr:rowOff>
    </xdr:from>
    <xdr:to>
      <xdr:col>13</xdr:col>
      <xdr:colOff>0</xdr:colOff>
      <xdr:row>98</xdr:row>
      <xdr:rowOff>76200</xdr:rowOff>
    </xdr:to>
    <xdr:graphicFrame macro="">
      <xdr:nvGraphicFramePr>
        <xdr:cNvPr id="6"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ublished="0"/>
  <dimension ref="B3:N24"/>
  <sheetViews>
    <sheetView showGridLines="0" tabSelected="1" workbookViewId="0"/>
  </sheetViews>
  <sheetFormatPr baseColWidth="10" defaultColWidth="10.28515625" defaultRowHeight="16.5"/>
  <cols>
    <col min="1" max="1" width="2.7109375" style="5" customWidth="1"/>
    <col min="2" max="14" width="10.28515625" style="5"/>
    <col min="15" max="15" width="2.7109375" style="5" customWidth="1"/>
    <col min="16" max="16384" width="10.28515625" style="5"/>
  </cols>
  <sheetData>
    <row r="3" spans="2:14" ht="18.75">
      <c r="E3" s="52"/>
    </row>
    <row r="4" spans="2:14" ht="16.5" customHeight="1">
      <c r="F4" s="169"/>
      <c r="G4" s="169"/>
      <c r="H4" s="169"/>
      <c r="I4" s="169"/>
      <c r="J4" s="169"/>
      <c r="K4" s="169"/>
    </row>
    <row r="5" spans="2:14" ht="16.5" customHeight="1">
      <c r="F5" s="169"/>
      <c r="G5" s="169"/>
      <c r="H5" s="169"/>
      <c r="I5" s="169"/>
      <c r="J5" s="169"/>
      <c r="K5" s="169"/>
    </row>
    <row r="6" spans="2:14">
      <c r="J6" s="170"/>
      <c r="K6" s="170"/>
    </row>
    <row r="7" spans="2:14">
      <c r="J7" s="122"/>
      <c r="K7" s="122"/>
    </row>
    <row r="8" spans="2:14">
      <c r="J8" s="122"/>
      <c r="K8" s="122"/>
    </row>
    <row r="10" spans="2:14">
      <c r="B10" s="171" t="s">
        <v>137</v>
      </c>
      <c r="C10" s="171"/>
      <c r="D10" s="171"/>
      <c r="E10" s="171"/>
      <c r="F10" s="171"/>
      <c r="G10" s="171"/>
      <c r="H10" s="171"/>
      <c r="I10" s="171"/>
      <c r="J10" s="171"/>
      <c r="K10" s="171"/>
      <c r="L10" s="171"/>
      <c r="M10" s="171"/>
      <c r="N10" s="171"/>
    </row>
    <row r="11" spans="2:14">
      <c r="C11" s="4"/>
      <c r="D11" s="4"/>
      <c r="E11" s="4"/>
      <c r="F11" s="4"/>
      <c r="G11" s="4"/>
      <c r="H11" s="4"/>
      <c r="I11" s="4"/>
    </row>
    <row r="12" spans="2:14">
      <c r="B12" s="4"/>
      <c r="E12" s="4"/>
      <c r="F12" s="4"/>
      <c r="G12" s="4"/>
      <c r="H12" s="4"/>
      <c r="I12" s="4"/>
      <c r="J12" s="4"/>
      <c r="K12" s="4"/>
    </row>
    <row r="13" spans="2:14">
      <c r="B13" s="4" t="s">
        <v>131</v>
      </c>
    </row>
    <row r="14" spans="2:14" ht="15" customHeight="1">
      <c r="C14" s="6"/>
      <c r="D14" s="6"/>
      <c r="E14" s="6"/>
      <c r="F14" s="6"/>
      <c r="G14" s="6"/>
      <c r="H14" s="6"/>
      <c r="I14" s="6"/>
      <c r="J14" s="6"/>
      <c r="K14" s="6"/>
    </row>
    <row r="15" spans="2:14">
      <c r="B15" s="4" t="s">
        <v>17</v>
      </c>
    </row>
    <row r="16" spans="2:14" ht="15" customHeight="1">
      <c r="C16" s="6"/>
      <c r="D16" s="6"/>
      <c r="E16" s="6"/>
      <c r="F16" s="6"/>
      <c r="G16" s="6"/>
      <c r="H16" s="6"/>
      <c r="I16" s="6"/>
      <c r="J16" s="6"/>
      <c r="K16" s="6"/>
    </row>
    <row r="17" spans="2:12">
      <c r="B17" s="4" t="s">
        <v>18</v>
      </c>
    </row>
    <row r="18" spans="2:12">
      <c r="C18" s="4"/>
      <c r="D18" s="4"/>
      <c r="E18" s="4"/>
      <c r="F18" s="4"/>
      <c r="G18" s="4"/>
      <c r="H18" s="4"/>
      <c r="I18" s="4"/>
    </row>
    <row r="19" spans="2:12">
      <c r="B19" s="4" t="s">
        <v>132</v>
      </c>
    </row>
    <row r="20" spans="2:12">
      <c r="C20" s="4"/>
      <c r="D20" s="4"/>
      <c r="E20" s="4"/>
      <c r="F20" s="4"/>
      <c r="G20" s="4"/>
      <c r="H20" s="4"/>
      <c r="I20" s="4"/>
      <c r="J20" s="4"/>
      <c r="K20" s="4"/>
      <c r="L20" s="4"/>
    </row>
    <row r="21" spans="2:12">
      <c r="B21" s="4" t="s">
        <v>116</v>
      </c>
    </row>
    <row r="22" spans="2:12">
      <c r="B22" s="4"/>
      <c r="C22" s="4"/>
      <c r="D22" s="4"/>
      <c r="E22" s="4"/>
      <c r="F22" s="4"/>
      <c r="G22" s="4"/>
      <c r="H22" s="4"/>
      <c r="I22" s="4"/>
      <c r="J22" s="4"/>
      <c r="K22" s="4"/>
      <c r="L22" s="4"/>
    </row>
    <row r="24" spans="2:12">
      <c r="B24" s="4"/>
    </row>
  </sheetData>
  <mergeCells count="3">
    <mergeCell ref="F4:K5"/>
    <mergeCell ref="J6:K6"/>
    <mergeCell ref="B10:N10"/>
  </mergeCells>
  <pageMargins left="0.39370078740157483" right="0.39370078740157483" top="0.78740157480314965" bottom="0.78740157480314965" header="0.31496062992125984" footer="0.31496062992125984"/>
  <pageSetup scale="70" orientation="portrait" r:id="rId1"/>
  <headerFoot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sheetPr published="0"/>
  <dimension ref="A8:Q72"/>
  <sheetViews>
    <sheetView showGridLines="0" view="pageBreakPreview" zoomScaleSheetLayoutView="100" workbookViewId="0"/>
  </sheetViews>
  <sheetFormatPr baseColWidth="10" defaultColWidth="12.5703125" defaultRowHeight="15" customHeight="1"/>
  <cols>
    <col min="1" max="1" width="2.7109375" style="22" customWidth="1"/>
    <col min="2" max="2" width="15.7109375" style="17" customWidth="1"/>
    <col min="3" max="9" width="11.7109375" style="17" customWidth="1"/>
    <col min="10" max="10" width="11.7109375" style="18" customWidth="1"/>
    <col min="11" max="12" width="11.7109375" style="17" customWidth="1"/>
    <col min="13" max="13" width="2.7109375" style="22" customWidth="1"/>
    <col min="14" max="14" width="12.5703125" style="22"/>
    <col min="15" max="16384" width="12.5703125" style="17"/>
  </cols>
  <sheetData>
    <row r="8" spans="1:14" s="22" customFormat="1" ht="15" customHeight="1">
      <c r="A8" s="11"/>
      <c r="B8" s="11"/>
      <c r="C8" s="11"/>
      <c r="D8" s="11"/>
      <c r="E8" s="11"/>
      <c r="F8" s="11"/>
      <c r="G8" s="11"/>
      <c r="H8" s="11"/>
      <c r="I8" s="11"/>
      <c r="J8" s="12"/>
      <c r="K8" s="11"/>
      <c r="L8" s="11"/>
      <c r="M8" s="11"/>
    </row>
    <row r="9" spans="1:14" s="22" customFormat="1" ht="15" customHeight="1">
      <c r="A9" s="11"/>
      <c r="B9" s="11"/>
      <c r="C9" s="11"/>
      <c r="D9" s="11"/>
      <c r="E9" s="11"/>
      <c r="F9" s="11"/>
      <c r="G9" s="11"/>
      <c r="H9" s="11"/>
      <c r="I9" s="11"/>
      <c r="J9" s="12"/>
      <c r="K9" s="11"/>
      <c r="L9" s="11"/>
      <c r="M9" s="11"/>
    </row>
    <row r="10" spans="1:14" ht="15" customHeight="1">
      <c r="A10" s="11"/>
      <c r="B10" s="11"/>
      <c r="C10" s="11"/>
      <c r="D10" s="11"/>
      <c r="E10" s="11"/>
      <c r="F10" s="11"/>
      <c r="G10" s="11"/>
      <c r="H10" s="11"/>
      <c r="I10" s="11"/>
      <c r="J10" s="12"/>
      <c r="K10" s="11"/>
      <c r="L10" s="11"/>
      <c r="M10" s="11"/>
    </row>
    <row r="11" spans="1:14" ht="22.5">
      <c r="A11" s="11"/>
      <c r="B11" s="116" t="s">
        <v>101</v>
      </c>
      <c r="C11" s="11"/>
      <c r="D11" s="11"/>
      <c r="E11" s="11"/>
      <c r="M11" s="11"/>
    </row>
    <row r="12" spans="1:14" ht="15" customHeight="1">
      <c r="A12" s="11"/>
      <c r="B12" s="11"/>
      <c r="C12" s="11"/>
      <c r="F12" s="70"/>
      <c r="G12" s="51"/>
      <c r="H12" s="51"/>
      <c r="I12" s="51"/>
      <c r="J12" s="51"/>
      <c r="M12" s="11"/>
    </row>
    <row r="13" spans="1:14" s="14" customFormat="1" ht="15" customHeight="1">
      <c r="A13" s="13"/>
      <c r="B13" s="13"/>
      <c r="C13" s="13"/>
      <c r="D13" s="13"/>
      <c r="E13" s="13"/>
      <c r="F13" s="13"/>
      <c r="G13" s="13"/>
      <c r="H13" s="13"/>
      <c r="I13" s="13"/>
      <c r="J13" s="15"/>
      <c r="K13" s="13"/>
      <c r="L13" s="13"/>
      <c r="M13" s="13"/>
      <c r="N13" s="23"/>
    </row>
    <row r="14" spans="1:14" s="14" customFormat="1" ht="15" customHeight="1">
      <c r="A14" s="13"/>
      <c r="B14" s="125" t="s">
        <v>117</v>
      </c>
      <c r="C14" s="110"/>
      <c r="D14" s="110"/>
      <c r="E14" s="110"/>
      <c r="F14" s="13"/>
      <c r="G14" s="13"/>
      <c r="H14" s="13"/>
      <c r="I14" s="13"/>
      <c r="J14" s="15"/>
      <c r="K14" s="13"/>
      <c r="L14" s="13"/>
      <c r="M14" s="13"/>
      <c r="N14" s="23"/>
    </row>
    <row r="15" spans="1:14" s="14" customFormat="1" ht="15" customHeight="1">
      <c r="A15" s="13"/>
      <c r="B15" s="110"/>
      <c r="C15" s="110"/>
      <c r="D15" s="110"/>
      <c r="E15" s="110"/>
      <c r="F15" s="13"/>
      <c r="G15" s="13"/>
      <c r="H15" s="13"/>
      <c r="I15" s="13"/>
      <c r="J15" s="15"/>
      <c r="K15" s="13"/>
      <c r="L15" s="13"/>
      <c r="M15" s="13"/>
      <c r="N15" s="23"/>
    </row>
    <row r="16" spans="1:14" s="14" customFormat="1" ht="15" customHeight="1">
      <c r="A16" s="13"/>
      <c r="B16" s="13"/>
      <c r="D16" s="77"/>
      <c r="E16" s="77"/>
      <c r="F16" s="77"/>
      <c r="G16" s="77"/>
      <c r="H16" s="77"/>
      <c r="I16" s="77"/>
      <c r="J16" s="77"/>
      <c r="K16" s="77"/>
      <c r="L16" s="77"/>
      <c r="M16" s="13"/>
      <c r="N16" s="23"/>
    </row>
    <row r="17" spans="1:14" s="14" customFormat="1" ht="15" customHeight="1">
      <c r="A17" s="13"/>
      <c r="B17" s="72"/>
      <c r="C17" s="72"/>
      <c r="D17" s="72"/>
      <c r="E17" s="72"/>
      <c r="F17" s="20"/>
      <c r="G17" s="20"/>
      <c r="H17" s="20"/>
      <c r="I17" s="20"/>
      <c r="J17" s="20"/>
      <c r="K17" s="20"/>
      <c r="L17" s="13"/>
      <c r="M17" s="13"/>
      <c r="N17" s="23"/>
    </row>
    <row r="18" spans="1:14" s="14" customFormat="1" ht="15" customHeight="1">
      <c r="A18" s="13"/>
      <c r="B18" s="72"/>
      <c r="C18" s="72"/>
      <c r="D18" s="72"/>
      <c r="E18" s="72"/>
      <c r="F18" s="72"/>
      <c r="G18" s="72"/>
      <c r="H18" s="72"/>
      <c r="I18" s="72"/>
      <c r="J18" s="72"/>
      <c r="K18" s="72"/>
      <c r="L18" s="72"/>
      <c r="M18" s="13"/>
      <c r="N18" s="23"/>
    </row>
    <row r="19" spans="1:14" s="14" customFormat="1" ht="15" customHeight="1">
      <c r="A19" s="13"/>
      <c r="B19" s="72"/>
      <c r="C19" s="72"/>
      <c r="D19" s="72"/>
      <c r="E19" s="72"/>
      <c r="F19" s="72"/>
      <c r="G19" s="72"/>
      <c r="H19" s="72"/>
      <c r="I19" s="72"/>
      <c r="J19" s="72"/>
      <c r="K19" s="72"/>
      <c r="L19" s="72"/>
      <c r="M19" s="13"/>
      <c r="N19" s="23"/>
    </row>
    <row r="20" spans="1:14" s="14" customFormat="1" ht="15" customHeight="1">
      <c r="A20" s="13"/>
      <c r="B20" s="72"/>
      <c r="C20" s="72"/>
      <c r="D20" s="72"/>
      <c r="E20" s="72"/>
      <c r="F20" s="72"/>
      <c r="G20" s="72"/>
      <c r="H20" s="72"/>
      <c r="I20" s="72"/>
      <c r="J20" s="72"/>
      <c r="K20" s="72"/>
      <c r="L20" s="72"/>
      <c r="M20" s="13"/>
      <c r="N20" s="23"/>
    </row>
    <row r="21" spans="1:14" s="14" customFormat="1" ht="15" customHeight="1">
      <c r="A21" s="13"/>
      <c r="B21" s="72"/>
      <c r="C21" s="72"/>
      <c r="D21" s="72"/>
      <c r="E21" s="72"/>
      <c r="F21" s="72"/>
      <c r="G21" s="72"/>
      <c r="H21" s="72"/>
      <c r="I21" s="72"/>
      <c r="J21" s="72"/>
      <c r="K21" s="72"/>
      <c r="L21" s="72"/>
      <c r="M21" s="13"/>
      <c r="N21" s="23"/>
    </row>
    <row r="22" spans="1:14" s="14" customFormat="1" ht="15" customHeight="1">
      <c r="A22" s="13"/>
      <c r="B22" s="72"/>
      <c r="C22" s="72"/>
      <c r="D22" s="72"/>
      <c r="E22" s="72"/>
      <c r="F22" s="72"/>
      <c r="G22" s="72"/>
      <c r="H22" s="72"/>
      <c r="I22" s="72"/>
      <c r="J22" s="72"/>
      <c r="K22" s="72"/>
      <c r="L22" s="72"/>
      <c r="M22" s="13"/>
      <c r="N22" s="23"/>
    </row>
    <row r="23" spans="1:14" s="14" customFormat="1" ht="15" customHeight="1">
      <c r="A23" s="13"/>
      <c r="B23" s="72"/>
      <c r="C23" s="72"/>
      <c r="D23" s="72"/>
      <c r="E23" s="72"/>
      <c r="F23" s="72"/>
      <c r="G23" s="72"/>
      <c r="H23" s="72"/>
      <c r="I23" s="72"/>
      <c r="J23" s="72"/>
      <c r="K23" s="72"/>
      <c r="L23" s="72"/>
      <c r="M23" s="13"/>
      <c r="N23" s="23"/>
    </row>
    <row r="24" spans="1:14" s="14" customFormat="1" ht="15" customHeight="1">
      <c r="A24" s="13"/>
      <c r="B24" s="72"/>
      <c r="C24" s="72"/>
      <c r="D24" s="72"/>
      <c r="E24" s="72"/>
      <c r="F24" s="72"/>
      <c r="G24" s="72"/>
      <c r="H24" s="72"/>
      <c r="I24" s="72"/>
      <c r="J24" s="72"/>
      <c r="K24" s="72"/>
      <c r="L24" s="72"/>
      <c r="M24" s="13"/>
      <c r="N24" s="23"/>
    </row>
    <row r="25" spans="1:14" s="14" customFormat="1" ht="15" customHeight="1">
      <c r="A25" s="13"/>
      <c r="B25" s="72"/>
      <c r="C25" s="72"/>
      <c r="D25" s="72"/>
      <c r="E25" s="72"/>
      <c r="F25" s="72"/>
      <c r="G25" s="72"/>
      <c r="H25" s="72"/>
      <c r="I25" s="72"/>
      <c r="J25" s="72"/>
      <c r="K25" s="72"/>
      <c r="L25" s="72"/>
      <c r="M25" s="13"/>
      <c r="N25" s="23"/>
    </row>
    <row r="26" spans="1:14" s="14" customFormat="1" ht="15" customHeight="1">
      <c r="A26" s="13"/>
      <c r="B26" s="72"/>
      <c r="C26" s="72"/>
      <c r="D26" s="72"/>
      <c r="E26" s="72"/>
      <c r="F26" s="108"/>
      <c r="G26" s="108"/>
      <c r="H26" s="108"/>
      <c r="I26" s="108"/>
      <c r="J26" s="108"/>
      <c r="K26" s="108"/>
      <c r="L26" s="108"/>
      <c r="M26" s="13"/>
      <c r="N26" s="23"/>
    </row>
    <row r="27" spans="1:14" s="14" customFormat="1" ht="15" customHeight="1">
      <c r="A27" s="13"/>
      <c r="B27" s="72"/>
      <c r="C27" s="72"/>
      <c r="D27" s="72"/>
      <c r="E27" s="72"/>
      <c r="F27" s="108"/>
      <c r="G27" s="108"/>
      <c r="H27" s="108"/>
      <c r="I27" s="108"/>
      <c r="J27" s="108"/>
      <c r="K27" s="108"/>
      <c r="L27" s="108"/>
      <c r="M27" s="13"/>
      <c r="N27" s="23"/>
    </row>
    <row r="28" spans="1:14" s="14" customFormat="1" ht="15" customHeight="1">
      <c r="A28" s="13"/>
      <c r="B28" s="72"/>
      <c r="C28" s="72"/>
      <c r="D28" s="72"/>
      <c r="E28" s="72"/>
      <c r="F28" s="108"/>
      <c r="G28" s="108"/>
      <c r="H28" s="108"/>
      <c r="I28" s="108"/>
      <c r="J28" s="108"/>
      <c r="K28" s="108"/>
      <c r="L28" s="108"/>
      <c r="M28" s="13"/>
      <c r="N28" s="23"/>
    </row>
    <row r="29" spans="1:14" s="14" customFormat="1" ht="15" customHeight="1">
      <c r="A29" s="13"/>
      <c r="B29" s="72"/>
      <c r="C29" s="72"/>
      <c r="D29" s="72"/>
      <c r="E29" s="72"/>
      <c r="F29" s="108"/>
      <c r="G29" s="108"/>
      <c r="H29" s="108"/>
      <c r="I29" s="108"/>
      <c r="J29" s="108"/>
      <c r="K29" s="108"/>
      <c r="L29" s="108"/>
      <c r="M29" s="13"/>
      <c r="N29" s="23"/>
    </row>
    <row r="30" spans="1:14" s="14" customFormat="1" ht="15" customHeight="1">
      <c r="A30" s="13"/>
      <c r="B30" s="72"/>
      <c r="C30" s="72"/>
      <c r="D30" s="72"/>
      <c r="E30" s="72"/>
      <c r="F30" s="108"/>
      <c r="G30" s="108"/>
      <c r="H30" s="108"/>
      <c r="I30" s="108"/>
      <c r="J30" s="108"/>
      <c r="K30" s="108"/>
      <c r="L30" s="108"/>
      <c r="M30" s="13"/>
      <c r="N30" s="23"/>
    </row>
    <row r="31" spans="1:14" s="14" customFormat="1" ht="15" customHeight="1">
      <c r="A31" s="13"/>
      <c r="B31" s="72"/>
      <c r="C31" s="72"/>
      <c r="D31" s="72"/>
      <c r="E31" s="72"/>
      <c r="F31" s="108"/>
      <c r="G31" s="108"/>
      <c r="H31" s="108"/>
      <c r="I31" s="108"/>
      <c r="J31" s="108"/>
      <c r="K31" s="108"/>
      <c r="L31" s="108"/>
      <c r="M31" s="13"/>
      <c r="N31" s="23"/>
    </row>
    <row r="32" spans="1:14" s="14" customFormat="1" ht="15" customHeight="1">
      <c r="A32" s="13"/>
      <c r="B32" s="125" t="s">
        <v>119</v>
      </c>
      <c r="C32" s="72"/>
      <c r="D32" s="72"/>
      <c r="E32" s="72"/>
      <c r="F32" s="108"/>
      <c r="G32" s="108"/>
      <c r="H32" s="108"/>
      <c r="I32" s="108"/>
      <c r="J32" s="108"/>
      <c r="K32" s="108"/>
      <c r="L32" s="108"/>
      <c r="M32" s="13"/>
      <c r="N32" s="23"/>
    </row>
    <row r="33" spans="1:17" s="14" customFormat="1" ht="15" customHeight="1">
      <c r="A33" s="13"/>
      <c r="C33" s="72"/>
      <c r="D33" s="72"/>
      <c r="E33" s="72"/>
      <c r="F33" s="108"/>
      <c r="G33" s="108"/>
      <c r="H33" s="108"/>
      <c r="I33" s="108"/>
      <c r="J33" s="108"/>
      <c r="K33" s="108"/>
      <c r="L33" s="108"/>
      <c r="M33" s="13"/>
      <c r="N33" s="23"/>
    </row>
    <row r="34" spans="1:17" s="14" customFormat="1" ht="15" customHeight="1">
      <c r="A34" s="13"/>
      <c r="B34" s="72"/>
      <c r="C34" s="72"/>
      <c r="D34" s="72"/>
      <c r="E34" s="72"/>
      <c r="F34" s="108"/>
      <c r="G34" s="108"/>
      <c r="H34" s="108"/>
      <c r="I34" s="108"/>
      <c r="J34" s="108"/>
      <c r="K34" s="108"/>
      <c r="L34" s="108"/>
      <c r="M34" s="13"/>
      <c r="N34" s="23"/>
    </row>
    <row r="35" spans="1:17" s="14" customFormat="1" ht="15" customHeight="1">
      <c r="A35" s="13"/>
      <c r="B35" s="72"/>
      <c r="C35" s="72"/>
      <c r="D35" s="72"/>
      <c r="E35" s="72"/>
      <c r="F35" s="108"/>
      <c r="G35" s="108"/>
      <c r="H35" s="108"/>
      <c r="I35" s="108"/>
      <c r="J35" s="108"/>
      <c r="K35" s="108"/>
      <c r="L35" s="108"/>
      <c r="M35" s="13"/>
      <c r="N35" s="23"/>
    </row>
    <row r="36" spans="1:17" s="14" customFormat="1" ht="15" customHeight="1">
      <c r="A36" s="13"/>
      <c r="B36" s="72"/>
      <c r="C36" s="72"/>
      <c r="D36" s="72"/>
      <c r="E36" s="72"/>
      <c r="F36" s="108"/>
      <c r="G36" s="108"/>
      <c r="H36" s="108"/>
      <c r="I36" s="108"/>
      <c r="J36" s="108"/>
      <c r="K36" s="108"/>
      <c r="L36" s="108"/>
      <c r="M36" s="13"/>
      <c r="N36" s="23"/>
    </row>
    <row r="37" spans="1:17" s="14" customFormat="1" ht="15" customHeight="1">
      <c r="A37" s="13"/>
      <c r="B37" s="72"/>
      <c r="C37" s="72"/>
      <c r="D37" s="72"/>
      <c r="E37" s="72"/>
      <c r="F37" s="108"/>
      <c r="G37" s="108"/>
      <c r="H37" s="108"/>
      <c r="I37" s="108"/>
      <c r="J37" s="108"/>
      <c r="K37" s="108"/>
      <c r="L37" s="108"/>
      <c r="M37" s="13"/>
      <c r="N37" s="23"/>
    </row>
    <row r="38" spans="1:17" s="14" customFormat="1" ht="15" customHeight="1">
      <c r="A38" s="13"/>
      <c r="B38" s="72"/>
      <c r="C38" s="72"/>
      <c r="D38" s="72"/>
      <c r="E38" s="72"/>
      <c r="F38" s="108"/>
      <c r="G38" s="108"/>
      <c r="H38" s="108"/>
      <c r="I38" s="108"/>
      <c r="J38" s="108"/>
      <c r="K38" s="108"/>
      <c r="L38" s="108"/>
      <c r="M38" s="13"/>
      <c r="N38" s="23"/>
    </row>
    <row r="39" spans="1:17" s="14" customFormat="1" ht="15" customHeight="1">
      <c r="A39" s="13"/>
      <c r="B39" s="72"/>
      <c r="C39" s="72"/>
      <c r="D39" s="72"/>
      <c r="E39" s="72"/>
      <c r="F39" s="108"/>
      <c r="G39" s="108"/>
      <c r="H39" s="108"/>
      <c r="I39" s="108"/>
      <c r="J39" s="108"/>
      <c r="K39" s="108"/>
      <c r="L39" s="108"/>
      <c r="M39" s="13"/>
      <c r="N39" s="23"/>
    </row>
    <row r="40" spans="1:17" s="14" customFormat="1" ht="15" customHeight="1">
      <c r="A40" s="13"/>
      <c r="B40" s="67"/>
      <c r="C40" s="67"/>
      <c r="D40" s="67"/>
      <c r="E40" s="67"/>
      <c r="F40" s="67"/>
      <c r="G40" s="67"/>
      <c r="H40" s="67"/>
      <c r="I40" s="67"/>
      <c r="J40" s="67"/>
      <c r="K40" s="67"/>
      <c r="L40" s="67"/>
      <c r="M40" s="13"/>
      <c r="N40" s="23"/>
    </row>
    <row r="41" spans="1:17" s="16" customFormat="1" ht="13.5">
      <c r="A41" s="73"/>
      <c r="B41" s="67"/>
      <c r="C41" s="67"/>
      <c r="D41" s="67"/>
      <c r="E41" s="67"/>
      <c r="F41" s="67"/>
      <c r="G41" s="67"/>
      <c r="H41" s="67"/>
      <c r="I41" s="67"/>
      <c r="J41" s="67"/>
      <c r="K41" s="67"/>
      <c r="L41" s="67"/>
      <c r="M41" s="73"/>
      <c r="N41" s="73"/>
    </row>
    <row r="42" spans="1:17" ht="15" customHeight="1">
      <c r="A42" s="11"/>
      <c r="C42" s="111"/>
      <c r="D42" s="111"/>
      <c r="E42" s="111"/>
      <c r="F42" s="67"/>
      <c r="G42" s="67"/>
      <c r="H42" s="67"/>
      <c r="I42" s="67"/>
      <c r="J42" s="67"/>
      <c r="K42" s="67"/>
      <c r="L42" s="67"/>
      <c r="M42" s="11"/>
      <c r="O42" s="16"/>
      <c r="P42" s="16"/>
      <c r="Q42" s="16"/>
    </row>
    <row r="43" spans="1:17" s="8" customFormat="1" ht="15" customHeight="1">
      <c r="A43" s="74"/>
      <c r="B43" s="111"/>
      <c r="C43" s="111"/>
      <c r="D43" s="111"/>
      <c r="E43" s="111"/>
      <c r="F43" s="67"/>
      <c r="G43" s="67"/>
      <c r="H43" s="67"/>
      <c r="I43" s="67"/>
      <c r="J43" s="67"/>
      <c r="K43" s="67"/>
      <c r="L43" s="67"/>
      <c r="M43" s="74"/>
      <c r="N43" s="9"/>
      <c r="O43" s="16"/>
      <c r="P43" s="16"/>
      <c r="Q43" s="16"/>
    </row>
    <row r="44" spans="1:17" s="8" customFormat="1" ht="15" customHeight="1">
      <c r="A44" s="74"/>
      <c r="B44" s="67"/>
      <c r="C44" s="67"/>
      <c r="D44" s="67"/>
      <c r="E44" s="67"/>
      <c r="F44" s="67"/>
      <c r="G44" s="67"/>
      <c r="H44" s="67"/>
      <c r="I44" s="67"/>
      <c r="J44" s="67"/>
      <c r="K44" s="67"/>
      <c r="L44" s="67"/>
      <c r="M44" s="74"/>
      <c r="N44" s="9"/>
      <c r="O44" s="16"/>
      <c r="P44" s="16"/>
      <c r="Q44" s="16"/>
    </row>
    <row r="45" spans="1:17" s="8" customFormat="1" ht="15" customHeight="1">
      <c r="A45" s="74"/>
      <c r="B45" s="67"/>
      <c r="C45" s="67"/>
      <c r="D45" s="67"/>
      <c r="E45" s="67"/>
      <c r="F45" s="67"/>
      <c r="G45" s="67"/>
      <c r="H45" s="67"/>
      <c r="I45" s="67"/>
      <c r="J45" s="67"/>
      <c r="K45" s="67"/>
      <c r="L45" s="67"/>
      <c r="M45" s="74"/>
      <c r="N45" s="9"/>
      <c r="O45" s="16"/>
      <c r="P45" s="16"/>
      <c r="Q45" s="16"/>
    </row>
    <row r="46" spans="1:17" s="8" customFormat="1" ht="15" customHeight="1">
      <c r="A46" s="74"/>
      <c r="B46" s="67"/>
      <c r="C46" s="67"/>
      <c r="D46" s="67"/>
      <c r="E46" s="67"/>
      <c r="F46" s="67"/>
      <c r="G46" s="67"/>
      <c r="H46" s="67"/>
      <c r="I46" s="67"/>
      <c r="J46" s="67"/>
      <c r="K46" s="67"/>
      <c r="L46" s="67"/>
      <c r="M46" s="74"/>
      <c r="N46" s="9"/>
      <c r="O46" s="16"/>
      <c r="P46" s="16"/>
      <c r="Q46" s="16"/>
    </row>
    <row r="47" spans="1:17" s="8" customFormat="1" ht="15" customHeight="1">
      <c r="A47" s="74"/>
      <c r="B47" s="67"/>
      <c r="C47" s="67"/>
      <c r="D47" s="67"/>
      <c r="E47" s="67"/>
      <c r="F47" s="67"/>
      <c r="G47" s="67"/>
      <c r="H47" s="67"/>
      <c r="I47" s="67"/>
      <c r="J47" s="67"/>
      <c r="K47" s="67"/>
      <c r="L47" s="67"/>
      <c r="M47" s="74"/>
      <c r="N47" s="9"/>
      <c r="O47" s="16"/>
      <c r="P47" s="16"/>
      <c r="Q47" s="16"/>
    </row>
    <row r="48" spans="1:17" s="8" customFormat="1" ht="15" customHeight="1">
      <c r="A48" s="74"/>
      <c r="B48" s="67"/>
      <c r="C48" s="67"/>
      <c r="D48" s="67"/>
      <c r="E48" s="67"/>
      <c r="F48" s="67"/>
      <c r="G48" s="67"/>
      <c r="H48" s="67"/>
      <c r="I48" s="67"/>
      <c r="J48" s="67"/>
      <c r="K48" s="67"/>
      <c r="L48" s="67"/>
      <c r="M48" s="74"/>
      <c r="N48" s="9"/>
      <c r="O48" s="16"/>
      <c r="P48" s="16"/>
      <c r="Q48" s="16"/>
    </row>
    <row r="49" spans="1:17" s="8" customFormat="1" ht="15" customHeight="1">
      <c r="A49" s="74"/>
      <c r="B49" s="125" t="s">
        <v>118</v>
      </c>
      <c r="C49" s="67"/>
      <c r="D49" s="67"/>
      <c r="E49" s="67"/>
      <c r="F49" s="67"/>
      <c r="G49" s="67"/>
      <c r="H49" s="67"/>
      <c r="I49" s="67"/>
      <c r="J49" s="67"/>
      <c r="K49" s="67"/>
      <c r="L49" s="67"/>
      <c r="M49" s="74"/>
      <c r="N49" s="9"/>
      <c r="O49" s="16"/>
      <c r="P49" s="16"/>
      <c r="Q49" s="16"/>
    </row>
    <row r="50" spans="1:17" s="8" customFormat="1" ht="15" customHeight="1">
      <c r="A50" s="74"/>
      <c r="B50" s="67"/>
      <c r="C50" s="67"/>
      <c r="D50" s="67"/>
      <c r="E50" s="67"/>
      <c r="F50" s="67"/>
      <c r="G50" s="67"/>
      <c r="H50" s="67"/>
      <c r="I50" s="67"/>
      <c r="J50" s="67"/>
      <c r="K50" s="67"/>
      <c r="L50" s="67"/>
      <c r="M50" s="74"/>
      <c r="N50" s="9"/>
      <c r="O50" s="16"/>
      <c r="P50" s="16"/>
      <c r="Q50" s="16"/>
    </row>
    <row r="51" spans="1:17" s="8" customFormat="1" ht="15" customHeight="1">
      <c r="A51" s="74"/>
      <c r="C51" s="67"/>
      <c r="D51" s="67"/>
      <c r="E51" s="67"/>
      <c r="F51" s="67"/>
      <c r="G51" s="67"/>
      <c r="H51" s="67"/>
      <c r="I51" s="67"/>
      <c r="J51" s="67"/>
      <c r="K51" s="67"/>
      <c r="L51" s="67"/>
      <c r="M51" s="74"/>
      <c r="N51" s="9"/>
      <c r="O51" s="16"/>
      <c r="P51" s="16"/>
      <c r="Q51" s="16"/>
    </row>
    <row r="52" spans="1:17" s="8" customFormat="1" ht="15" customHeight="1">
      <c r="A52" s="74"/>
      <c r="B52" s="67"/>
      <c r="C52" s="67"/>
      <c r="D52" s="67"/>
      <c r="E52" s="67"/>
      <c r="F52" s="67"/>
      <c r="G52" s="67"/>
      <c r="H52" s="67"/>
      <c r="I52" s="67"/>
      <c r="J52" s="67"/>
      <c r="K52" s="67"/>
      <c r="L52" s="67"/>
      <c r="M52" s="74"/>
      <c r="N52" s="9"/>
      <c r="O52" s="16"/>
      <c r="P52" s="16"/>
      <c r="Q52" s="16"/>
    </row>
    <row r="53" spans="1:17" s="8" customFormat="1" ht="15" customHeight="1">
      <c r="A53" s="74"/>
      <c r="B53" s="67"/>
      <c r="C53" s="67"/>
      <c r="D53" s="67"/>
      <c r="E53" s="67"/>
      <c r="F53" s="67"/>
      <c r="G53" s="67"/>
      <c r="H53" s="67"/>
      <c r="I53" s="67"/>
      <c r="J53" s="67"/>
      <c r="K53" s="67"/>
      <c r="L53" s="67"/>
      <c r="M53" s="74"/>
      <c r="N53" s="9"/>
      <c r="O53" s="16"/>
      <c r="P53" s="16"/>
      <c r="Q53" s="16"/>
    </row>
    <row r="54" spans="1:17" s="8" customFormat="1" ht="15" customHeight="1">
      <c r="A54" s="74"/>
      <c r="B54" s="67"/>
      <c r="C54" s="67"/>
      <c r="D54" s="67"/>
      <c r="E54" s="67"/>
      <c r="F54" s="67"/>
      <c r="G54" s="67"/>
      <c r="H54" s="67"/>
      <c r="I54" s="67"/>
      <c r="J54" s="67"/>
      <c r="K54" s="67"/>
      <c r="L54" s="67"/>
      <c r="M54" s="74"/>
      <c r="N54" s="9"/>
      <c r="O54" s="16"/>
      <c r="P54" s="16"/>
      <c r="Q54" s="16"/>
    </row>
    <row r="55" spans="1:17" s="8" customFormat="1" ht="15" customHeight="1">
      <c r="A55" s="9"/>
      <c r="B55" s="67"/>
      <c r="C55" s="67"/>
      <c r="D55" s="67"/>
      <c r="E55" s="67"/>
      <c r="F55" s="67"/>
      <c r="G55" s="67"/>
      <c r="H55" s="67"/>
      <c r="I55" s="67"/>
      <c r="J55" s="67"/>
      <c r="K55" s="67"/>
      <c r="L55" s="67"/>
      <c r="M55" s="9"/>
      <c r="N55" s="9"/>
      <c r="O55" s="16"/>
      <c r="P55" s="16"/>
      <c r="Q55" s="16"/>
    </row>
    <row r="56" spans="1:17" s="8" customFormat="1" ht="15" customHeight="1">
      <c r="A56" s="9"/>
      <c r="B56" s="67"/>
      <c r="C56" s="67"/>
      <c r="D56" s="67"/>
      <c r="E56" s="67"/>
      <c r="F56" s="67"/>
      <c r="G56" s="67"/>
      <c r="H56" s="67"/>
      <c r="I56" s="67"/>
      <c r="J56" s="67"/>
      <c r="K56" s="67"/>
      <c r="L56" s="67"/>
      <c r="M56" s="9"/>
      <c r="N56" s="9"/>
      <c r="O56" s="16"/>
      <c r="P56" s="16"/>
      <c r="Q56" s="16"/>
    </row>
    <row r="57" spans="1:17" s="8" customFormat="1" ht="15" customHeight="1">
      <c r="A57" s="9"/>
      <c r="B57" s="67"/>
      <c r="C57" s="67"/>
      <c r="D57" s="67"/>
      <c r="E57" s="67"/>
      <c r="F57" s="67"/>
      <c r="G57" s="67"/>
      <c r="H57" s="67"/>
      <c r="I57" s="67"/>
      <c r="J57" s="67"/>
      <c r="K57" s="67"/>
      <c r="L57" s="67"/>
      <c r="M57" s="9"/>
      <c r="N57" s="9"/>
      <c r="O57" s="16"/>
      <c r="P57" s="16"/>
      <c r="Q57" s="16"/>
    </row>
    <row r="58" spans="1:17" ht="15" customHeight="1">
      <c r="A58" s="11"/>
      <c r="B58" s="67"/>
      <c r="C58" s="67"/>
      <c r="D58" s="67"/>
      <c r="E58" s="67"/>
      <c r="F58" s="67"/>
      <c r="G58" s="67"/>
      <c r="H58" s="67"/>
      <c r="I58" s="67"/>
      <c r="J58" s="67"/>
      <c r="K58" s="67"/>
      <c r="L58" s="67"/>
      <c r="M58" s="11"/>
      <c r="O58" s="16"/>
      <c r="P58" s="16"/>
      <c r="Q58" s="16"/>
    </row>
    <row r="59" spans="1:17" ht="15" customHeight="1">
      <c r="A59" s="11"/>
      <c r="B59" s="21"/>
      <c r="C59" s="11"/>
      <c r="D59" s="11"/>
      <c r="E59" s="11"/>
      <c r="F59" s="11"/>
      <c r="G59" s="11"/>
      <c r="H59" s="11"/>
      <c r="I59" s="11"/>
      <c r="J59" s="12"/>
      <c r="K59" s="11"/>
      <c r="L59" s="11"/>
      <c r="M59" s="11"/>
      <c r="O59" s="16"/>
      <c r="P59" s="16"/>
      <c r="Q59" s="16"/>
    </row>
    <row r="60" spans="1:17" ht="15" customHeight="1">
      <c r="A60" s="11"/>
      <c r="B60" s="11"/>
      <c r="C60" s="11"/>
      <c r="D60" s="11"/>
      <c r="E60" s="11"/>
      <c r="F60" s="11"/>
      <c r="G60" s="11"/>
      <c r="H60" s="11"/>
      <c r="I60" s="11"/>
      <c r="J60" s="12"/>
      <c r="K60" s="11"/>
      <c r="L60" s="11"/>
      <c r="M60" s="11"/>
      <c r="O60" s="16"/>
      <c r="P60" s="16"/>
      <c r="Q60" s="16"/>
    </row>
    <row r="61" spans="1:17" ht="15" customHeight="1">
      <c r="A61" s="11"/>
      <c r="B61" s="11"/>
      <c r="C61" s="11"/>
      <c r="D61" s="11"/>
      <c r="E61" s="11"/>
      <c r="F61" s="11"/>
      <c r="G61" s="11"/>
      <c r="H61" s="11"/>
      <c r="I61" s="11"/>
      <c r="J61" s="12"/>
      <c r="K61" s="11"/>
      <c r="L61" s="11"/>
      <c r="M61" s="11"/>
      <c r="O61" s="16"/>
      <c r="P61" s="16"/>
      <c r="Q61" s="16"/>
    </row>
    <row r="62" spans="1:17" ht="15" customHeight="1">
      <c r="A62" s="11"/>
      <c r="B62" s="11"/>
      <c r="C62" s="11"/>
      <c r="D62" s="11"/>
      <c r="E62" s="11"/>
      <c r="F62" s="11"/>
      <c r="G62" s="11"/>
      <c r="H62" s="11"/>
      <c r="I62" s="11"/>
      <c r="J62" s="12"/>
      <c r="K62" s="11"/>
      <c r="L62" s="11"/>
      <c r="M62" s="11"/>
      <c r="O62" s="16"/>
      <c r="P62" s="16"/>
      <c r="Q62" s="16"/>
    </row>
    <row r="63" spans="1:17" ht="15" customHeight="1">
      <c r="A63" s="11"/>
      <c r="B63" s="11"/>
      <c r="C63" s="11"/>
      <c r="D63" s="11"/>
      <c r="E63" s="11"/>
      <c r="F63" s="11"/>
      <c r="G63" s="11"/>
      <c r="H63" s="11"/>
      <c r="I63" s="11"/>
      <c r="J63" s="12"/>
      <c r="K63" s="11"/>
      <c r="L63" s="11"/>
      <c r="M63" s="11"/>
      <c r="O63" s="16"/>
      <c r="P63" s="16"/>
      <c r="Q63" s="16"/>
    </row>
    <row r="64" spans="1:17" ht="15" customHeight="1">
      <c r="A64" s="11"/>
      <c r="B64" s="11"/>
      <c r="C64" s="11"/>
      <c r="D64" s="11"/>
      <c r="E64" s="11"/>
      <c r="F64" s="11"/>
      <c r="G64" s="11"/>
      <c r="H64" s="11"/>
      <c r="I64" s="11"/>
      <c r="J64" s="12"/>
      <c r="K64" s="11"/>
      <c r="L64" s="11"/>
      <c r="M64" s="11"/>
    </row>
    <row r="65" spans="1:13" s="17" customFormat="1" ht="15" customHeight="1">
      <c r="A65" s="11"/>
      <c r="B65" s="11"/>
      <c r="C65" s="11"/>
      <c r="D65" s="11"/>
      <c r="E65" s="11"/>
      <c r="F65" s="11"/>
      <c r="G65" s="11"/>
      <c r="H65" s="11"/>
      <c r="I65" s="11"/>
      <c r="J65" s="12"/>
      <c r="K65" s="11"/>
      <c r="L65" s="11"/>
      <c r="M65" s="11"/>
    </row>
    <row r="66" spans="1:13" s="17" customFormat="1" ht="15" customHeight="1">
      <c r="A66" s="11"/>
      <c r="B66" s="11"/>
      <c r="C66" s="11"/>
      <c r="D66" s="11"/>
      <c r="E66" s="11"/>
      <c r="F66" s="11"/>
      <c r="G66" s="11"/>
      <c r="H66" s="11"/>
      <c r="I66" s="11"/>
      <c r="J66" s="12"/>
      <c r="K66" s="11"/>
      <c r="L66" s="11"/>
      <c r="M66" s="11"/>
    </row>
    <row r="67" spans="1:13" s="17" customFormat="1" ht="15" customHeight="1">
      <c r="A67" s="11"/>
      <c r="B67" s="11"/>
      <c r="C67" s="11"/>
      <c r="D67" s="11"/>
      <c r="E67" s="11"/>
      <c r="F67" s="11"/>
      <c r="G67" s="11"/>
      <c r="H67" s="11"/>
      <c r="I67" s="11"/>
      <c r="J67" s="12"/>
      <c r="K67" s="11"/>
      <c r="L67" s="11"/>
      <c r="M67" s="11"/>
    </row>
    <row r="68" spans="1:13" s="17" customFormat="1" ht="15" customHeight="1">
      <c r="A68" s="11"/>
      <c r="B68" s="11"/>
      <c r="C68" s="11"/>
      <c r="D68" s="11"/>
      <c r="E68" s="11"/>
      <c r="F68" s="11"/>
      <c r="G68" s="11"/>
      <c r="H68" s="11"/>
      <c r="I68" s="11"/>
      <c r="J68" s="12"/>
      <c r="K68" s="11"/>
      <c r="L68" s="11"/>
      <c r="M68" s="11"/>
    </row>
    <row r="69" spans="1:13" s="17" customFormat="1" ht="15" customHeight="1">
      <c r="A69" s="11"/>
      <c r="B69" s="11"/>
      <c r="C69" s="11"/>
      <c r="D69" s="11"/>
      <c r="E69" s="11"/>
      <c r="F69" s="11"/>
      <c r="G69" s="11"/>
      <c r="H69" s="11"/>
      <c r="I69" s="11"/>
      <c r="J69" s="12"/>
      <c r="K69" s="11"/>
      <c r="L69" s="11"/>
      <c r="M69" s="11"/>
    </row>
    <row r="70" spans="1:13" s="17" customFormat="1" ht="15" customHeight="1">
      <c r="A70" s="11"/>
      <c r="B70" s="11"/>
      <c r="C70" s="11"/>
      <c r="D70" s="11"/>
      <c r="E70" s="11"/>
      <c r="F70" s="11"/>
      <c r="G70" s="11"/>
      <c r="H70" s="11"/>
      <c r="I70" s="11"/>
      <c r="J70" s="12"/>
      <c r="K70" s="11"/>
      <c r="L70" s="11"/>
      <c r="M70" s="11"/>
    </row>
    <row r="71" spans="1:13" s="17" customFormat="1" ht="15" customHeight="1">
      <c r="A71" s="11"/>
      <c r="B71" s="11"/>
      <c r="C71" s="11"/>
      <c r="D71" s="11"/>
      <c r="E71" s="11"/>
      <c r="F71" s="11"/>
      <c r="G71" s="11"/>
      <c r="H71" s="11"/>
      <c r="I71" s="11"/>
      <c r="J71" s="12"/>
      <c r="K71" s="11"/>
      <c r="L71" s="11"/>
      <c r="M71" s="11"/>
    </row>
    <row r="72" spans="1:13" s="22" customFormat="1" ht="15" customHeight="1">
      <c r="A72" s="11"/>
      <c r="B72" s="11"/>
      <c r="C72" s="11"/>
      <c r="D72" s="11"/>
      <c r="E72" s="11"/>
      <c r="F72" s="11"/>
      <c r="G72" s="11"/>
      <c r="H72" s="11"/>
      <c r="I72" s="11"/>
      <c r="J72" s="12"/>
      <c r="K72" s="11"/>
      <c r="L72" s="11"/>
      <c r="M72" s="11"/>
    </row>
  </sheetData>
  <conditionalFormatting sqref="J55">
    <cfRule type="cellIs" dxfId="3" priority="1" stopIfTrue="1" operator="lessThan">
      <formula>0</formula>
    </cfRule>
  </conditionalFormatting>
  <pageMargins left="0.59055118110236227" right="0.19685039370078741" top="0.78740157480314965" bottom="0.78740157480314965" header="0.31496062992125984" footer="0.31496062992125984"/>
  <pageSetup scale="70" orientation="portrait"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sheetPr published="0"/>
  <dimension ref="A8:Q74"/>
  <sheetViews>
    <sheetView showGridLines="0" view="pageBreakPreview" zoomScaleSheetLayoutView="100" workbookViewId="0">
      <selection activeCell="O43" sqref="O43:P58"/>
    </sheetView>
  </sheetViews>
  <sheetFormatPr baseColWidth="10" defaultColWidth="12.5703125" defaultRowHeight="15" customHeight="1"/>
  <cols>
    <col min="1" max="1" width="2.7109375" style="22" customWidth="1"/>
    <col min="2" max="2" width="15.7109375" style="17" customWidth="1"/>
    <col min="3" max="8" width="11.7109375" style="17" customWidth="1"/>
    <col min="9" max="9" width="11.42578125" style="17" customWidth="1"/>
    <col min="10" max="10" width="11.42578125" style="18" customWidth="1"/>
    <col min="11" max="12" width="12.7109375" style="17" customWidth="1"/>
    <col min="13" max="13" width="2.7109375" style="22" customWidth="1"/>
    <col min="14" max="14" width="12.5703125" style="22"/>
    <col min="15" max="16384" width="12.5703125" style="17"/>
  </cols>
  <sheetData>
    <row r="8" spans="1:14" s="22" customFormat="1" ht="15" customHeight="1">
      <c r="A8" s="11"/>
      <c r="B8" s="11"/>
      <c r="C8" s="11"/>
      <c r="D8" s="11"/>
      <c r="E8" s="11"/>
      <c r="F8" s="11"/>
      <c r="G8" s="11"/>
      <c r="H8" s="11"/>
      <c r="I8" s="11"/>
      <c r="J8" s="12"/>
      <c r="K8" s="11"/>
      <c r="L8" s="11"/>
      <c r="M8" s="11"/>
    </row>
    <row r="9" spans="1:14" ht="15" customHeight="1">
      <c r="A9" s="11"/>
      <c r="B9" s="11"/>
      <c r="C9" s="11"/>
      <c r="D9" s="11"/>
      <c r="E9" s="11"/>
      <c r="F9" s="11"/>
      <c r="G9" s="11"/>
      <c r="H9" s="11"/>
      <c r="I9" s="11"/>
      <c r="J9" s="12"/>
      <c r="K9" s="11"/>
      <c r="L9" s="11"/>
      <c r="M9" s="11"/>
    </row>
    <row r="10" spans="1:14" ht="15" customHeight="1">
      <c r="A10" s="11"/>
      <c r="B10" s="11"/>
      <c r="C10" s="11"/>
      <c r="D10" s="11"/>
      <c r="E10" s="11"/>
      <c r="F10" s="11"/>
      <c r="G10" s="11"/>
      <c r="H10" s="11"/>
      <c r="I10" s="11"/>
      <c r="J10" s="12"/>
      <c r="K10" s="11"/>
      <c r="L10" s="11"/>
      <c r="M10" s="11"/>
    </row>
    <row r="11" spans="1:14" ht="22.5">
      <c r="A11" s="11"/>
      <c r="B11" s="116" t="s">
        <v>101</v>
      </c>
      <c r="C11" s="11"/>
      <c r="D11" s="11"/>
      <c r="E11" s="11"/>
      <c r="M11" s="11"/>
    </row>
    <row r="12" spans="1:14" ht="15" customHeight="1">
      <c r="A12" s="11"/>
      <c r="B12" s="11"/>
      <c r="C12" s="11"/>
      <c r="F12" s="70"/>
      <c r="G12" s="51"/>
      <c r="H12" s="51"/>
      <c r="I12" s="51"/>
      <c r="J12" s="51"/>
      <c r="M12" s="11"/>
    </row>
    <row r="13" spans="1:14" s="14" customFormat="1" ht="15" customHeight="1">
      <c r="A13" s="13"/>
      <c r="B13" s="13"/>
      <c r="C13" s="13"/>
      <c r="D13" s="13"/>
      <c r="E13" s="13"/>
      <c r="F13" s="13"/>
      <c r="G13" s="13"/>
      <c r="H13" s="13"/>
      <c r="I13" s="13"/>
      <c r="J13" s="15"/>
      <c r="K13" s="13"/>
      <c r="L13" s="13"/>
      <c r="M13" s="13"/>
      <c r="N13" s="23"/>
    </row>
    <row r="14" spans="1:14" s="14" customFormat="1" ht="15" customHeight="1">
      <c r="A14" s="13"/>
      <c r="B14" s="172" t="s">
        <v>17</v>
      </c>
      <c r="C14" s="172"/>
      <c r="D14" s="172"/>
      <c r="E14" s="172"/>
      <c r="F14" s="13"/>
      <c r="G14" s="13"/>
      <c r="H14" s="13"/>
      <c r="I14" s="13"/>
      <c r="J14" s="15"/>
      <c r="K14" s="13"/>
      <c r="L14" s="13"/>
      <c r="M14" s="13"/>
      <c r="N14" s="23"/>
    </row>
    <row r="15" spans="1:14" s="14" customFormat="1" ht="15" customHeight="1">
      <c r="A15" s="13"/>
      <c r="B15" s="172"/>
      <c r="C15" s="172"/>
      <c r="D15" s="172"/>
      <c r="E15" s="172"/>
      <c r="F15" s="13"/>
      <c r="G15" s="13"/>
      <c r="H15" s="13"/>
      <c r="I15" s="13"/>
      <c r="J15" s="15"/>
      <c r="K15" s="13"/>
      <c r="L15" s="13"/>
      <c r="M15" s="13"/>
      <c r="N15" s="23"/>
    </row>
    <row r="16" spans="1:14" s="14" customFormat="1" ht="15" customHeight="1">
      <c r="A16" s="13"/>
      <c r="B16" s="13"/>
      <c r="D16" s="77"/>
      <c r="E16" s="77"/>
      <c r="F16" s="77"/>
      <c r="G16" s="77"/>
      <c r="H16" s="77"/>
      <c r="I16" s="77"/>
      <c r="J16" s="77"/>
      <c r="K16" s="77"/>
      <c r="L16" s="77"/>
      <c r="M16" s="13"/>
      <c r="N16" s="23"/>
    </row>
    <row r="17" spans="1:14" s="14" customFormat="1" ht="15" customHeight="1">
      <c r="A17" s="13"/>
      <c r="B17" s="173" t="s">
        <v>148</v>
      </c>
      <c r="C17" s="173"/>
      <c r="D17" s="173"/>
      <c r="E17" s="173"/>
      <c r="F17" s="20"/>
      <c r="G17" s="20"/>
      <c r="H17" s="20"/>
      <c r="I17" s="20"/>
      <c r="J17" s="20"/>
      <c r="K17" s="20"/>
      <c r="L17" s="13"/>
      <c r="M17" s="13"/>
      <c r="N17" s="23"/>
    </row>
    <row r="18" spans="1:14" s="14" customFormat="1" ht="15" customHeight="1">
      <c r="A18" s="13"/>
      <c r="B18" s="173"/>
      <c r="C18" s="173"/>
      <c r="D18" s="173"/>
      <c r="E18" s="173"/>
      <c r="F18" s="72"/>
      <c r="G18" s="72"/>
      <c r="H18" s="72"/>
      <c r="I18" s="72"/>
      <c r="J18" s="72"/>
      <c r="K18" s="72"/>
      <c r="L18" s="72"/>
      <c r="M18" s="13"/>
      <c r="N18" s="23"/>
    </row>
    <row r="19" spans="1:14" s="14" customFormat="1" ht="15" customHeight="1">
      <c r="A19" s="13"/>
      <c r="B19" s="173"/>
      <c r="C19" s="173"/>
      <c r="D19" s="173"/>
      <c r="E19" s="173"/>
      <c r="F19" s="72"/>
      <c r="G19" s="72"/>
      <c r="H19" s="72"/>
      <c r="I19" s="72"/>
      <c r="J19" s="72"/>
      <c r="K19" s="72"/>
      <c r="L19" s="72"/>
      <c r="M19" s="13"/>
      <c r="N19" s="23"/>
    </row>
    <row r="20" spans="1:14" s="14" customFormat="1" ht="15" customHeight="1">
      <c r="A20" s="13"/>
      <c r="B20" s="173"/>
      <c r="C20" s="173"/>
      <c r="D20" s="173"/>
      <c r="E20" s="173"/>
      <c r="F20" s="72"/>
      <c r="G20" s="72"/>
      <c r="H20" s="72"/>
      <c r="I20" s="72"/>
      <c r="J20" s="72"/>
      <c r="K20" s="72"/>
      <c r="L20" s="72"/>
      <c r="M20" s="13"/>
      <c r="N20" s="23"/>
    </row>
    <row r="21" spans="1:14" s="14" customFormat="1" ht="15" customHeight="1">
      <c r="A21" s="13"/>
      <c r="B21" s="173"/>
      <c r="C21" s="173"/>
      <c r="D21" s="173"/>
      <c r="E21" s="173"/>
      <c r="F21" s="72"/>
      <c r="G21" s="72"/>
      <c r="H21" s="72"/>
      <c r="I21" s="72"/>
      <c r="J21" s="72"/>
      <c r="K21" s="72"/>
      <c r="L21" s="72"/>
      <c r="M21" s="13"/>
      <c r="N21" s="23"/>
    </row>
    <row r="22" spans="1:14" s="14" customFormat="1" ht="15" customHeight="1">
      <c r="A22" s="13"/>
      <c r="B22" s="173"/>
      <c r="C22" s="173"/>
      <c r="D22" s="173"/>
      <c r="E22" s="173"/>
      <c r="F22" s="72"/>
      <c r="G22" s="72"/>
      <c r="H22" s="72"/>
      <c r="I22" s="72"/>
      <c r="J22" s="72"/>
      <c r="K22" s="72"/>
      <c r="L22" s="72"/>
      <c r="M22" s="13"/>
      <c r="N22" s="23"/>
    </row>
    <row r="23" spans="1:14" s="14" customFormat="1" ht="15" customHeight="1">
      <c r="A23" s="13"/>
      <c r="B23" s="173"/>
      <c r="C23" s="173"/>
      <c r="D23" s="173"/>
      <c r="E23" s="173"/>
      <c r="F23" s="72"/>
      <c r="G23" s="72"/>
      <c r="H23" s="72"/>
      <c r="I23" s="72"/>
      <c r="J23" s="72"/>
      <c r="K23" s="72"/>
      <c r="L23" s="72"/>
      <c r="M23" s="13"/>
      <c r="N23" s="23"/>
    </row>
    <row r="24" spans="1:14" s="14" customFormat="1" ht="15" customHeight="1">
      <c r="A24" s="13"/>
      <c r="B24" s="173"/>
      <c r="C24" s="173"/>
      <c r="D24" s="173"/>
      <c r="E24" s="173"/>
      <c r="F24" s="72"/>
      <c r="G24" s="72"/>
      <c r="H24" s="72"/>
      <c r="I24" s="72"/>
      <c r="J24" s="72"/>
      <c r="K24" s="72"/>
      <c r="L24" s="72"/>
      <c r="M24" s="13"/>
      <c r="N24" s="23"/>
    </row>
    <row r="25" spans="1:14" s="14" customFormat="1" ht="15" customHeight="1">
      <c r="A25" s="13"/>
      <c r="B25" s="173"/>
      <c r="C25" s="173"/>
      <c r="D25" s="173"/>
      <c r="E25" s="173"/>
      <c r="F25" s="72"/>
      <c r="G25" s="72"/>
      <c r="H25" s="72"/>
      <c r="I25" s="72"/>
      <c r="J25" s="72"/>
      <c r="K25" s="72"/>
      <c r="L25" s="72"/>
      <c r="M25" s="13"/>
      <c r="N25" s="23"/>
    </row>
    <row r="26" spans="1:14" s="14" customFormat="1" ht="15" customHeight="1">
      <c r="A26" s="13"/>
      <c r="B26" s="173"/>
      <c r="C26" s="173"/>
      <c r="D26" s="173"/>
      <c r="E26" s="173"/>
      <c r="F26" s="71"/>
      <c r="G26" s="71"/>
      <c r="H26" s="71"/>
      <c r="I26" s="71"/>
      <c r="J26" s="71"/>
      <c r="K26" s="71"/>
      <c r="L26" s="71"/>
      <c r="M26" s="13"/>
      <c r="N26" s="23"/>
    </row>
    <row r="27" spans="1:14" s="14" customFormat="1" ht="15" customHeight="1">
      <c r="A27" s="13"/>
      <c r="B27" s="173"/>
      <c r="C27" s="173"/>
      <c r="D27" s="173"/>
      <c r="E27" s="173"/>
      <c r="F27" s="71"/>
      <c r="G27" s="71"/>
      <c r="H27" s="71"/>
      <c r="I27" s="71"/>
      <c r="J27" s="71"/>
      <c r="K27" s="71"/>
      <c r="L27" s="71"/>
      <c r="M27" s="13"/>
      <c r="N27" s="23"/>
    </row>
    <row r="28" spans="1:14" s="14" customFormat="1" ht="15" customHeight="1">
      <c r="A28" s="13"/>
      <c r="B28" s="173"/>
      <c r="C28" s="173"/>
      <c r="D28" s="173"/>
      <c r="E28" s="173"/>
      <c r="F28" s="71"/>
      <c r="G28" s="71"/>
      <c r="H28" s="71"/>
      <c r="I28" s="71"/>
      <c r="J28" s="71"/>
      <c r="K28" s="71"/>
      <c r="L28" s="71"/>
      <c r="M28" s="13"/>
      <c r="N28" s="23"/>
    </row>
    <row r="29" spans="1:14" s="14" customFormat="1" ht="15" customHeight="1">
      <c r="A29" s="13"/>
      <c r="B29" s="173"/>
      <c r="C29" s="173"/>
      <c r="D29" s="173"/>
      <c r="E29" s="173"/>
      <c r="F29" s="71"/>
      <c r="G29" s="71"/>
      <c r="H29" s="71"/>
      <c r="I29" s="71"/>
      <c r="J29" s="71"/>
      <c r="K29" s="71"/>
      <c r="L29" s="71"/>
      <c r="M29" s="13"/>
      <c r="N29" s="23"/>
    </row>
    <row r="30" spans="1:14" s="14" customFormat="1" ht="15" customHeight="1">
      <c r="A30" s="13"/>
      <c r="B30" s="173"/>
      <c r="C30" s="173"/>
      <c r="D30" s="173"/>
      <c r="E30" s="173"/>
      <c r="F30" s="71"/>
      <c r="G30" s="71"/>
      <c r="H30" s="71"/>
      <c r="I30" s="71"/>
      <c r="J30" s="71"/>
      <c r="K30" s="71"/>
      <c r="L30" s="71"/>
      <c r="M30" s="13"/>
      <c r="N30" s="23"/>
    </row>
    <row r="31" spans="1:14" s="14" customFormat="1" ht="15" customHeight="1">
      <c r="A31" s="13"/>
      <c r="B31" s="173"/>
      <c r="C31" s="173"/>
      <c r="D31" s="173"/>
      <c r="E31" s="173"/>
      <c r="F31" s="71"/>
      <c r="G31" s="71"/>
      <c r="H31" s="71"/>
      <c r="I31" s="71"/>
      <c r="J31" s="71"/>
      <c r="K31" s="71"/>
      <c r="L31" s="71"/>
      <c r="M31" s="13"/>
      <c r="N31" s="23"/>
    </row>
    <row r="32" spans="1:14" s="14" customFormat="1" ht="15" customHeight="1">
      <c r="A32" s="13"/>
      <c r="B32" s="173"/>
      <c r="C32" s="173"/>
      <c r="D32" s="173"/>
      <c r="E32" s="173"/>
      <c r="F32" s="71"/>
      <c r="G32" s="71"/>
      <c r="H32" s="71"/>
      <c r="I32" s="71"/>
      <c r="J32" s="71"/>
      <c r="K32" s="71"/>
      <c r="L32" s="71"/>
      <c r="M32" s="13"/>
      <c r="N32" s="23"/>
    </row>
    <row r="33" spans="1:17" s="14" customFormat="1" ht="15" customHeight="1">
      <c r="A33" s="13"/>
      <c r="B33" s="173"/>
      <c r="C33" s="173"/>
      <c r="D33" s="173"/>
      <c r="E33" s="173"/>
      <c r="F33" s="71"/>
      <c r="G33" s="71"/>
      <c r="H33" s="71"/>
      <c r="I33" s="71"/>
      <c r="J33" s="71"/>
      <c r="K33" s="71"/>
      <c r="L33" s="71"/>
      <c r="M33" s="13"/>
      <c r="N33" s="23"/>
    </row>
    <row r="34" spans="1:17" s="14" customFormat="1" ht="15" customHeight="1">
      <c r="A34" s="13"/>
      <c r="B34" s="173"/>
      <c r="C34" s="173"/>
      <c r="D34" s="173"/>
      <c r="E34" s="173"/>
      <c r="F34" s="71"/>
      <c r="G34" s="71"/>
      <c r="H34" s="71"/>
      <c r="I34" s="71"/>
      <c r="J34" s="71"/>
      <c r="K34" s="71"/>
      <c r="L34" s="71"/>
      <c r="M34" s="13"/>
      <c r="N34" s="23"/>
    </row>
    <row r="35" spans="1:17" s="14" customFormat="1" ht="15" customHeight="1">
      <c r="A35" s="13"/>
      <c r="B35" s="173"/>
      <c r="C35" s="173"/>
      <c r="D35" s="173"/>
      <c r="E35" s="173"/>
      <c r="F35" s="71"/>
      <c r="G35" s="71"/>
      <c r="H35" s="71"/>
      <c r="I35" s="71"/>
      <c r="J35" s="71"/>
      <c r="K35" s="71"/>
      <c r="L35" s="71"/>
      <c r="M35" s="13"/>
      <c r="N35" s="23"/>
    </row>
    <row r="36" spans="1:17" s="14" customFormat="1" ht="15" customHeight="1">
      <c r="A36" s="13"/>
      <c r="B36" s="173"/>
      <c r="C36" s="173"/>
      <c r="D36" s="173"/>
      <c r="E36" s="173"/>
      <c r="F36" s="71"/>
      <c r="G36" s="71"/>
      <c r="H36" s="71"/>
      <c r="I36" s="71"/>
      <c r="J36" s="71"/>
      <c r="K36" s="71"/>
      <c r="L36" s="71"/>
      <c r="M36" s="13"/>
      <c r="N36" s="23"/>
    </row>
    <row r="37" spans="1:17" s="14" customFormat="1" ht="15" customHeight="1">
      <c r="A37" s="13"/>
      <c r="B37" s="173"/>
      <c r="C37" s="173"/>
      <c r="D37" s="173"/>
      <c r="E37" s="173"/>
      <c r="F37" s="71"/>
      <c r="G37" s="71"/>
      <c r="H37" s="71"/>
      <c r="I37" s="71"/>
      <c r="J37" s="71"/>
      <c r="K37" s="71"/>
      <c r="L37" s="71"/>
      <c r="M37" s="13"/>
      <c r="N37" s="23"/>
    </row>
    <row r="38" spans="1:17" s="14" customFormat="1" ht="15" customHeight="1">
      <c r="A38" s="13"/>
      <c r="B38" s="173"/>
      <c r="C38" s="173"/>
      <c r="D38" s="173"/>
      <c r="E38" s="173"/>
      <c r="F38" s="71"/>
      <c r="G38" s="71"/>
      <c r="H38" s="71"/>
      <c r="I38" s="71"/>
      <c r="J38" s="71"/>
      <c r="K38" s="71"/>
      <c r="L38" s="71"/>
      <c r="M38" s="13"/>
      <c r="N38" s="23"/>
    </row>
    <row r="39" spans="1:17" s="14" customFormat="1" ht="15" customHeight="1">
      <c r="A39" s="13"/>
      <c r="B39" s="72"/>
      <c r="C39" s="72"/>
      <c r="D39" s="72"/>
      <c r="E39" s="72"/>
      <c r="F39" s="71"/>
      <c r="G39" s="71"/>
      <c r="H39" s="71"/>
      <c r="I39" s="71"/>
      <c r="J39" s="71"/>
      <c r="K39" s="71"/>
      <c r="L39" s="71"/>
      <c r="M39" s="13"/>
      <c r="N39" s="23"/>
    </row>
    <row r="40" spans="1:17" s="14" customFormat="1" ht="15" customHeight="1">
      <c r="A40" s="13"/>
      <c r="B40" s="67"/>
      <c r="C40" s="67"/>
      <c r="D40" s="67"/>
      <c r="E40" s="67"/>
      <c r="F40" s="67"/>
      <c r="G40" s="67"/>
      <c r="H40" s="67"/>
      <c r="I40" s="67"/>
      <c r="J40" s="67"/>
      <c r="K40" s="67"/>
      <c r="L40" s="67"/>
      <c r="M40" s="13"/>
      <c r="N40" s="23"/>
    </row>
    <row r="41" spans="1:17" s="16" customFormat="1" ht="27">
      <c r="A41" s="73"/>
      <c r="B41" s="82" t="s">
        <v>10</v>
      </c>
      <c r="C41" s="113">
        <v>2007</v>
      </c>
      <c r="D41" s="113">
        <v>2008</v>
      </c>
      <c r="E41" s="113">
        <v>2009</v>
      </c>
      <c r="F41" s="113">
        <v>2010</v>
      </c>
      <c r="G41" s="114" t="s">
        <v>11</v>
      </c>
      <c r="H41" s="114" t="s">
        <v>12</v>
      </c>
      <c r="I41" s="114" t="s">
        <v>133</v>
      </c>
      <c r="J41" s="114" t="s">
        <v>134</v>
      </c>
      <c r="K41" s="114" t="s">
        <v>135</v>
      </c>
      <c r="L41" s="114" t="s">
        <v>136</v>
      </c>
      <c r="M41" s="73"/>
      <c r="N41" s="73"/>
    </row>
    <row r="42" spans="1:17" ht="15" customHeight="1">
      <c r="A42" s="11"/>
      <c r="B42" s="11"/>
      <c r="C42" s="11"/>
      <c r="D42" s="11"/>
      <c r="E42" s="11"/>
      <c r="F42" s="11"/>
      <c r="G42" s="11"/>
      <c r="H42" s="11"/>
      <c r="I42" s="11"/>
      <c r="J42" s="11"/>
      <c r="K42" s="12"/>
      <c r="L42" s="11"/>
      <c r="M42" s="11"/>
      <c r="N42" s="73"/>
      <c r="O42" s="16"/>
      <c r="P42" s="16"/>
      <c r="Q42" s="16"/>
    </row>
    <row r="43" spans="1:17" s="8" customFormat="1" ht="15" customHeight="1">
      <c r="A43" s="74"/>
      <c r="B43" s="7" t="s">
        <v>8</v>
      </c>
      <c r="C43" s="115">
        <f>SUM(C44:C54)</f>
        <v>1195440</v>
      </c>
      <c r="D43" s="115">
        <f t="shared" ref="D43:F43" si="0">SUM(D44:D54)</f>
        <v>1222966</v>
      </c>
      <c r="E43" s="115">
        <f t="shared" si="0"/>
        <v>1353760</v>
      </c>
      <c r="F43" s="115">
        <f t="shared" si="0"/>
        <v>1474884</v>
      </c>
      <c r="G43" s="75">
        <f>(+F43/E43)-1</f>
        <v>8.9472284599929175E-2</v>
      </c>
      <c r="H43" s="75">
        <v>0.99999999999999989</v>
      </c>
      <c r="I43" s="115">
        <f t="shared" ref="I43" si="1">SUM(I44:I54)</f>
        <v>1077232</v>
      </c>
      <c r="J43" s="115">
        <f t="shared" ref="J43" si="2">SUM(J44:J54)</f>
        <v>1185665</v>
      </c>
      <c r="K43" s="75">
        <f t="shared" ref="K43:K51" si="3">+J43/I43-1</f>
        <v>0.1006589109866769</v>
      </c>
      <c r="L43" s="75">
        <v>1</v>
      </c>
      <c r="M43" s="74"/>
      <c r="N43" s="73"/>
      <c r="O43" s="16"/>
      <c r="P43" s="16"/>
      <c r="Q43" s="140"/>
    </row>
    <row r="44" spans="1:17" s="8" customFormat="1" ht="15" customHeight="1">
      <c r="A44" s="74"/>
      <c r="B44" s="7" t="s">
        <v>13</v>
      </c>
      <c r="C44" s="117">
        <v>616772</v>
      </c>
      <c r="D44" s="117">
        <v>627056</v>
      </c>
      <c r="E44" s="117">
        <v>692826</v>
      </c>
      <c r="F44" s="117">
        <v>754960</v>
      </c>
      <c r="G44" s="118">
        <f>(+F44/E44)-1</f>
        <v>8.9681969210162471E-2</v>
      </c>
      <c r="H44" s="118">
        <f>F44/$F$43</f>
        <v>0.51187754426788823</v>
      </c>
      <c r="I44" s="117">
        <v>556608</v>
      </c>
      <c r="J44" s="117">
        <v>642464</v>
      </c>
      <c r="K44" s="118">
        <f t="shared" si="3"/>
        <v>0.15424859146832248</v>
      </c>
      <c r="L44" s="118">
        <f>+J44/$J$43</f>
        <v>0.54185963151480387</v>
      </c>
      <c r="M44" s="74"/>
      <c r="N44" s="73"/>
      <c r="O44" s="16"/>
      <c r="P44" s="16"/>
      <c r="Q44" s="141"/>
    </row>
    <row r="45" spans="1:17" s="8" customFormat="1" ht="15" customHeight="1">
      <c r="A45" s="74"/>
      <c r="B45" s="9" t="s">
        <v>1</v>
      </c>
      <c r="C45" s="107">
        <v>133172</v>
      </c>
      <c r="D45" s="107">
        <v>141367</v>
      </c>
      <c r="E45" s="107">
        <v>155264</v>
      </c>
      <c r="F45" s="107">
        <v>169100</v>
      </c>
      <c r="G45" s="76">
        <f t="shared" ref="G45:G54" si="4">+F45/E45-1</f>
        <v>8.911273701566369E-2</v>
      </c>
      <c r="H45" s="76">
        <f>F45/$F$43</f>
        <v>0.11465308458156709</v>
      </c>
      <c r="I45" s="107">
        <v>123820</v>
      </c>
      <c r="J45" s="107">
        <v>136194</v>
      </c>
      <c r="K45" s="76">
        <f t="shared" si="3"/>
        <v>9.9935390082377618E-2</v>
      </c>
      <c r="L45" s="76">
        <f>+J45/$J$43</f>
        <v>0.11486718423838099</v>
      </c>
      <c r="M45" s="74"/>
      <c r="N45" s="73"/>
      <c r="O45" s="16"/>
      <c r="P45" s="16"/>
      <c r="Q45" s="141"/>
    </row>
    <row r="46" spans="1:17" s="8" customFormat="1" ht="15" customHeight="1">
      <c r="A46" s="74"/>
      <c r="B46" s="9" t="s">
        <v>5</v>
      </c>
      <c r="C46" s="107">
        <v>104445</v>
      </c>
      <c r="D46" s="107">
        <v>107841</v>
      </c>
      <c r="E46" s="107">
        <v>143093</v>
      </c>
      <c r="F46" s="107">
        <v>163120</v>
      </c>
      <c r="G46" s="76">
        <f t="shared" si="4"/>
        <v>0.13995792945846408</v>
      </c>
      <c r="H46" s="76">
        <f t="shared" ref="H46:H54" si="5">F46/$F$43</f>
        <v>0.11059852842664236</v>
      </c>
      <c r="I46" s="107">
        <v>118668</v>
      </c>
      <c r="J46" s="107">
        <v>112249</v>
      </c>
      <c r="K46" s="76">
        <f t="shared" si="3"/>
        <v>-5.4092088852934261E-2</v>
      </c>
      <c r="L46" s="76">
        <f t="shared" ref="L46:L54" si="6">+J46/$J$43</f>
        <v>9.4671766477040314E-2</v>
      </c>
      <c r="M46" s="74"/>
      <c r="N46" s="73"/>
      <c r="O46" s="16"/>
      <c r="P46" s="16"/>
      <c r="Q46" s="141"/>
    </row>
    <row r="47" spans="1:17" s="8" customFormat="1" ht="15" customHeight="1">
      <c r="A47" s="74"/>
      <c r="B47" s="9" t="s">
        <v>6</v>
      </c>
      <c r="C47" s="107">
        <v>102296</v>
      </c>
      <c r="D47" s="107">
        <v>99149</v>
      </c>
      <c r="E47" s="107">
        <v>98060</v>
      </c>
      <c r="F47" s="107">
        <v>113146</v>
      </c>
      <c r="G47" s="76">
        <f t="shared" si="4"/>
        <v>0.15384458494799103</v>
      </c>
      <c r="H47" s="76">
        <f t="shared" si="5"/>
        <v>7.671518573664099E-2</v>
      </c>
      <c r="I47" s="107">
        <v>81008</v>
      </c>
      <c r="J47" s="107">
        <v>81205</v>
      </c>
      <c r="K47" s="76">
        <f t="shared" si="3"/>
        <v>2.4318585818685623E-3</v>
      </c>
      <c r="L47" s="76">
        <f t="shared" si="6"/>
        <v>6.8488991409883904E-2</v>
      </c>
      <c r="M47" s="74"/>
      <c r="N47" s="73"/>
      <c r="O47" s="16"/>
      <c r="P47" s="16"/>
      <c r="Q47" s="141"/>
    </row>
    <row r="48" spans="1:17" s="8" customFormat="1" ht="15" customHeight="1">
      <c r="A48" s="74"/>
      <c r="B48" s="9" t="s">
        <v>7</v>
      </c>
      <c r="C48" s="107">
        <v>48882</v>
      </c>
      <c r="D48" s="107">
        <v>48020</v>
      </c>
      <c r="E48" s="107">
        <v>50872</v>
      </c>
      <c r="F48" s="107">
        <v>52647</v>
      </c>
      <c r="G48" s="76">
        <f t="shared" si="4"/>
        <v>3.4891492373014588E-2</v>
      </c>
      <c r="H48" s="76">
        <f t="shared" si="5"/>
        <v>3.5695688610087303E-2</v>
      </c>
      <c r="I48" s="107">
        <v>38508</v>
      </c>
      <c r="J48" s="107">
        <v>40435</v>
      </c>
      <c r="K48" s="76">
        <f t="shared" si="3"/>
        <v>5.0041549807832153E-2</v>
      </c>
      <c r="L48" s="76">
        <f t="shared" si="6"/>
        <v>3.4103224772595968E-2</v>
      </c>
      <c r="M48" s="74"/>
      <c r="N48" s="73"/>
      <c r="O48" s="16"/>
      <c r="P48" s="16"/>
      <c r="Q48" s="141"/>
    </row>
    <row r="49" spans="1:17" s="8" customFormat="1" ht="15" customHeight="1">
      <c r="A49" s="74"/>
      <c r="B49" s="9" t="s">
        <v>14</v>
      </c>
      <c r="C49" s="107">
        <v>59308</v>
      </c>
      <c r="D49" s="107">
        <v>58009</v>
      </c>
      <c r="E49" s="107">
        <v>47550</v>
      </c>
      <c r="F49" s="107">
        <v>48633</v>
      </c>
      <c r="G49" s="76">
        <f t="shared" si="4"/>
        <v>2.2776025236593167E-2</v>
      </c>
      <c r="H49" s="76">
        <f t="shared" si="5"/>
        <v>3.297411864255087E-2</v>
      </c>
      <c r="I49" s="107">
        <v>37152</v>
      </c>
      <c r="J49" s="107">
        <v>37265</v>
      </c>
      <c r="K49" s="76">
        <f t="shared" si="3"/>
        <v>3.041559000861227E-3</v>
      </c>
      <c r="L49" s="76">
        <f t="shared" si="6"/>
        <v>3.1429619664913783E-2</v>
      </c>
      <c r="M49" s="74"/>
      <c r="N49" s="73"/>
      <c r="O49" s="16"/>
      <c r="P49" s="16"/>
      <c r="Q49" s="141"/>
    </row>
    <row r="50" spans="1:17" s="8" customFormat="1" ht="15" customHeight="1">
      <c r="A50" s="74"/>
      <c r="B50" s="9" t="s">
        <v>2</v>
      </c>
      <c r="C50" s="107">
        <v>17564</v>
      </c>
      <c r="D50" s="107">
        <v>24738</v>
      </c>
      <c r="E50" s="107">
        <v>23009</v>
      </c>
      <c r="F50" s="107">
        <v>23961</v>
      </c>
      <c r="G50" s="76">
        <f t="shared" si="4"/>
        <v>4.137511408579253E-2</v>
      </c>
      <c r="H50" s="76">
        <f t="shared" si="5"/>
        <v>1.6246023416078822E-2</v>
      </c>
      <c r="I50" s="107">
        <v>16422</v>
      </c>
      <c r="J50" s="107">
        <v>17128</v>
      </c>
      <c r="K50" s="76">
        <f t="shared" si="3"/>
        <v>4.2991109487273249E-2</v>
      </c>
      <c r="L50" s="76">
        <f t="shared" si="6"/>
        <v>1.4445901666997002E-2</v>
      </c>
      <c r="M50" s="74"/>
      <c r="N50" s="73"/>
      <c r="O50" s="16"/>
      <c r="P50" s="16"/>
      <c r="Q50" s="141"/>
    </row>
    <row r="51" spans="1:17" s="8" customFormat="1" ht="15" customHeight="1">
      <c r="A51" s="74"/>
      <c r="B51" s="9" t="s">
        <v>9</v>
      </c>
      <c r="C51" s="107">
        <v>14000</v>
      </c>
      <c r="D51" s="107">
        <v>14695</v>
      </c>
      <c r="E51" s="107">
        <v>17078</v>
      </c>
      <c r="F51" s="107">
        <v>18128</v>
      </c>
      <c r="G51" s="76">
        <f t="shared" si="4"/>
        <v>6.1482609204824845E-2</v>
      </c>
      <c r="H51" s="76">
        <f t="shared" si="5"/>
        <v>1.2291136116467465E-2</v>
      </c>
      <c r="I51" s="107">
        <v>13330</v>
      </c>
      <c r="J51" s="107">
        <v>15926</v>
      </c>
      <c r="K51" s="76">
        <f t="shared" si="3"/>
        <v>0.19474868717179294</v>
      </c>
      <c r="L51" s="76">
        <f t="shared" si="6"/>
        <v>1.34321245883112E-2</v>
      </c>
      <c r="M51" s="74"/>
      <c r="N51" s="73"/>
      <c r="O51" s="16"/>
      <c r="P51" s="16"/>
      <c r="Q51" s="141"/>
    </row>
    <row r="52" spans="1:17" s="8" customFormat="1" ht="15" customHeight="1">
      <c r="A52" s="74"/>
      <c r="B52" s="9" t="s">
        <v>3</v>
      </c>
      <c r="C52" s="107">
        <v>17695</v>
      </c>
      <c r="D52" s="107">
        <v>22342</v>
      </c>
      <c r="E52" s="107">
        <v>15928</v>
      </c>
      <c r="F52" s="107">
        <v>16509</v>
      </c>
      <c r="G52" s="76">
        <f t="shared" si="4"/>
        <v>3.6476644902059263E-2</v>
      </c>
      <c r="H52" s="76">
        <f t="shared" si="5"/>
        <v>1.1193422669172627E-2</v>
      </c>
      <c r="I52" s="107">
        <v>11645</v>
      </c>
      <c r="J52" s="107">
        <v>15882</v>
      </c>
      <c r="K52" s="76">
        <f t="shared" ref="K52:K54" si="7">+J52/I52-1</f>
        <v>0.36384714469729507</v>
      </c>
      <c r="L52" s="76">
        <f t="shared" si="6"/>
        <v>1.3395014612053151E-2</v>
      </c>
      <c r="M52" s="74"/>
      <c r="N52" s="73"/>
      <c r="O52" s="16"/>
      <c r="P52" s="16"/>
      <c r="Q52" s="141"/>
    </row>
    <row r="53" spans="1:17" s="8" customFormat="1" ht="15" customHeight="1">
      <c r="A53" s="74"/>
      <c r="B53" s="9" t="s">
        <v>4</v>
      </c>
      <c r="C53" s="107">
        <v>14452</v>
      </c>
      <c r="D53" s="107">
        <v>12662</v>
      </c>
      <c r="E53" s="107">
        <v>15878</v>
      </c>
      <c r="F53" s="107">
        <v>16510</v>
      </c>
      <c r="G53" s="76">
        <f t="shared" si="4"/>
        <v>3.9803501700466093E-2</v>
      </c>
      <c r="H53" s="76">
        <f t="shared" si="5"/>
        <v>1.1194100688596527E-2</v>
      </c>
      <c r="I53" s="107">
        <v>11620</v>
      </c>
      <c r="J53" s="107">
        <v>11625</v>
      </c>
      <c r="K53" s="76">
        <f t="shared" si="7"/>
        <v>4.3029259896720795E-4</v>
      </c>
      <c r="L53" s="76">
        <f t="shared" si="6"/>
        <v>9.8046244090868838E-3</v>
      </c>
      <c r="M53" s="74"/>
      <c r="N53" s="73"/>
      <c r="O53" s="16"/>
      <c r="P53" s="16"/>
      <c r="Q53" s="141"/>
    </row>
    <row r="54" spans="1:17" s="8" customFormat="1" ht="15" customHeight="1">
      <c r="A54" s="74"/>
      <c r="B54" s="9" t="s">
        <v>15</v>
      </c>
      <c r="C54" s="107">
        <v>66854</v>
      </c>
      <c r="D54" s="107">
        <v>67087</v>
      </c>
      <c r="E54" s="107">
        <v>94202</v>
      </c>
      <c r="F54" s="107">
        <v>98170</v>
      </c>
      <c r="G54" s="76">
        <f t="shared" si="4"/>
        <v>4.2122247935288071E-2</v>
      </c>
      <c r="H54" s="76">
        <f t="shared" si="5"/>
        <v>6.6561166844307754E-2</v>
      </c>
      <c r="I54" s="107">
        <v>68451</v>
      </c>
      <c r="J54" s="107">
        <v>75292</v>
      </c>
      <c r="K54" s="76">
        <f t="shared" si="7"/>
        <v>9.9940103139471992E-2</v>
      </c>
      <c r="L54" s="76">
        <f t="shared" si="6"/>
        <v>6.3501916645932868E-2</v>
      </c>
      <c r="M54" s="74"/>
      <c r="N54" s="73"/>
      <c r="O54" s="16"/>
      <c r="P54" s="16"/>
      <c r="Q54" s="141"/>
    </row>
    <row r="55" spans="1:17" s="8" customFormat="1" ht="15" customHeight="1">
      <c r="A55" s="9"/>
      <c r="B55" s="9"/>
      <c r="C55" s="9"/>
      <c r="D55" s="9"/>
      <c r="E55" s="9"/>
      <c r="F55" s="9"/>
      <c r="G55" s="9"/>
      <c r="H55" s="9"/>
      <c r="I55" s="9"/>
      <c r="J55" s="7"/>
      <c r="K55" s="9"/>
      <c r="L55" s="9"/>
      <c r="M55" s="9"/>
      <c r="N55" s="73"/>
      <c r="O55" s="16"/>
      <c r="P55" s="16"/>
      <c r="Q55" s="141"/>
    </row>
    <row r="56" spans="1:17" s="8" customFormat="1" ht="15" customHeight="1">
      <c r="A56" s="9"/>
      <c r="B56" s="85" t="s">
        <v>129</v>
      </c>
      <c r="C56" s="19"/>
      <c r="D56" s="19"/>
      <c r="E56" s="19"/>
      <c r="F56" s="19"/>
      <c r="G56" s="19"/>
      <c r="H56" s="19"/>
      <c r="I56" s="19"/>
      <c r="J56" s="50"/>
      <c r="K56" s="9"/>
      <c r="L56" s="9"/>
      <c r="M56" s="9"/>
      <c r="N56" s="73"/>
      <c r="O56" s="16"/>
      <c r="P56" s="16"/>
      <c r="Q56" s="141"/>
    </row>
    <row r="57" spans="1:17" s="8" customFormat="1" ht="15" customHeight="1">
      <c r="A57" s="9"/>
      <c r="B57" s="85" t="s">
        <v>16</v>
      </c>
      <c r="C57" s="19"/>
      <c r="D57" s="19"/>
      <c r="E57" s="19"/>
      <c r="F57" s="19"/>
      <c r="G57" s="19"/>
      <c r="H57" s="19"/>
      <c r="I57" s="19"/>
      <c r="J57" s="19"/>
      <c r="K57" s="9"/>
      <c r="L57" s="9"/>
      <c r="M57" s="9"/>
      <c r="N57" s="9"/>
      <c r="O57" s="16"/>
      <c r="P57" s="16"/>
      <c r="Q57" s="141"/>
    </row>
    <row r="58" spans="1:17" ht="15" customHeight="1">
      <c r="A58" s="11"/>
      <c r="B58" s="85"/>
      <c r="C58" s="11"/>
      <c r="D58" s="11"/>
      <c r="E58" s="11"/>
      <c r="F58" s="11"/>
      <c r="G58" s="11"/>
      <c r="H58" s="19"/>
      <c r="I58" s="127"/>
      <c r="J58" s="127"/>
      <c r="K58" s="11"/>
      <c r="L58" s="11"/>
      <c r="M58" s="11"/>
      <c r="O58" s="16"/>
      <c r="P58" s="16"/>
      <c r="Q58" s="141"/>
    </row>
    <row r="59" spans="1:17" ht="15" customHeight="1">
      <c r="A59" s="11"/>
      <c r="B59" s="21"/>
      <c r="C59" s="11"/>
      <c r="D59" s="11"/>
      <c r="E59" s="11"/>
      <c r="F59" s="11"/>
      <c r="G59" s="11"/>
      <c r="H59" s="19"/>
      <c r="I59" s="128"/>
      <c r="J59" s="128"/>
      <c r="K59" s="11"/>
      <c r="L59" s="11"/>
      <c r="M59" s="11"/>
      <c r="O59" s="16"/>
      <c r="P59" s="140"/>
      <c r="Q59" s="140"/>
    </row>
    <row r="60" spans="1:17" ht="15" customHeight="1">
      <c r="A60" s="11"/>
      <c r="B60" s="11"/>
      <c r="C60" s="11"/>
      <c r="D60" s="11"/>
      <c r="E60" s="11"/>
      <c r="F60" s="11"/>
      <c r="G60" s="11"/>
      <c r="H60" s="19"/>
      <c r="I60" s="128"/>
      <c r="J60" s="128"/>
      <c r="K60" s="11"/>
      <c r="L60" s="11"/>
      <c r="M60" s="11"/>
      <c r="O60" s="16"/>
      <c r="P60" s="16"/>
      <c r="Q60" s="16"/>
    </row>
    <row r="61" spans="1:17" ht="15" customHeight="1">
      <c r="A61" s="11"/>
      <c r="B61" s="11"/>
      <c r="C61" s="11"/>
      <c r="D61" s="11"/>
      <c r="E61" s="11"/>
      <c r="F61" s="11"/>
      <c r="G61" s="11"/>
      <c r="H61" s="19"/>
      <c r="I61" s="128"/>
      <c r="J61" s="128"/>
      <c r="K61" s="11"/>
      <c r="L61" s="11"/>
      <c r="M61" s="11"/>
      <c r="O61" s="16"/>
      <c r="P61" s="16"/>
      <c r="Q61" s="16"/>
    </row>
    <row r="62" spans="1:17" ht="15" customHeight="1">
      <c r="A62" s="11"/>
      <c r="B62" s="11"/>
      <c r="C62" s="11"/>
      <c r="D62" s="11"/>
      <c r="E62" s="11"/>
      <c r="F62" s="11"/>
      <c r="G62" s="11"/>
      <c r="H62" s="19"/>
      <c r="I62" s="128"/>
      <c r="J62" s="128"/>
      <c r="K62" s="11"/>
      <c r="L62" s="11"/>
      <c r="M62" s="11"/>
      <c r="O62" s="16"/>
      <c r="P62" s="16"/>
      <c r="Q62" s="16"/>
    </row>
    <row r="63" spans="1:17" ht="15" customHeight="1">
      <c r="A63" s="11"/>
      <c r="B63" s="11"/>
      <c r="C63" s="11"/>
      <c r="D63" s="11"/>
      <c r="E63" s="11"/>
      <c r="F63" s="11"/>
      <c r="G63" s="11"/>
      <c r="H63" s="19"/>
      <c r="I63" s="128"/>
      <c r="J63" s="128"/>
      <c r="K63" s="11"/>
      <c r="L63" s="11"/>
      <c r="M63" s="11"/>
    </row>
    <row r="64" spans="1:17" ht="15" customHeight="1">
      <c r="A64" s="11"/>
      <c r="B64" s="11"/>
      <c r="C64" s="11"/>
      <c r="D64" s="11"/>
      <c r="E64" s="11"/>
      <c r="F64" s="11"/>
      <c r="G64" s="11"/>
      <c r="H64" s="19"/>
      <c r="I64" s="128"/>
      <c r="J64" s="128"/>
      <c r="K64" s="11"/>
      <c r="L64" s="11"/>
      <c r="M64" s="11"/>
    </row>
    <row r="65" spans="1:13" ht="15" customHeight="1">
      <c r="A65" s="11"/>
      <c r="B65" s="11"/>
      <c r="C65" s="11"/>
      <c r="D65" s="11"/>
      <c r="E65" s="11"/>
      <c r="F65" s="11"/>
      <c r="G65" s="11"/>
      <c r="H65" s="19"/>
      <c r="I65" s="128"/>
      <c r="J65" s="128"/>
      <c r="K65" s="11"/>
      <c r="L65" s="11"/>
      <c r="M65" s="11"/>
    </row>
    <row r="66" spans="1:13" ht="15" customHeight="1">
      <c r="A66" s="11"/>
      <c r="B66" s="11"/>
      <c r="C66" s="11"/>
      <c r="D66" s="11"/>
      <c r="E66" s="11"/>
      <c r="F66" s="11"/>
      <c r="G66" s="11"/>
      <c r="H66" s="19"/>
      <c r="I66" s="128"/>
      <c r="J66" s="128"/>
      <c r="K66" s="11"/>
      <c r="L66" s="11"/>
      <c r="M66" s="11"/>
    </row>
    <row r="67" spans="1:13" ht="15" customHeight="1">
      <c r="A67" s="11"/>
      <c r="B67" s="11"/>
      <c r="C67" s="11"/>
      <c r="D67" s="11"/>
      <c r="E67" s="11"/>
      <c r="F67" s="11"/>
      <c r="G67" s="11"/>
      <c r="H67" s="19"/>
      <c r="I67" s="128"/>
      <c r="J67" s="128"/>
      <c r="K67" s="11"/>
      <c r="L67" s="11"/>
      <c r="M67" s="11"/>
    </row>
    <row r="68" spans="1:13" ht="15" customHeight="1">
      <c r="A68" s="11"/>
      <c r="B68" s="11"/>
      <c r="C68" s="11"/>
      <c r="D68" s="11"/>
      <c r="E68" s="11"/>
      <c r="F68" s="11"/>
      <c r="G68" s="11"/>
      <c r="H68" s="19"/>
      <c r="I68" s="128"/>
      <c r="J68" s="128"/>
      <c r="K68" s="11"/>
      <c r="L68" s="11"/>
      <c r="M68" s="11"/>
    </row>
    <row r="69" spans="1:13" ht="15" customHeight="1">
      <c r="A69" s="11"/>
      <c r="B69" s="11"/>
      <c r="C69" s="11"/>
      <c r="D69" s="11"/>
      <c r="E69" s="11"/>
      <c r="F69" s="11"/>
      <c r="G69" s="11"/>
      <c r="H69" s="19"/>
      <c r="I69" s="128"/>
      <c r="J69" s="128"/>
      <c r="K69" s="11"/>
      <c r="L69" s="11"/>
      <c r="M69" s="11"/>
    </row>
    <row r="70" spans="1:13" ht="15" customHeight="1">
      <c r="A70" s="11"/>
      <c r="B70" s="11"/>
      <c r="C70" s="11"/>
      <c r="D70" s="11"/>
      <c r="E70" s="11"/>
      <c r="F70" s="11"/>
      <c r="G70" s="11"/>
      <c r="H70" s="19"/>
      <c r="I70" s="128"/>
      <c r="J70" s="128"/>
      <c r="K70" s="11"/>
      <c r="L70" s="11"/>
      <c r="M70" s="11"/>
    </row>
    <row r="71" spans="1:13" ht="15" customHeight="1">
      <c r="A71" s="11"/>
      <c r="B71" s="11"/>
      <c r="C71" s="11"/>
      <c r="D71" s="11"/>
      <c r="E71" s="11"/>
      <c r="F71" s="11"/>
      <c r="G71" s="11"/>
      <c r="H71" s="19"/>
      <c r="I71" s="128"/>
      <c r="J71" s="128"/>
      <c r="K71" s="11"/>
      <c r="L71" s="11"/>
      <c r="M71" s="11"/>
    </row>
    <row r="72" spans="1:13" s="22" customFormat="1" ht="15" customHeight="1">
      <c r="A72" s="11"/>
      <c r="B72" s="11"/>
      <c r="C72" s="11"/>
      <c r="D72" s="11"/>
      <c r="E72" s="11"/>
      <c r="F72" s="11"/>
      <c r="G72" s="11"/>
      <c r="H72" s="19"/>
      <c r="I72" s="127"/>
      <c r="J72" s="127"/>
      <c r="K72" s="11"/>
      <c r="L72" s="11"/>
      <c r="M72" s="11"/>
    </row>
    <row r="73" spans="1:13" ht="15" customHeight="1">
      <c r="H73" s="19"/>
      <c r="I73" s="127"/>
      <c r="J73" s="127"/>
    </row>
    <row r="74" spans="1:13" ht="15" customHeight="1">
      <c r="J74" s="17"/>
    </row>
  </sheetData>
  <mergeCells count="2">
    <mergeCell ref="B14:E15"/>
    <mergeCell ref="B17:E38"/>
  </mergeCells>
  <conditionalFormatting sqref="J55">
    <cfRule type="cellIs" dxfId="2" priority="3" stopIfTrue="1" operator="lessThan">
      <formula>0</formula>
    </cfRule>
  </conditionalFormatting>
  <pageMargins left="0.59055118110236227" right="0.19685039370078741" top="0.59055118110236227" bottom="0.78740157480314965" header="0.31496062992125984" footer="0.31496062992125984"/>
  <pageSetup scale="69" orientation="portrait" r:id="rId1"/>
  <headerFooter>
    <oddFooter>&amp;R&amp;G</oddFooter>
  </headerFooter>
  <drawing r:id="rId2"/>
  <legacyDrawingHF r:id="rId3"/>
</worksheet>
</file>

<file path=xl/worksheets/sheet4.xml><?xml version="1.0" encoding="utf-8"?>
<worksheet xmlns="http://schemas.openxmlformats.org/spreadsheetml/2006/main" xmlns:r="http://schemas.openxmlformats.org/officeDocument/2006/relationships">
  <sheetPr published="0"/>
  <dimension ref="A8:P76"/>
  <sheetViews>
    <sheetView showGridLines="0" view="pageBreakPreview" zoomScaleSheetLayoutView="100" workbookViewId="0">
      <selection activeCell="K10" sqref="K10"/>
    </sheetView>
  </sheetViews>
  <sheetFormatPr baseColWidth="10" defaultColWidth="11.7109375" defaultRowHeight="15" customHeight="1"/>
  <cols>
    <col min="1" max="1" width="2.7109375" style="22" customWidth="1"/>
    <col min="2" max="2" width="15.42578125" style="17" customWidth="1"/>
    <col min="3" max="8" width="11.7109375" style="17" customWidth="1"/>
    <col min="9" max="9" width="11.42578125" style="17" customWidth="1"/>
    <col min="10" max="10" width="11.42578125" style="18" customWidth="1"/>
    <col min="11" max="12" width="12.7109375" style="17" customWidth="1"/>
    <col min="13" max="13" width="2.7109375" style="22" customWidth="1"/>
    <col min="14" max="14" width="13.5703125" style="22" customWidth="1"/>
    <col min="15" max="16384" width="11.7109375" style="17"/>
  </cols>
  <sheetData>
    <row r="8" spans="1:14" s="22" customFormat="1" ht="15" customHeight="1">
      <c r="B8" s="11"/>
      <c r="C8" s="11"/>
      <c r="D8" s="11"/>
      <c r="E8" s="11"/>
      <c r="F8" s="11"/>
      <c r="G8" s="11"/>
      <c r="H8" s="11"/>
      <c r="I8" s="11"/>
      <c r="J8" s="12"/>
      <c r="K8" s="11"/>
    </row>
    <row r="9" spans="1:14" s="22" customFormat="1" ht="15" customHeight="1">
      <c r="B9" s="11"/>
      <c r="C9" s="11"/>
      <c r="D9" s="11"/>
      <c r="E9" s="11"/>
      <c r="F9" s="11"/>
      <c r="G9" s="11"/>
      <c r="H9" s="11"/>
      <c r="I9" s="11"/>
      <c r="J9" s="12"/>
      <c r="K9" s="11"/>
    </row>
    <row r="10" spans="1:14" s="22" customFormat="1" ht="15" customHeight="1">
      <c r="B10" s="11"/>
      <c r="C10" s="11"/>
      <c r="D10" s="11"/>
      <c r="E10" s="11"/>
      <c r="F10" s="11"/>
      <c r="G10" s="11"/>
      <c r="H10" s="11"/>
      <c r="I10" s="11"/>
      <c r="J10" s="12"/>
      <c r="K10" s="11"/>
    </row>
    <row r="11" spans="1:14" ht="22.5">
      <c r="B11" s="116" t="s">
        <v>101</v>
      </c>
      <c r="C11" s="11"/>
      <c r="D11" s="11"/>
      <c r="E11" s="11"/>
      <c r="F11" s="51"/>
      <c r="G11" s="51"/>
      <c r="H11" s="51"/>
      <c r="I11" s="51"/>
      <c r="J11" s="51"/>
      <c r="K11" s="51"/>
      <c r="L11" s="51"/>
    </row>
    <row r="12" spans="1:14" ht="15" customHeight="1">
      <c r="B12" s="11"/>
      <c r="C12" s="11"/>
      <c r="D12" s="11"/>
      <c r="E12" s="11"/>
      <c r="F12" s="51"/>
      <c r="G12" s="51"/>
      <c r="H12" s="51"/>
      <c r="I12" s="51"/>
      <c r="J12" s="51"/>
      <c r="K12" s="51"/>
      <c r="L12" s="51"/>
    </row>
    <row r="13" spans="1:14" ht="15" customHeight="1">
      <c r="B13" s="11"/>
      <c r="C13" s="11"/>
      <c r="D13" s="11"/>
      <c r="E13" s="11"/>
      <c r="F13" s="11"/>
      <c r="G13" s="11"/>
      <c r="H13" s="11"/>
      <c r="I13" s="11"/>
      <c r="J13" s="12"/>
      <c r="K13" s="11"/>
      <c r="L13" s="22"/>
    </row>
    <row r="14" spans="1:14" ht="15" customHeight="1">
      <c r="B14" s="172" t="s">
        <v>18</v>
      </c>
      <c r="C14" s="172"/>
      <c r="D14" s="172"/>
      <c r="E14" s="172"/>
      <c r="F14" s="11"/>
      <c r="G14" s="11"/>
      <c r="H14" s="11"/>
      <c r="I14" s="11"/>
      <c r="J14" s="12"/>
      <c r="K14" s="11"/>
      <c r="L14" s="22"/>
    </row>
    <row r="15" spans="1:14" s="14" customFormat="1" ht="15" customHeight="1">
      <c r="A15" s="23"/>
      <c r="B15" s="172"/>
      <c r="C15" s="172"/>
      <c r="D15" s="172"/>
      <c r="E15" s="172"/>
      <c r="F15" s="13"/>
      <c r="G15" s="13"/>
      <c r="H15" s="13"/>
      <c r="I15" s="13"/>
      <c r="J15" s="15"/>
      <c r="K15" s="13"/>
      <c r="L15" s="23"/>
      <c r="M15" s="23"/>
      <c r="N15" s="23"/>
    </row>
    <row r="16" spans="1:14" s="14" customFormat="1" ht="15" customHeight="1">
      <c r="A16" s="23"/>
      <c r="D16" s="83"/>
      <c r="E16" s="83"/>
      <c r="F16" s="83"/>
      <c r="G16" s="83"/>
      <c r="H16" s="83"/>
      <c r="I16" s="83"/>
      <c r="J16" s="83"/>
      <c r="K16" s="83"/>
      <c r="L16" s="83"/>
      <c r="M16" s="23"/>
      <c r="N16" s="23"/>
    </row>
    <row r="17" spans="1:14" s="14" customFormat="1" ht="15" customHeight="1">
      <c r="A17" s="23"/>
      <c r="B17" s="174" t="s">
        <v>149</v>
      </c>
      <c r="C17" s="174"/>
      <c r="D17" s="174"/>
      <c r="E17" s="174"/>
      <c r="F17" s="20"/>
      <c r="G17" s="20"/>
      <c r="H17" s="20"/>
      <c r="I17" s="20"/>
      <c r="J17" s="20"/>
      <c r="K17" s="20"/>
      <c r="L17" s="23"/>
      <c r="M17" s="23"/>
      <c r="N17" s="23"/>
    </row>
    <row r="18" spans="1:14" s="14" customFormat="1" ht="15" customHeight="1">
      <c r="A18" s="23"/>
      <c r="B18" s="174"/>
      <c r="C18" s="174"/>
      <c r="D18" s="174"/>
      <c r="E18" s="174"/>
      <c r="F18" s="68"/>
      <c r="G18" s="68"/>
      <c r="H18" s="68"/>
      <c r="I18" s="68"/>
      <c r="J18" s="68"/>
      <c r="K18" s="20"/>
      <c r="L18" s="23"/>
      <c r="M18" s="23"/>
      <c r="N18" s="23"/>
    </row>
    <row r="19" spans="1:14" s="14" customFormat="1" ht="15" customHeight="1">
      <c r="A19" s="23"/>
      <c r="B19" s="174"/>
      <c r="C19" s="174"/>
      <c r="D19" s="174"/>
      <c r="E19" s="174"/>
      <c r="F19" s="68"/>
      <c r="G19" s="68"/>
      <c r="H19" s="68"/>
      <c r="I19" s="68"/>
      <c r="J19" s="68"/>
      <c r="K19" s="20"/>
      <c r="L19" s="23"/>
      <c r="M19" s="23"/>
      <c r="N19" s="23"/>
    </row>
    <row r="20" spans="1:14" s="14" customFormat="1" ht="15" customHeight="1">
      <c r="A20" s="23"/>
      <c r="B20" s="174"/>
      <c r="C20" s="174"/>
      <c r="D20" s="174"/>
      <c r="E20" s="174"/>
      <c r="F20" s="68"/>
      <c r="G20" s="68"/>
      <c r="H20" s="68"/>
      <c r="I20" s="68"/>
      <c r="J20" s="68"/>
      <c r="K20" s="20"/>
      <c r="L20" s="23"/>
      <c r="M20" s="23"/>
      <c r="N20" s="23"/>
    </row>
    <row r="21" spans="1:14" s="14" customFormat="1" ht="15" customHeight="1">
      <c r="A21" s="23"/>
      <c r="B21" s="174"/>
      <c r="C21" s="174"/>
      <c r="D21" s="174"/>
      <c r="E21" s="174"/>
      <c r="F21" s="68"/>
      <c r="G21" s="68"/>
      <c r="H21" s="68"/>
      <c r="I21" s="68"/>
      <c r="J21" s="68"/>
      <c r="K21" s="20"/>
      <c r="L21" s="23"/>
      <c r="M21" s="23"/>
      <c r="N21" s="23"/>
    </row>
    <row r="22" spans="1:14" s="14" customFormat="1" ht="15" customHeight="1">
      <c r="A22" s="23"/>
      <c r="B22" s="174"/>
      <c r="C22" s="174"/>
      <c r="D22" s="174"/>
      <c r="E22" s="174"/>
      <c r="F22" s="68"/>
      <c r="G22" s="68"/>
      <c r="H22" s="68"/>
      <c r="I22" s="68"/>
      <c r="J22" s="68"/>
      <c r="K22" s="20"/>
      <c r="L22" s="23"/>
      <c r="M22" s="23"/>
      <c r="N22" s="23"/>
    </row>
    <row r="23" spans="1:14" s="14" customFormat="1" ht="15" customHeight="1">
      <c r="A23" s="23"/>
      <c r="B23" s="174"/>
      <c r="C23" s="174"/>
      <c r="D23" s="174"/>
      <c r="E23" s="174"/>
      <c r="F23" s="68"/>
      <c r="G23" s="68"/>
      <c r="H23" s="68"/>
      <c r="I23" s="68"/>
      <c r="J23" s="68"/>
      <c r="K23" s="20"/>
      <c r="L23" s="23"/>
      <c r="M23" s="23"/>
      <c r="N23" s="23"/>
    </row>
    <row r="24" spans="1:14" s="14" customFormat="1" ht="15" customHeight="1">
      <c r="A24" s="23"/>
      <c r="B24" s="174"/>
      <c r="C24" s="174"/>
      <c r="D24" s="174"/>
      <c r="E24" s="174"/>
      <c r="F24" s="68"/>
      <c r="G24" s="68"/>
      <c r="H24" s="68"/>
      <c r="I24" s="68"/>
      <c r="J24" s="68"/>
      <c r="K24" s="20"/>
      <c r="L24" s="23"/>
      <c r="M24" s="23"/>
      <c r="N24" s="23"/>
    </row>
    <row r="25" spans="1:14" s="14" customFormat="1" ht="15" customHeight="1">
      <c r="A25" s="23"/>
      <c r="B25" s="174"/>
      <c r="C25" s="174"/>
      <c r="D25" s="174"/>
      <c r="E25" s="174"/>
      <c r="F25" s="68"/>
      <c r="G25" s="68"/>
      <c r="H25" s="68"/>
      <c r="I25" s="68"/>
      <c r="J25" s="68"/>
      <c r="K25" s="20"/>
      <c r="L25" s="23"/>
      <c r="M25" s="23"/>
      <c r="N25" s="23"/>
    </row>
    <row r="26" spans="1:14" s="14" customFormat="1" ht="15" customHeight="1">
      <c r="A26" s="23"/>
      <c r="B26" s="174"/>
      <c r="C26" s="174"/>
      <c r="D26" s="174"/>
      <c r="E26" s="174"/>
      <c r="F26" s="68"/>
      <c r="G26" s="68"/>
      <c r="H26" s="68"/>
      <c r="I26" s="68"/>
      <c r="J26" s="68"/>
      <c r="K26" s="20"/>
      <c r="L26" s="23"/>
      <c r="M26" s="23"/>
      <c r="N26" s="23"/>
    </row>
    <row r="27" spans="1:14" s="14" customFormat="1" ht="15" customHeight="1">
      <c r="A27" s="23"/>
      <c r="B27" s="174"/>
      <c r="C27" s="174"/>
      <c r="D27" s="174"/>
      <c r="E27" s="174"/>
      <c r="F27" s="68"/>
      <c r="G27" s="68"/>
      <c r="H27" s="68"/>
      <c r="I27" s="68"/>
      <c r="J27" s="68"/>
      <c r="K27" s="20"/>
      <c r="L27" s="23"/>
      <c r="M27" s="23"/>
      <c r="N27" s="23"/>
    </row>
    <row r="28" spans="1:14" s="14" customFormat="1" ht="15" customHeight="1">
      <c r="A28" s="23"/>
      <c r="B28" s="174"/>
      <c r="C28" s="174"/>
      <c r="D28" s="174"/>
      <c r="E28" s="174"/>
      <c r="F28" s="68"/>
      <c r="G28" s="68"/>
      <c r="H28" s="68"/>
      <c r="I28" s="68"/>
      <c r="J28" s="68"/>
      <c r="K28" s="20"/>
      <c r="L28" s="23"/>
      <c r="M28" s="23"/>
      <c r="N28" s="23"/>
    </row>
    <row r="29" spans="1:14" s="14" customFormat="1" ht="15" customHeight="1">
      <c r="A29" s="23"/>
      <c r="B29" s="174"/>
      <c r="C29" s="174"/>
      <c r="D29" s="174"/>
      <c r="E29" s="174"/>
      <c r="F29" s="68"/>
      <c r="G29" s="68"/>
      <c r="H29" s="68"/>
      <c r="I29" s="68"/>
      <c r="J29" s="68"/>
      <c r="K29" s="20"/>
      <c r="L29" s="23"/>
      <c r="M29" s="23"/>
      <c r="N29" s="23"/>
    </row>
    <row r="30" spans="1:14" s="14" customFormat="1" ht="15" customHeight="1">
      <c r="A30" s="23"/>
      <c r="B30" s="174"/>
      <c r="C30" s="174"/>
      <c r="D30" s="174"/>
      <c r="E30" s="174"/>
      <c r="F30" s="68"/>
      <c r="G30" s="68"/>
      <c r="H30" s="68"/>
      <c r="I30" s="68"/>
      <c r="J30" s="68"/>
      <c r="K30" s="20"/>
      <c r="L30" s="23"/>
      <c r="M30" s="23"/>
      <c r="N30" s="23"/>
    </row>
    <row r="31" spans="1:14" s="14" customFormat="1" ht="15" customHeight="1">
      <c r="A31" s="23"/>
      <c r="B31" s="174"/>
      <c r="C31" s="174"/>
      <c r="D31" s="174"/>
      <c r="E31" s="174"/>
      <c r="F31" s="68"/>
      <c r="G31" s="68"/>
      <c r="H31" s="68"/>
      <c r="I31" s="68"/>
      <c r="J31" s="68"/>
      <c r="K31" s="20"/>
      <c r="L31" s="23"/>
      <c r="M31" s="23"/>
      <c r="N31" s="23"/>
    </row>
    <row r="32" spans="1:14" s="14" customFormat="1" ht="15" customHeight="1">
      <c r="A32" s="23"/>
      <c r="B32" s="174"/>
      <c r="C32" s="174"/>
      <c r="D32" s="174"/>
      <c r="E32" s="174"/>
      <c r="F32" s="68"/>
      <c r="G32" s="68"/>
      <c r="H32" s="68"/>
      <c r="I32" s="68"/>
      <c r="J32" s="68"/>
      <c r="K32" s="20"/>
      <c r="L32" s="23"/>
      <c r="M32" s="23"/>
      <c r="N32" s="23"/>
    </row>
    <row r="33" spans="1:16" s="14" customFormat="1" ht="15" customHeight="1">
      <c r="A33" s="23"/>
      <c r="B33" s="174"/>
      <c r="C33" s="174"/>
      <c r="D33" s="174"/>
      <c r="E33" s="174"/>
      <c r="F33" s="68"/>
      <c r="G33" s="68"/>
      <c r="H33" s="68"/>
      <c r="I33" s="68"/>
      <c r="J33" s="68"/>
      <c r="K33" s="20"/>
      <c r="L33" s="23"/>
      <c r="M33" s="23"/>
      <c r="N33" s="23"/>
    </row>
    <row r="34" spans="1:16" s="14" customFormat="1" ht="15" customHeight="1">
      <c r="A34" s="23"/>
      <c r="B34" s="174"/>
      <c r="C34" s="174"/>
      <c r="D34" s="174"/>
      <c r="E34" s="174"/>
      <c r="F34" s="68"/>
      <c r="G34" s="68"/>
      <c r="H34" s="68"/>
      <c r="I34" s="68"/>
      <c r="J34" s="68"/>
      <c r="K34" s="20"/>
      <c r="L34" s="23"/>
      <c r="M34" s="23"/>
      <c r="N34" s="23"/>
    </row>
    <row r="35" spans="1:16" s="14" customFormat="1" ht="15" customHeight="1">
      <c r="A35" s="23"/>
      <c r="B35" s="174"/>
      <c r="C35" s="174"/>
      <c r="D35" s="174"/>
      <c r="E35" s="174"/>
      <c r="F35" s="68"/>
      <c r="G35" s="68"/>
      <c r="H35" s="68"/>
      <c r="I35" s="68"/>
      <c r="J35" s="68"/>
      <c r="K35" s="20"/>
      <c r="L35" s="23"/>
      <c r="M35" s="23"/>
      <c r="N35" s="23"/>
    </row>
    <row r="36" spans="1:16" s="14" customFormat="1" ht="15" customHeight="1">
      <c r="A36" s="23"/>
      <c r="B36" s="174"/>
      <c r="C36" s="174"/>
      <c r="D36" s="174"/>
      <c r="E36" s="174"/>
      <c r="F36" s="68"/>
      <c r="G36" s="68"/>
      <c r="H36" s="68"/>
      <c r="I36" s="68"/>
      <c r="J36" s="68"/>
      <c r="K36" s="20"/>
      <c r="L36" s="23"/>
      <c r="M36" s="23"/>
      <c r="N36" s="23"/>
    </row>
    <row r="37" spans="1:16" s="14" customFormat="1" ht="15" customHeight="1">
      <c r="A37" s="23"/>
      <c r="B37" s="174"/>
      <c r="C37" s="174"/>
      <c r="D37" s="174"/>
      <c r="E37" s="174"/>
      <c r="F37" s="68"/>
      <c r="G37" s="68"/>
      <c r="H37" s="68"/>
      <c r="I37" s="68"/>
      <c r="J37" s="68"/>
      <c r="K37" s="20"/>
      <c r="L37" s="23"/>
      <c r="M37" s="23"/>
      <c r="N37" s="23"/>
    </row>
    <row r="38" spans="1:16" s="14" customFormat="1" ht="15" customHeight="1">
      <c r="A38" s="23"/>
      <c r="B38" s="174"/>
      <c r="C38" s="174"/>
      <c r="D38" s="174"/>
      <c r="E38" s="174"/>
      <c r="F38" s="68"/>
      <c r="G38" s="68"/>
      <c r="H38" s="68"/>
      <c r="I38" s="68"/>
      <c r="J38" s="68"/>
      <c r="K38" s="20"/>
      <c r="L38" s="23"/>
      <c r="M38" s="23"/>
      <c r="N38" s="23"/>
    </row>
    <row r="39" spans="1:16" s="14" customFormat="1" ht="15" customHeight="1">
      <c r="A39" s="23"/>
      <c r="B39" s="13"/>
      <c r="C39" s="68"/>
      <c r="D39" s="68"/>
      <c r="E39" s="68"/>
      <c r="F39" s="68"/>
      <c r="G39" s="68"/>
      <c r="H39" s="68"/>
      <c r="I39" s="68"/>
      <c r="J39" s="68"/>
      <c r="K39" s="20"/>
      <c r="L39" s="23"/>
      <c r="M39" s="23"/>
      <c r="N39" s="23"/>
    </row>
    <row r="40" spans="1:16" s="14" customFormat="1" ht="15" customHeight="1">
      <c r="A40" s="23"/>
      <c r="C40" s="84"/>
      <c r="D40" s="84"/>
      <c r="E40" s="84"/>
      <c r="F40" s="84"/>
      <c r="G40" s="84"/>
      <c r="H40" s="84"/>
      <c r="I40" s="84"/>
      <c r="J40" s="84"/>
      <c r="K40" s="84"/>
      <c r="L40" s="84"/>
      <c r="M40" s="23"/>
      <c r="N40" s="23"/>
    </row>
    <row r="41" spans="1:16" s="16" customFormat="1" ht="27">
      <c r="A41" s="73"/>
      <c r="B41" s="82" t="s">
        <v>19</v>
      </c>
      <c r="C41" s="113">
        <v>2007</v>
      </c>
      <c r="D41" s="113">
        <v>2008</v>
      </c>
      <c r="E41" s="113">
        <v>2009</v>
      </c>
      <c r="F41" s="113">
        <v>2010</v>
      </c>
      <c r="G41" s="114" t="s">
        <v>11</v>
      </c>
      <c r="H41" s="114" t="s">
        <v>12</v>
      </c>
      <c r="I41" s="114" t="s">
        <v>133</v>
      </c>
      <c r="J41" s="114" t="s">
        <v>134</v>
      </c>
      <c r="K41" s="114" t="s">
        <v>135</v>
      </c>
      <c r="L41" s="114" t="s">
        <v>136</v>
      </c>
      <c r="M41" s="73"/>
      <c r="N41" s="73"/>
    </row>
    <row r="42" spans="1:16" ht="15" customHeight="1">
      <c r="B42" s="11"/>
      <c r="C42" s="11"/>
      <c r="D42" s="11"/>
      <c r="E42" s="11"/>
      <c r="F42" s="11"/>
      <c r="G42" s="11"/>
      <c r="H42" s="11"/>
      <c r="I42" s="11"/>
      <c r="J42" s="11"/>
      <c r="K42" s="12"/>
      <c r="L42" s="11"/>
    </row>
    <row r="43" spans="1:16" s="8" customFormat="1" ht="15" customHeight="1">
      <c r="A43" s="74"/>
      <c r="B43" s="7" t="s">
        <v>20</v>
      </c>
      <c r="C43" s="117">
        <f>SUM(C44:C58)</f>
        <v>602610</v>
      </c>
      <c r="D43" s="117">
        <f>SUM(D44:D58)</f>
        <v>614333</v>
      </c>
      <c r="E43" s="117">
        <f>SUM(E44:E58)</f>
        <v>692826</v>
      </c>
      <c r="F43" s="117">
        <f>SUM(F44:F58)</f>
        <v>754955</v>
      </c>
      <c r="G43" s="118">
        <v>8.9674752390932255E-2</v>
      </c>
      <c r="H43" s="118">
        <f>+F43/$F$43</f>
        <v>1</v>
      </c>
      <c r="I43" s="117">
        <f>SUM(I44:I58)</f>
        <v>556608</v>
      </c>
      <c r="J43" s="117">
        <f>SUM(J44:J58)</f>
        <v>642464</v>
      </c>
      <c r="K43" s="118">
        <f t="shared" ref="K43" si="0">+(J43/I43)-1</f>
        <v>0.15424859146832248</v>
      </c>
      <c r="L43" s="118">
        <f t="shared" ref="L43" si="1">+J43/$J$43</f>
        <v>1</v>
      </c>
      <c r="M43" s="74"/>
      <c r="N43" s="144"/>
      <c r="O43" s="17"/>
      <c r="P43" s="17"/>
    </row>
    <row r="44" spans="1:16" s="8" customFormat="1" ht="15" customHeight="1">
      <c r="A44" s="9"/>
      <c r="B44" s="9" t="s">
        <v>21</v>
      </c>
      <c r="C44" s="107">
        <v>124181</v>
      </c>
      <c r="D44" s="107">
        <v>121364</v>
      </c>
      <c r="E44" s="107">
        <v>149037</v>
      </c>
      <c r="F44" s="107">
        <v>164946</v>
      </c>
      <c r="G44" s="76">
        <v>0.10674530485718314</v>
      </c>
      <c r="H44" s="76">
        <v>0.21848454543648296</v>
      </c>
      <c r="I44" s="107">
        <v>163826</v>
      </c>
      <c r="J44" s="107">
        <v>121962</v>
      </c>
      <c r="K44" s="76">
        <f t="shared" ref="K44:K58" si="2">+(J44/I44)-1</f>
        <v>-0.25553941376826628</v>
      </c>
      <c r="L44" s="76">
        <f t="shared" ref="L44:L58" si="3">+J44/$J$43</f>
        <v>0.18983476116949743</v>
      </c>
      <c r="M44" s="9"/>
      <c r="N44" s="143"/>
      <c r="O44" s="143"/>
      <c r="P44" s="145"/>
    </row>
    <row r="45" spans="1:16" s="8" customFormat="1" ht="15" customHeight="1">
      <c r="A45" s="9"/>
      <c r="B45" s="9" t="s">
        <v>22</v>
      </c>
      <c r="C45" s="107">
        <v>99611</v>
      </c>
      <c r="D45" s="107">
        <v>117941</v>
      </c>
      <c r="E45" s="107">
        <v>115977</v>
      </c>
      <c r="F45" s="107">
        <v>93677</v>
      </c>
      <c r="G45" s="76">
        <v>-0.19227950369469804</v>
      </c>
      <c r="H45" s="76">
        <v>0.12408289235782265</v>
      </c>
      <c r="I45" s="107">
        <v>68841</v>
      </c>
      <c r="J45" s="107">
        <v>85933</v>
      </c>
      <c r="K45" s="76">
        <f t="shared" si="2"/>
        <v>0.24828227364506628</v>
      </c>
      <c r="L45" s="76">
        <f t="shared" si="3"/>
        <v>0.13375535438561539</v>
      </c>
      <c r="M45" s="9"/>
      <c r="N45" s="143"/>
      <c r="O45" s="143"/>
      <c r="P45" s="145"/>
    </row>
    <row r="46" spans="1:16" s="8" customFormat="1" ht="15" customHeight="1">
      <c r="A46" s="9"/>
      <c r="B46" s="9" t="s">
        <v>24</v>
      </c>
      <c r="C46" s="107">
        <v>28738</v>
      </c>
      <c r="D46" s="107">
        <v>32287</v>
      </c>
      <c r="E46" s="107">
        <v>32442</v>
      </c>
      <c r="F46" s="107">
        <v>46498</v>
      </c>
      <c r="G46" s="76">
        <v>0.43326552000493179</v>
      </c>
      <c r="H46" s="76">
        <v>6.1590425919425699E-2</v>
      </c>
      <c r="I46" s="107">
        <v>33206</v>
      </c>
      <c r="J46" s="107">
        <v>51461</v>
      </c>
      <c r="K46" s="76">
        <f t="shared" si="2"/>
        <v>0.54975004517255921</v>
      </c>
      <c r="L46" s="76">
        <f t="shared" si="3"/>
        <v>8.0099429695671659E-2</v>
      </c>
      <c r="M46" s="9"/>
      <c r="N46" s="143"/>
      <c r="O46" s="143"/>
      <c r="P46" s="145"/>
    </row>
    <row r="47" spans="1:16" s="8" customFormat="1" ht="15" customHeight="1">
      <c r="A47" s="9"/>
      <c r="B47" s="9" t="s">
        <v>26</v>
      </c>
      <c r="C47" s="107">
        <v>37524</v>
      </c>
      <c r="D47" s="107">
        <v>37990</v>
      </c>
      <c r="E47" s="107">
        <v>37250</v>
      </c>
      <c r="F47" s="107">
        <v>43720</v>
      </c>
      <c r="G47" s="76">
        <v>0.17369127516778526</v>
      </c>
      <c r="H47" s="76">
        <v>5.7910736401507373E-2</v>
      </c>
      <c r="I47" s="107">
        <v>31947</v>
      </c>
      <c r="J47" s="107">
        <v>38689</v>
      </c>
      <c r="K47" s="76">
        <f t="shared" si="2"/>
        <v>0.21103703008107177</v>
      </c>
      <c r="L47" s="76">
        <f t="shared" si="3"/>
        <v>6.021971659112417E-2</v>
      </c>
      <c r="M47" s="9"/>
      <c r="N47" s="143"/>
      <c r="O47" s="143"/>
      <c r="P47" s="145"/>
    </row>
    <row r="48" spans="1:16" s="8" customFormat="1" ht="15" customHeight="1">
      <c r="A48" s="9"/>
      <c r="B48" s="9" t="s">
        <v>25</v>
      </c>
      <c r="C48" s="107">
        <v>36759</v>
      </c>
      <c r="D48" s="107">
        <v>38976</v>
      </c>
      <c r="E48" s="107">
        <v>43149</v>
      </c>
      <c r="F48" s="107">
        <v>45361</v>
      </c>
      <c r="G48" s="76">
        <v>5.1264223968110478E-2</v>
      </c>
      <c r="H48" s="76">
        <v>6.0084375889953703E-2</v>
      </c>
      <c r="I48" s="107">
        <v>33163</v>
      </c>
      <c r="J48" s="107">
        <v>38662</v>
      </c>
      <c r="K48" s="76">
        <f t="shared" si="2"/>
        <v>0.16581732653861225</v>
      </c>
      <c r="L48" s="76">
        <f t="shared" si="3"/>
        <v>6.0177690890073215E-2</v>
      </c>
      <c r="M48" s="9"/>
      <c r="N48" s="143"/>
      <c r="O48" s="143"/>
      <c r="P48" s="145"/>
    </row>
    <row r="49" spans="1:16" s="8" customFormat="1" ht="15" customHeight="1">
      <c r="A49" s="9"/>
      <c r="B49" s="9" t="s">
        <v>23</v>
      </c>
      <c r="C49" s="107">
        <v>47420</v>
      </c>
      <c r="D49" s="107">
        <v>38903</v>
      </c>
      <c r="E49" s="107">
        <v>40311</v>
      </c>
      <c r="F49" s="107">
        <v>47942</v>
      </c>
      <c r="G49" s="76">
        <v>0.18930316786981227</v>
      </c>
      <c r="H49" s="76">
        <v>6.3503122702677647E-2</v>
      </c>
      <c r="I49" s="107">
        <v>36856</v>
      </c>
      <c r="J49" s="107">
        <v>36741</v>
      </c>
      <c r="K49" s="76">
        <f t="shared" si="2"/>
        <v>-3.120251790753148E-3</v>
      </c>
      <c r="L49" s="76">
        <f t="shared" si="3"/>
        <v>5.718764008567017E-2</v>
      </c>
      <c r="M49" s="9"/>
      <c r="N49" s="143"/>
      <c r="O49" s="143"/>
      <c r="P49" s="145"/>
    </row>
    <row r="50" spans="1:16" s="8" customFormat="1" ht="15" customHeight="1">
      <c r="A50" s="9"/>
      <c r="B50" s="9" t="s">
        <v>27</v>
      </c>
      <c r="C50" s="107">
        <v>33344</v>
      </c>
      <c r="D50" s="107">
        <v>36128</v>
      </c>
      <c r="E50" s="107">
        <v>41811</v>
      </c>
      <c r="F50" s="107">
        <v>41512</v>
      </c>
      <c r="G50" s="76">
        <v>-7.1512281457032367E-3</v>
      </c>
      <c r="H50" s="76">
        <v>5.498605877171487E-2</v>
      </c>
      <c r="I50" s="107">
        <v>30894</v>
      </c>
      <c r="J50" s="107">
        <v>32566</v>
      </c>
      <c r="K50" s="76">
        <f t="shared" si="2"/>
        <v>5.4120541205411987E-2</v>
      </c>
      <c r="L50" s="76">
        <f t="shared" si="3"/>
        <v>5.0689221497235641E-2</v>
      </c>
      <c r="M50" s="9"/>
      <c r="N50" s="143"/>
      <c r="O50" s="143"/>
      <c r="P50" s="145"/>
    </row>
    <row r="51" spans="1:16" s="8" customFormat="1" ht="15" customHeight="1">
      <c r="A51" s="9"/>
      <c r="B51" s="9" t="s">
        <v>28</v>
      </c>
      <c r="C51" s="107">
        <v>23724</v>
      </c>
      <c r="D51" s="107">
        <v>23963</v>
      </c>
      <c r="E51" s="107">
        <v>28797</v>
      </c>
      <c r="F51" s="107">
        <v>37605</v>
      </c>
      <c r="G51" s="76">
        <v>0.30586519429107195</v>
      </c>
      <c r="H51" s="76">
        <v>4.9810915882403585E-2</v>
      </c>
      <c r="I51" s="107">
        <v>27649</v>
      </c>
      <c r="J51" s="107">
        <v>31898</v>
      </c>
      <c r="K51" s="76">
        <f t="shared" si="2"/>
        <v>0.15367644399435787</v>
      </c>
      <c r="L51" s="76">
        <f t="shared" si="3"/>
        <v>4.9649474523086115E-2</v>
      </c>
      <c r="M51" s="9"/>
      <c r="N51" s="143"/>
      <c r="O51" s="143"/>
      <c r="P51" s="145"/>
    </row>
    <row r="52" spans="1:16" s="8" customFormat="1" ht="15" customHeight="1">
      <c r="A52" s="9"/>
      <c r="B52" s="9" t="s">
        <v>29</v>
      </c>
      <c r="C52" s="107">
        <v>15211</v>
      </c>
      <c r="D52" s="107">
        <v>15396</v>
      </c>
      <c r="E52" s="107">
        <v>18541</v>
      </c>
      <c r="F52" s="107">
        <v>23442</v>
      </c>
      <c r="G52" s="76">
        <v>0.26433309961706497</v>
      </c>
      <c r="H52" s="76">
        <v>3.1050857335867699E-2</v>
      </c>
      <c r="I52" s="107">
        <v>16729</v>
      </c>
      <c r="J52" s="107">
        <v>22430</v>
      </c>
      <c r="K52" s="76">
        <f t="shared" si="2"/>
        <v>0.34078546237073337</v>
      </c>
      <c r="L52" s="76">
        <f t="shared" si="3"/>
        <v>3.491246202121831E-2</v>
      </c>
      <c r="M52" s="9"/>
      <c r="N52" s="143"/>
      <c r="O52" s="143"/>
      <c r="P52" s="145"/>
    </row>
    <row r="53" spans="1:16" s="8" customFormat="1" ht="15" customHeight="1">
      <c r="A53" s="9"/>
      <c r="B53" s="9" t="s">
        <v>31</v>
      </c>
      <c r="C53" s="107">
        <v>13399</v>
      </c>
      <c r="D53" s="107">
        <v>13315</v>
      </c>
      <c r="E53" s="107">
        <v>15470</v>
      </c>
      <c r="F53" s="107">
        <v>18347</v>
      </c>
      <c r="G53" s="76">
        <v>0.18597285067873304</v>
      </c>
      <c r="H53" s="76">
        <v>2.4302110721831104E-2</v>
      </c>
      <c r="I53" s="107">
        <v>12100</v>
      </c>
      <c r="J53" s="107">
        <v>20492</v>
      </c>
      <c r="K53" s="76">
        <f t="shared" si="2"/>
        <v>0.69355371900826457</v>
      </c>
      <c r="L53" s="76">
        <f t="shared" si="3"/>
        <v>3.1895950590227623E-2</v>
      </c>
      <c r="M53" s="9"/>
      <c r="N53" s="143"/>
      <c r="O53" s="143"/>
      <c r="P53" s="145"/>
    </row>
    <row r="54" spans="1:16" s="8" customFormat="1" ht="15" customHeight="1">
      <c r="A54" s="9"/>
      <c r="B54" s="9" t="s">
        <v>30</v>
      </c>
      <c r="C54" s="107">
        <v>19958</v>
      </c>
      <c r="D54" s="107">
        <v>19703</v>
      </c>
      <c r="E54" s="107">
        <v>21248</v>
      </c>
      <c r="F54" s="107">
        <v>23427</v>
      </c>
      <c r="G54" s="76">
        <v>0.10255082831325302</v>
      </c>
      <c r="H54" s="76">
        <v>3.1030988601969654E-2</v>
      </c>
      <c r="I54" s="107">
        <v>17395</v>
      </c>
      <c r="J54" s="107">
        <v>19678</v>
      </c>
      <c r="K54" s="76">
        <f t="shared" si="2"/>
        <v>0.13124461052026448</v>
      </c>
      <c r="L54" s="76">
        <f t="shared" si="3"/>
        <v>3.0628953528913681E-2</v>
      </c>
      <c r="M54" s="9"/>
      <c r="N54" s="143"/>
      <c r="O54" s="143"/>
      <c r="P54" s="145"/>
    </row>
    <row r="55" spans="1:16" s="8" customFormat="1" ht="15" customHeight="1">
      <c r="A55" s="9"/>
      <c r="B55" s="9" t="s">
        <v>32</v>
      </c>
      <c r="C55" s="107">
        <v>11367</v>
      </c>
      <c r="D55" s="107">
        <v>11426</v>
      </c>
      <c r="E55" s="107">
        <v>13592</v>
      </c>
      <c r="F55" s="107">
        <v>15638</v>
      </c>
      <c r="G55" s="76">
        <v>0.15052972336668624</v>
      </c>
      <c r="H55" s="76">
        <v>2.0713817379843832E-2</v>
      </c>
      <c r="I55" s="107">
        <v>11725</v>
      </c>
      <c r="J55" s="107">
        <v>12358</v>
      </c>
      <c r="K55" s="76">
        <f t="shared" si="2"/>
        <v>5.3987206823027822E-2</v>
      </c>
      <c r="L55" s="76">
        <f t="shared" si="3"/>
        <v>1.9235319021766201E-2</v>
      </c>
      <c r="M55" s="9"/>
      <c r="N55" s="143"/>
      <c r="O55" s="143"/>
      <c r="P55" s="145"/>
    </row>
    <row r="56" spans="1:16" s="8" customFormat="1" ht="15" customHeight="1">
      <c r="A56" s="9"/>
      <c r="B56" s="9" t="s">
        <v>74</v>
      </c>
      <c r="C56" s="107"/>
      <c r="D56" s="107"/>
      <c r="E56" s="107">
        <v>12128</v>
      </c>
      <c r="F56" s="107">
        <v>13360</v>
      </c>
      <c r="G56" s="76">
        <v>0.10158311345646442</v>
      </c>
      <c r="H56" s="76">
        <v>1.7696418991860443E-2</v>
      </c>
      <c r="I56" s="107">
        <v>9247</v>
      </c>
      <c r="J56" s="107">
        <v>12195</v>
      </c>
      <c r="K56" s="76">
        <f t="shared" si="2"/>
        <v>0.31880609927544068</v>
      </c>
      <c r="L56" s="76">
        <f t="shared" si="3"/>
        <v>1.8981608308014146E-2</v>
      </c>
      <c r="M56" s="9"/>
      <c r="N56" s="143"/>
      <c r="O56" s="143"/>
      <c r="P56" s="145"/>
    </row>
    <row r="57" spans="1:16" s="8" customFormat="1" ht="15" customHeight="1">
      <c r="A57" s="9"/>
      <c r="B57" s="9" t="s">
        <v>33</v>
      </c>
      <c r="C57" s="107">
        <v>11606</v>
      </c>
      <c r="D57" s="107">
        <v>12271</v>
      </c>
      <c r="E57" s="107">
        <v>13389</v>
      </c>
      <c r="F57" s="107">
        <v>14461</v>
      </c>
      <c r="G57" s="76">
        <v>8.0065725595638293E-2</v>
      </c>
      <c r="H57" s="76">
        <v>1.9154784059977083E-2</v>
      </c>
      <c r="I57" s="107">
        <v>10551</v>
      </c>
      <c r="J57" s="107">
        <v>11859</v>
      </c>
      <c r="K57" s="76">
        <f t="shared" si="2"/>
        <v>0.12396929201023599</v>
      </c>
      <c r="L57" s="76">
        <f t="shared" si="3"/>
        <v>1.845862180604672E-2</v>
      </c>
      <c r="M57" s="9"/>
      <c r="N57" s="143"/>
      <c r="O57" s="143"/>
      <c r="P57" s="145"/>
    </row>
    <row r="58" spans="1:16" s="8" customFormat="1" ht="15" customHeight="1">
      <c r="A58" s="9"/>
      <c r="B58" s="9" t="s">
        <v>15</v>
      </c>
      <c r="C58" s="107">
        <v>99768</v>
      </c>
      <c r="D58" s="107">
        <v>94670</v>
      </c>
      <c r="E58" s="107">
        <v>109684</v>
      </c>
      <c r="F58" s="107">
        <v>125019</v>
      </c>
      <c r="G58" s="76">
        <v>0.13981072900331859</v>
      </c>
      <c r="H58" s="76">
        <v>0.16559794954666171</v>
      </c>
      <c r="I58" s="107">
        <v>52479</v>
      </c>
      <c r="J58" s="107">
        <v>105540</v>
      </c>
      <c r="K58" s="76">
        <f t="shared" si="2"/>
        <v>1.0110901503458525</v>
      </c>
      <c r="L58" s="76">
        <f t="shared" si="3"/>
        <v>0.16427379588583951</v>
      </c>
      <c r="M58" s="9"/>
      <c r="N58" s="143"/>
      <c r="O58" s="143"/>
      <c r="P58" s="145"/>
    </row>
    <row r="59" spans="1:16" s="8" customFormat="1" ht="15" customHeight="1">
      <c r="A59" s="9"/>
      <c r="B59" s="9"/>
      <c r="C59" s="9"/>
      <c r="D59" s="9"/>
      <c r="E59" s="9"/>
      <c r="F59" s="9"/>
      <c r="G59" s="9"/>
      <c r="H59" s="9"/>
      <c r="I59" s="9"/>
      <c r="J59" s="7"/>
      <c r="K59" s="9"/>
      <c r="L59" s="9"/>
      <c r="M59" s="9"/>
      <c r="N59" s="22"/>
      <c r="O59" s="139"/>
      <c r="P59" s="17"/>
    </row>
    <row r="60" spans="1:16" s="8" customFormat="1" ht="15" customHeight="1">
      <c r="A60" s="9"/>
      <c r="B60" s="85" t="s">
        <v>129</v>
      </c>
      <c r="C60" s="19"/>
      <c r="D60" s="19"/>
      <c r="E60" s="19"/>
      <c r="F60" s="19"/>
      <c r="G60" s="19"/>
      <c r="H60" s="19"/>
      <c r="I60" s="19"/>
      <c r="J60" s="19"/>
      <c r="K60" s="9"/>
      <c r="L60" s="9"/>
      <c r="M60" s="9"/>
      <c r="N60" s="22"/>
      <c r="O60" s="17"/>
      <c r="P60" s="17"/>
    </row>
    <row r="61" spans="1:16" s="8" customFormat="1" ht="15" customHeight="1">
      <c r="A61" s="9"/>
      <c r="B61" s="85"/>
      <c r="C61" s="19"/>
      <c r="D61" s="19"/>
      <c r="E61" s="19"/>
      <c r="F61" s="19"/>
      <c r="G61" s="19"/>
      <c r="H61" s="19"/>
      <c r="I61" s="19"/>
      <c r="J61" s="19"/>
      <c r="K61" s="9"/>
      <c r="L61" s="9"/>
      <c r="M61" s="9"/>
    </row>
    <row r="62" spans="1:16" s="22" customFormat="1" ht="15" customHeight="1">
      <c r="B62" s="11"/>
      <c r="C62" s="11"/>
      <c r="D62" s="11"/>
      <c r="E62" s="11"/>
      <c r="F62" s="11"/>
      <c r="G62" s="11"/>
      <c r="H62" s="11"/>
      <c r="I62" s="11"/>
      <c r="J62" s="12"/>
      <c r="K62" s="11"/>
    </row>
    <row r="63" spans="1:16" s="22" customFormat="1" ht="15" customHeight="1">
      <c r="B63" s="11"/>
      <c r="C63" s="11"/>
      <c r="D63" s="11"/>
      <c r="E63" s="11"/>
      <c r="F63" s="11"/>
      <c r="G63" s="11"/>
      <c r="H63" s="11"/>
      <c r="I63" s="11"/>
      <c r="J63" s="12"/>
      <c r="K63" s="11"/>
      <c r="O63" s="17"/>
      <c r="P63" s="17"/>
    </row>
    <row r="64" spans="1:16" s="22" customFormat="1" ht="15" customHeight="1">
      <c r="B64" s="11"/>
      <c r="C64" s="11"/>
      <c r="D64" s="11"/>
      <c r="E64" s="11"/>
      <c r="F64" s="11"/>
      <c r="G64" s="11"/>
      <c r="H64" s="11"/>
      <c r="I64" s="11"/>
      <c r="J64" s="12"/>
      <c r="K64" s="11"/>
      <c r="O64" s="17"/>
      <c r="P64" s="17"/>
    </row>
    <row r="65" spans="2:16" s="22" customFormat="1" ht="15" customHeight="1">
      <c r="B65" s="11"/>
      <c r="C65" s="11"/>
      <c r="D65" s="11"/>
      <c r="E65" s="11"/>
      <c r="F65" s="11"/>
      <c r="G65" s="11"/>
      <c r="H65" s="11"/>
      <c r="I65" s="11"/>
      <c r="J65" s="12"/>
      <c r="K65" s="11"/>
      <c r="O65" s="17"/>
      <c r="P65" s="17"/>
    </row>
    <row r="66" spans="2:16" s="22" customFormat="1" ht="15" customHeight="1">
      <c r="B66" s="11"/>
      <c r="C66" s="11"/>
      <c r="D66" s="11"/>
      <c r="E66" s="11"/>
      <c r="F66" s="11"/>
      <c r="G66" s="11"/>
      <c r="H66" s="11"/>
      <c r="I66" s="11"/>
      <c r="J66" s="12"/>
      <c r="K66" s="11"/>
      <c r="O66" s="17"/>
      <c r="P66" s="17"/>
    </row>
    <row r="67" spans="2:16" s="22" customFormat="1" ht="15" customHeight="1">
      <c r="B67" s="11"/>
      <c r="C67" s="11"/>
      <c r="D67" s="11"/>
      <c r="E67" s="11"/>
      <c r="F67" s="11"/>
      <c r="G67" s="11"/>
      <c r="H67" s="11"/>
      <c r="I67" s="11"/>
      <c r="J67" s="12"/>
      <c r="K67" s="11"/>
      <c r="O67" s="17"/>
      <c r="P67" s="17"/>
    </row>
    <row r="68" spans="2:16" s="22" customFormat="1" ht="15" customHeight="1">
      <c r="B68" s="11"/>
      <c r="C68" s="11"/>
      <c r="D68" s="11"/>
      <c r="E68" s="11"/>
      <c r="F68" s="11"/>
      <c r="G68" s="11"/>
      <c r="H68" s="11"/>
      <c r="I68" s="11"/>
      <c r="J68" s="12"/>
      <c r="K68" s="11"/>
      <c r="O68" s="17"/>
      <c r="P68" s="17"/>
    </row>
    <row r="69" spans="2:16" s="22" customFormat="1" ht="15" customHeight="1">
      <c r="B69" s="11"/>
      <c r="C69" s="11"/>
      <c r="D69" s="11"/>
      <c r="E69" s="11"/>
      <c r="F69" s="11"/>
      <c r="G69" s="11"/>
      <c r="H69" s="11"/>
      <c r="I69" s="11"/>
      <c r="J69" s="12"/>
      <c r="K69" s="11"/>
    </row>
    <row r="70" spans="2:16" s="22" customFormat="1" ht="15" customHeight="1">
      <c r="B70" s="11"/>
      <c r="C70" s="11"/>
      <c r="D70" s="11"/>
      <c r="E70" s="11"/>
      <c r="F70" s="11"/>
      <c r="G70" s="11"/>
      <c r="H70" s="11"/>
      <c r="I70" s="11"/>
      <c r="J70" s="12"/>
      <c r="K70" s="11"/>
    </row>
    <row r="71" spans="2:16" s="22" customFormat="1" ht="15" customHeight="1">
      <c r="B71" s="11"/>
      <c r="C71" s="11"/>
      <c r="D71" s="11"/>
      <c r="E71" s="11"/>
      <c r="F71" s="11"/>
      <c r="G71" s="11"/>
      <c r="H71" s="11"/>
      <c r="I71" s="11"/>
      <c r="J71" s="12"/>
      <c r="K71" s="11"/>
    </row>
    <row r="72" spans="2:16" s="22" customFormat="1" ht="15" customHeight="1">
      <c r="B72" s="11"/>
      <c r="C72" s="11"/>
      <c r="D72" s="11"/>
      <c r="E72" s="11"/>
      <c r="F72" s="11"/>
      <c r="G72" s="11"/>
      <c r="H72" s="11"/>
      <c r="I72" s="11"/>
      <c r="J72" s="12"/>
      <c r="K72" s="11"/>
    </row>
    <row r="73" spans="2:16" s="22" customFormat="1" ht="15" customHeight="1">
      <c r="B73" s="11"/>
      <c r="C73" s="11"/>
      <c r="D73" s="11"/>
      <c r="E73" s="11"/>
      <c r="F73" s="11"/>
      <c r="G73" s="11"/>
      <c r="H73" s="11"/>
      <c r="I73" s="11"/>
      <c r="J73" s="12"/>
      <c r="K73" s="11"/>
    </row>
    <row r="74" spans="2:16" s="22" customFormat="1" ht="15" customHeight="1">
      <c r="B74" s="11"/>
      <c r="C74" s="11"/>
      <c r="D74" s="11"/>
      <c r="E74" s="11"/>
      <c r="F74" s="11"/>
      <c r="G74" s="11"/>
      <c r="H74" s="11"/>
      <c r="I74" s="11"/>
      <c r="J74" s="12"/>
      <c r="K74" s="11"/>
    </row>
    <row r="75" spans="2:16" s="22" customFormat="1" ht="15" customHeight="1">
      <c r="B75" s="11"/>
      <c r="C75" s="11"/>
      <c r="D75" s="11"/>
      <c r="E75" s="11"/>
      <c r="F75" s="11"/>
      <c r="G75" s="11"/>
      <c r="H75" s="11"/>
      <c r="I75" s="11"/>
      <c r="J75" s="12"/>
      <c r="K75" s="11"/>
    </row>
    <row r="76" spans="2:16" s="22" customFormat="1" ht="15" customHeight="1">
      <c r="B76" s="11"/>
      <c r="C76" s="11"/>
      <c r="D76" s="11"/>
      <c r="E76" s="11"/>
      <c r="F76" s="11"/>
      <c r="G76" s="11"/>
      <c r="H76" s="11"/>
      <c r="I76" s="11"/>
      <c r="J76" s="12"/>
      <c r="K76" s="11"/>
    </row>
  </sheetData>
  <sortState ref="A44:L58">
    <sortCondition ref="A44:A58"/>
  </sortState>
  <mergeCells count="2">
    <mergeCell ref="B17:E38"/>
    <mergeCell ref="B14:E15"/>
  </mergeCells>
  <conditionalFormatting sqref="J59">
    <cfRule type="cellIs" dxfId="1" priority="1" stopIfTrue="1" operator="lessThan">
      <formula>0</formula>
    </cfRule>
  </conditionalFormatting>
  <pageMargins left="0.59055118110236227" right="0.19685039370078741" top="0.59055118110236227" bottom="0.78740157480314965" header="0.31496062992125984" footer="0.31496062992125984"/>
  <pageSetup scale="69" orientation="portrait" r:id="rId1"/>
  <headerFooter>
    <oddFooter>&amp;R&amp;G</oddFooter>
  </headerFooter>
  <drawing r:id="rId2"/>
  <legacyDrawingHF r:id="rId3"/>
</worksheet>
</file>

<file path=xl/worksheets/sheet5.xml><?xml version="1.0" encoding="utf-8"?>
<worksheet xmlns="http://schemas.openxmlformats.org/spreadsheetml/2006/main" xmlns:r="http://schemas.openxmlformats.org/officeDocument/2006/relationships">
  <sheetPr published="0"/>
  <dimension ref="A8:R84"/>
  <sheetViews>
    <sheetView showGridLines="0" view="pageBreakPreview" zoomScaleSheetLayoutView="100" workbookViewId="0"/>
  </sheetViews>
  <sheetFormatPr baseColWidth="10" defaultColWidth="11.7109375" defaultRowHeight="15" customHeight="1"/>
  <cols>
    <col min="1" max="1" width="2.7109375" style="22" customWidth="1"/>
    <col min="2" max="2" width="20.7109375" style="17" customWidth="1"/>
    <col min="3" max="10" width="12.140625" style="17" customWidth="1"/>
    <col min="11" max="11" width="4.140625" style="17" customWidth="1"/>
    <col min="12" max="12" width="12" style="18" customWidth="1"/>
    <col min="13" max="13" width="2.7109375" style="17" customWidth="1"/>
    <col min="14" max="16384" width="11.7109375" style="17"/>
  </cols>
  <sheetData>
    <row r="8" spans="1:13" s="22" customFormat="1" ht="15" customHeight="1">
      <c r="A8" s="86"/>
      <c r="B8" s="86"/>
      <c r="C8" s="86"/>
      <c r="D8" s="86"/>
      <c r="E8" s="86"/>
      <c r="F8" s="86"/>
      <c r="G8" s="86"/>
      <c r="H8" s="86"/>
      <c r="I8" s="86"/>
      <c r="J8" s="86"/>
      <c r="K8" s="86"/>
      <c r="L8" s="79"/>
      <c r="M8" s="11"/>
    </row>
    <row r="9" spans="1:13" s="22" customFormat="1" ht="15" customHeight="1">
      <c r="A9" s="86"/>
      <c r="B9" s="86"/>
      <c r="C9" s="86"/>
      <c r="D9" s="86"/>
      <c r="E9" s="86"/>
      <c r="F9" s="86"/>
      <c r="G9" s="86"/>
      <c r="H9" s="86"/>
      <c r="I9" s="86"/>
      <c r="J9" s="86"/>
      <c r="K9" s="86"/>
      <c r="L9" s="79"/>
      <c r="M9" s="11"/>
    </row>
    <row r="10" spans="1:13" s="22" customFormat="1" ht="15" customHeight="1">
      <c r="A10" s="86"/>
      <c r="B10" s="86"/>
      <c r="C10" s="86"/>
      <c r="D10" s="86"/>
      <c r="E10" s="86"/>
      <c r="F10" s="86"/>
      <c r="G10" s="86"/>
      <c r="H10" s="86"/>
      <c r="I10" s="86"/>
      <c r="J10" s="86"/>
      <c r="K10" s="86"/>
      <c r="L10" s="79"/>
      <c r="M10" s="11"/>
    </row>
    <row r="11" spans="1:13" ht="22.5">
      <c r="A11" s="86"/>
      <c r="B11" s="116" t="s">
        <v>103</v>
      </c>
      <c r="C11" s="86"/>
      <c r="D11" s="86"/>
      <c r="E11" s="86"/>
      <c r="F11" s="86"/>
      <c r="G11" s="86"/>
      <c r="H11" s="86"/>
      <c r="I11" s="86"/>
      <c r="J11" s="86"/>
      <c r="K11" s="86"/>
      <c r="L11" s="79"/>
      <c r="M11" s="11"/>
    </row>
    <row r="12" spans="1:13" ht="15" customHeight="1">
      <c r="A12" s="86"/>
      <c r="B12" s="86"/>
      <c r="C12" s="86"/>
      <c r="D12" s="86"/>
      <c r="E12" s="86"/>
      <c r="F12" s="86"/>
      <c r="G12" s="86"/>
      <c r="H12" s="86"/>
      <c r="I12" s="86"/>
      <c r="J12" s="86"/>
      <c r="K12" s="86"/>
      <c r="L12" s="79"/>
      <c r="M12" s="11"/>
    </row>
    <row r="13" spans="1:13" ht="15" customHeight="1">
      <c r="A13" s="86"/>
      <c r="B13" s="86"/>
      <c r="C13" s="86"/>
      <c r="D13" s="86"/>
      <c r="E13" s="86"/>
      <c r="F13" s="86"/>
      <c r="G13" s="86"/>
      <c r="H13" s="86"/>
      <c r="I13" s="86"/>
      <c r="J13" s="86"/>
      <c r="K13" s="86"/>
      <c r="L13" s="79"/>
      <c r="M13" s="11"/>
    </row>
    <row r="14" spans="1:13" ht="15" customHeight="1">
      <c r="A14" s="86"/>
      <c r="B14" s="79" t="s">
        <v>115</v>
      </c>
      <c r="C14" s="86"/>
      <c r="D14" s="86"/>
      <c r="E14" s="86"/>
      <c r="F14" s="86"/>
      <c r="G14" s="86"/>
      <c r="H14" s="86"/>
      <c r="I14" s="86"/>
      <c r="J14" s="86"/>
      <c r="K14" s="86"/>
      <c r="L14" s="79"/>
      <c r="M14" s="11"/>
    </row>
    <row r="15" spans="1:13" ht="15" customHeight="1">
      <c r="A15" s="86"/>
      <c r="B15" s="86"/>
      <c r="C15" s="86"/>
      <c r="D15" s="86"/>
      <c r="E15" s="86"/>
      <c r="F15" s="86"/>
      <c r="G15" s="86"/>
      <c r="H15" s="86"/>
      <c r="I15" s="86"/>
      <c r="J15" s="86"/>
      <c r="K15" s="86"/>
      <c r="L15" s="79"/>
      <c r="M15" s="11"/>
    </row>
    <row r="16" spans="1:13" ht="15" customHeight="1">
      <c r="A16" s="86"/>
      <c r="B16" s="86"/>
      <c r="C16" s="86"/>
      <c r="D16" s="86"/>
      <c r="E16" s="86"/>
      <c r="F16" s="86"/>
      <c r="G16" s="86"/>
      <c r="H16" s="86"/>
      <c r="I16" s="86"/>
      <c r="J16" s="86"/>
      <c r="K16" s="86"/>
      <c r="L16" s="79"/>
      <c r="M16" s="11"/>
    </row>
    <row r="17" spans="1:13" ht="15" customHeight="1">
      <c r="A17" s="86"/>
      <c r="B17" s="174" t="s">
        <v>143</v>
      </c>
      <c r="C17" s="174"/>
      <c r="D17" s="174"/>
      <c r="E17" s="174"/>
      <c r="F17" s="86"/>
      <c r="G17" s="86"/>
      <c r="H17" s="86"/>
      <c r="I17" s="86"/>
      <c r="J17" s="86"/>
      <c r="K17" s="86"/>
      <c r="L17" s="79"/>
      <c r="M17" s="11"/>
    </row>
    <row r="18" spans="1:13" ht="15" customHeight="1">
      <c r="A18" s="86"/>
      <c r="B18" s="174"/>
      <c r="C18" s="174"/>
      <c r="D18" s="174"/>
      <c r="E18" s="174"/>
      <c r="F18" s="86"/>
      <c r="G18" s="86"/>
      <c r="H18" s="86"/>
      <c r="I18" s="86"/>
      <c r="J18" s="86"/>
      <c r="K18" s="86"/>
      <c r="L18" s="79"/>
      <c r="M18" s="11"/>
    </row>
    <row r="19" spans="1:13" ht="15" customHeight="1">
      <c r="A19" s="86"/>
      <c r="B19" s="174"/>
      <c r="C19" s="174"/>
      <c r="D19" s="174"/>
      <c r="E19" s="174"/>
      <c r="F19" s="87"/>
      <c r="G19" s="87"/>
      <c r="H19" s="87"/>
      <c r="I19" s="87"/>
      <c r="J19" s="87"/>
      <c r="K19" s="87"/>
      <c r="L19" s="87"/>
      <c r="M19" s="11"/>
    </row>
    <row r="20" spans="1:13" ht="15" customHeight="1">
      <c r="A20" s="86"/>
      <c r="B20" s="174"/>
      <c r="C20" s="174"/>
      <c r="D20" s="174"/>
      <c r="E20" s="174"/>
      <c r="F20" s="87"/>
      <c r="G20" s="87"/>
      <c r="H20" s="87"/>
      <c r="I20" s="87"/>
      <c r="J20" s="87"/>
      <c r="K20" s="87"/>
      <c r="L20" s="87"/>
      <c r="M20" s="11"/>
    </row>
    <row r="21" spans="1:13" ht="15" customHeight="1">
      <c r="A21" s="86"/>
      <c r="B21" s="174"/>
      <c r="C21" s="174"/>
      <c r="D21" s="174"/>
      <c r="E21" s="174"/>
      <c r="F21" s="87"/>
      <c r="G21" s="87"/>
      <c r="H21" s="87"/>
      <c r="I21" s="87"/>
      <c r="J21" s="87"/>
      <c r="K21" s="87"/>
      <c r="L21" s="87"/>
      <c r="M21" s="11"/>
    </row>
    <row r="22" spans="1:13" ht="15" customHeight="1">
      <c r="A22" s="86"/>
      <c r="B22" s="174"/>
      <c r="C22" s="174"/>
      <c r="D22" s="174"/>
      <c r="E22" s="174"/>
      <c r="F22" s="87"/>
      <c r="G22" s="87"/>
      <c r="H22" s="87"/>
      <c r="I22" s="87"/>
      <c r="J22" s="87"/>
      <c r="K22" s="87"/>
      <c r="L22" s="87"/>
      <c r="M22" s="11"/>
    </row>
    <row r="23" spans="1:13" ht="15" customHeight="1">
      <c r="A23" s="86"/>
      <c r="B23" s="174"/>
      <c r="C23" s="174"/>
      <c r="D23" s="174"/>
      <c r="E23" s="174"/>
      <c r="F23" s="87"/>
      <c r="G23" s="87"/>
      <c r="H23" s="87"/>
      <c r="I23" s="87"/>
      <c r="J23" s="87"/>
      <c r="K23" s="87"/>
      <c r="L23" s="87"/>
      <c r="M23" s="11"/>
    </row>
    <row r="24" spans="1:13" ht="15" customHeight="1">
      <c r="A24" s="86"/>
      <c r="B24" s="174"/>
      <c r="C24" s="174"/>
      <c r="D24" s="174"/>
      <c r="E24" s="174"/>
      <c r="F24" s="87"/>
      <c r="G24" s="87"/>
      <c r="H24" s="87"/>
      <c r="I24" s="87"/>
      <c r="J24" s="87"/>
      <c r="K24" s="87"/>
      <c r="L24" s="87"/>
      <c r="M24" s="11"/>
    </row>
    <row r="25" spans="1:13" ht="15" customHeight="1">
      <c r="A25" s="86"/>
      <c r="B25" s="174"/>
      <c r="C25" s="174"/>
      <c r="D25" s="174"/>
      <c r="E25" s="174"/>
      <c r="F25" s="87"/>
      <c r="G25" s="87"/>
      <c r="H25" s="87"/>
      <c r="I25" s="87"/>
      <c r="J25" s="87"/>
      <c r="K25" s="87"/>
      <c r="L25" s="87"/>
      <c r="M25" s="11"/>
    </row>
    <row r="26" spans="1:13" ht="15" customHeight="1">
      <c r="A26" s="86"/>
      <c r="B26" s="174"/>
      <c r="C26" s="174"/>
      <c r="D26" s="174"/>
      <c r="E26" s="174"/>
      <c r="F26" s="87"/>
      <c r="G26" s="87"/>
      <c r="H26" s="87"/>
      <c r="I26" s="87"/>
      <c r="J26" s="87"/>
      <c r="K26" s="87"/>
      <c r="L26" s="87"/>
      <c r="M26" s="11"/>
    </row>
    <row r="27" spans="1:13" ht="15" customHeight="1">
      <c r="A27" s="86"/>
      <c r="B27" s="174"/>
      <c r="C27" s="174"/>
      <c r="D27" s="174"/>
      <c r="E27" s="174"/>
      <c r="F27" s="87"/>
      <c r="G27" s="87"/>
      <c r="H27" s="87"/>
      <c r="I27" s="87"/>
      <c r="J27" s="87"/>
      <c r="K27" s="87"/>
      <c r="L27" s="87"/>
      <c r="M27" s="11"/>
    </row>
    <row r="28" spans="1:13" ht="15" customHeight="1">
      <c r="A28" s="86"/>
      <c r="B28" s="174"/>
      <c r="C28" s="174"/>
      <c r="D28" s="174"/>
      <c r="E28" s="174"/>
      <c r="F28" s="87"/>
      <c r="G28" s="87"/>
      <c r="H28" s="87"/>
      <c r="I28" s="87"/>
      <c r="J28" s="87"/>
      <c r="K28" s="87"/>
      <c r="L28" s="87"/>
      <c r="M28" s="11"/>
    </row>
    <row r="29" spans="1:13" ht="15" customHeight="1">
      <c r="A29" s="86"/>
      <c r="B29" s="174"/>
      <c r="C29" s="174"/>
      <c r="D29" s="174"/>
      <c r="E29" s="174"/>
      <c r="F29" s="87"/>
      <c r="G29" s="87"/>
      <c r="H29" s="87"/>
      <c r="I29" s="87"/>
      <c r="J29" s="87"/>
      <c r="K29" s="87"/>
      <c r="L29" s="87"/>
      <c r="M29" s="11"/>
    </row>
    <row r="30" spans="1:13" ht="15" customHeight="1">
      <c r="A30" s="86"/>
      <c r="B30" s="174"/>
      <c r="C30" s="174"/>
      <c r="D30" s="174"/>
      <c r="E30" s="174"/>
      <c r="F30" s="87"/>
      <c r="G30" s="87"/>
      <c r="H30" s="87"/>
      <c r="I30" s="87"/>
      <c r="J30" s="87"/>
      <c r="K30" s="87"/>
      <c r="L30" s="87"/>
      <c r="M30" s="11"/>
    </row>
    <row r="31" spans="1:13" ht="15" customHeight="1">
      <c r="A31" s="86"/>
      <c r="B31" s="174"/>
      <c r="C31" s="174"/>
      <c r="D31" s="174"/>
      <c r="E31" s="174"/>
      <c r="F31" s="87"/>
      <c r="G31" s="87"/>
      <c r="H31" s="87"/>
      <c r="I31" s="87"/>
      <c r="J31" s="87"/>
      <c r="K31" s="87"/>
      <c r="L31" s="87"/>
      <c r="M31" s="11"/>
    </row>
    <row r="32" spans="1:13" ht="15" customHeight="1">
      <c r="A32" s="86"/>
      <c r="B32" s="174"/>
      <c r="C32" s="174"/>
      <c r="D32" s="174"/>
      <c r="E32" s="174"/>
      <c r="F32" s="86"/>
      <c r="G32" s="86"/>
      <c r="H32" s="86"/>
      <c r="I32" s="86"/>
      <c r="J32" s="86"/>
      <c r="K32" s="86"/>
      <c r="L32" s="79"/>
      <c r="M32" s="11"/>
    </row>
    <row r="33" spans="1:18" ht="15" customHeight="1">
      <c r="A33" s="86"/>
      <c r="B33" s="174"/>
      <c r="C33" s="174"/>
      <c r="D33" s="174"/>
      <c r="E33" s="174"/>
      <c r="F33" s="86"/>
      <c r="G33" s="86"/>
      <c r="H33" s="86"/>
      <c r="I33" s="86"/>
      <c r="J33" s="86"/>
      <c r="K33" s="86"/>
      <c r="L33" s="79"/>
      <c r="M33" s="11"/>
    </row>
    <row r="34" spans="1:18" s="14" customFormat="1" ht="15" customHeight="1">
      <c r="A34" s="88"/>
      <c r="B34" s="174"/>
      <c r="C34" s="174"/>
      <c r="D34" s="174"/>
      <c r="E34" s="174"/>
      <c r="F34" s="88"/>
      <c r="G34" s="88"/>
      <c r="H34" s="88"/>
      <c r="I34" s="88"/>
      <c r="J34" s="88"/>
      <c r="K34" s="88"/>
      <c r="L34" s="89"/>
      <c r="M34" s="13"/>
    </row>
    <row r="35" spans="1:18" s="14" customFormat="1" ht="15" customHeight="1">
      <c r="A35" s="88"/>
      <c r="B35" s="174"/>
      <c r="C35" s="174"/>
      <c r="D35" s="174"/>
      <c r="E35" s="174"/>
      <c r="F35" s="88"/>
      <c r="G35" s="88"/>
      <c r="H35" s="88"/>
      <c r="I35" s="88"/>
      <c r="J35" s="88"/>
      <c r="K35" s="88"/>
      <c r="L35" s="89"/>
      <c r="M35" s="13"/>
    </row>
    <row r="36" spans="1:18" s="14" customFormat="1" ht="15" customHeight="1">
      <c r="A36" s="88"/>
      <c r="B36" s="174"/>
      <c r="C36" s="174"/>
      <c r="D36" s="174"/>
      <c r="E36" s="174"/>
      <c r="F36" s="78"/>
      <c r="G36" s="78"/>
      <c r="H36" s="78"/>
      <c r="I36" s="78"/>
      <c r="J36" s="78"/>
      <c r="K36" s="78"/>
      <c r="L36" s="78"/>
      <c r="M36" s="20"/>
    </row>
    <row r="37" spans="1:18" s="14" customFormat="1" ht="15" customHeight="1">
      <c r="A37" s="88"/>
      <c r="B37" s="174"/>
      <c r="C37" s="174"/>
      <c r="D37" s="174"/>
      <c r="E37" s="174"/>
      <c r="F37" s="80"/>
      <c r="G37" s="80"/>
      <c r="H37" s="80"/>
      <c r="I37" s="80"/>
      <c r="J37" s="80"/>
      <c r="K37" s="80"/>
      <c r="L37" s="80"/>
      <c r="M37" s="20"/>
    </row>
    <row r="38" spans="1:18" s="14" customFormat="1" ht="15" customHeight="1">
      <c r="A38" s="88"/>
      <c r="B38" s="174"/>
      <c r="C38" s="174"/>
      <c r="D38" s="174"/>
      <c r="E38" s="174"/>
      <c r="F38" s="80"/>
      <c r="G38" s="80"/>
      <c r="H38" s="80"/>
      <c r="I38" s="80"/>
      <c r="J38" s="80"/>
      <c r="K38" s="80"/>
      <c r="L38" s="80"/>
      <c r="M38" s="20"/>
    </row>
    <row r="39" spans="1:18" s="14" customFormat="1" ht="15" customHeight="1">
      <c r="A39" s="88"/>
      <c r="C39" s="69"/>
      <c r="D39" s="69"/>
      <c r="E39" s="69"/>
      <c r="F39" s="69"/>
      <c r="G39" s="69"/>
      <c r="H39" s="69"/>
      <c r="I39" s="69"/>
      <c r="J39" s="69"/>
      <c r="K39" s="69"/>
      <c r="L39" s="69"/>
      <c r="M39" s="20"/>
    </row>
    <row r="40" spans="1:18" s="14" customFormat="1" ht="15" customHeight="1">
      <c r="A40" s="13"/>
      <c r="B40" s="13"/>
      <c r="C40" s="13"/>
      <c r="D40" s="13"/>
      <c r="E40" s="13"/>
      <c r="F40" s="13"/>
      <c r="G40" s="13"/>
      <c r="H40" s="13"/>
      <c r="I40" s="13"/>
      <c r="J40" s="13"/>
      <c r="K40" s="69"/>
      <c r="L40" s="15"/>
      <c r="M40" s="13"/>
    </row>
    <row r="41" spans="1:18" s="16" customFormat="1" ht="54">
      <c r="A41" s="73"/>
      <c r="B41" s="24"/>
      <c r="C41" s="81">
        <v>2007</v>
      </c>
      <c r="D41" s="81">
        <v>2008</v>
      </c>
      <c r="E41" s="81">
        <v>2009</v>
      </c>
      <c r="F41" s="81">
        <v>2010</v>
      </c>
      <c r="G41" s="134" t="s">
        <v>138</v>
      </c>
      <c r="H41" s="134" t="s">
        <v>139</v>
      </c>
      <c r="I41" s="134" t="s">
        <v>133</v>
      </c>
      <c r="J41" s="134" t="s">
        <v>134</v>
      </c>
      <c r="K41" s="69"/>
      <c r="L41" s="134" t="s">
        <v>140</v>
      </c>
      <c r="M41" s="73"/>
    </row>
    <row r="42" spans="1:18" ht="15" customHeight="1">
      <c r="A42" s="11"/>
      <c r="B42" s="11"/>
      <c r="C42" s="11"/>
      <c r="D42" s="11"/>
      <c r="E42" s="11"/>
      <c r="F42" s="11"/>
      <c r="G42" s="11"/>
      <c r="H42" s="11"/>
      <c r="I42" s="11"/>
      <c r="J42" s="11"/>
      <c r="K42" s="69"/>
      <c r="M42" s="11"/>
      <c r="N42" s="16"/>
      <c r="O42" s="16"/>
      <c r="P42" s="16"/>
      <c r="Q42" s="16"/>
    </row>
    <row r="43" spans="1:18" s="8" customFormat="1" ht="15" customHeight="1">
      <c r="A43" s="74"/>
      <c r="B43" s="9" t="s">
        <v>34</v>
      </c>
      <c r="C43" s="25">
        <v>57.2</v>
      </c>
      <c r="D43" s="25">
        <v>51.1</v>
      </c>
      <c r="E43" s="25">
        <v>49.1</v>
      </c>
      <c r="F43" s="25">
        <v>53.5</v>
      </c>
      <c r="G43" s="26">
        <v>52.9</v>
      </c>
      <c r="H43" s="26">
        <v>63.1</v>
      </c>
      <c r="I43" s="26">
        <v>52</v>
      </c>
      <c r="J43" s="26">
        <v>56.1</v>
      </c>
      <c r="K43" s="69"/>
      <c r="L43" s="97">
        <v>150538</v>
      </c>
      <c r="M43" s="74"/>
      <c r="N43" s="132"/>
      <c r="O43" s="132"/>
      <c r="P43" s="132"/>
      <c r="Q43" s="131"/>
      <c r="R43" s="133"/>
    </row>
    <row r="44" spans="1:18" s="8" customFormat="1" ht="15" customHeight="1">
      <c r="A44" s="74"/>
      <c r="B44" s="9" t="s">
        <v>7</v>
      </c>
      <c r="C44" s="25">
        <v>47.3</v>
      </c>
      <c r="D44" s="25">
        <v>56.7</v>
      </c>
      <c r="E44" s="25">
        <v>47.1</v>
      </c>
      <c r="F44" s="25">
        <v>56.5</v>
      </c>
      <c r="G44" s="26">
        <v>57.4</v>
      </c>
      <c r="H44" s="26">
        <v>60.1</v>
      </c>
      <c r="I44" s="26">
        <v>57</v>
      </c>
      <c r="J44" s="26">
        <v>55.1</v>
      </c>
      <c r="K44" s="69"/>
      <c r="L44" s="97">
        <v>150820</v>
      </c>
      <c r="M44" s="74"/>
      <c r="N44" s="132"/>
      <c r="O44" s="132"/>
      <c r="P44" s="132"/>
      <c r="Q44" s="131"/>
      <c r="R44" s="133"/>
    </row>
    <row r="45" spans="1:18" s="8" customFormat="1" ht="15" customHeight="1">
      <c r="A45" s="74"/>
      <c r="B45" s="9" t="s">
        <v>35</v>
      </c>
      <c r="C45" s="25">
        <v>55.4</v>
      </c>
      <c r="D45" s="25">
        <v>52.9</v>
      </c>
      <c r="E45" s="25">
        <v>47.6</v>
      </c>
      <c r="F45" s="25">
        <v>47.9</v>
      </c>
      <c r="G45" s="26">
        <v>53.8</v>
      </c>
      <c r="H45" s="26">
        <v>56.2</v>
      </c>
      <c r="I45" s="26">
        <v>46.5</v>
      </c>
      <c r="J45" s="26">
        <v>53.1</v>
      </c>
      <c r="K45" s="69"/>
      <c r="L45" s="97">
        <v>121262</v>
      </c>
      <c r="M45" s="74"/>
      <c r="N45" s="132"/>
      <c r="O45" s="132"/>
      <c r="P45" s="132"/>
      <c r="Q45" s="131"/>
      <c r="R45" s="133"/>
    </row>
    <row r="46" spans="1:18" s="8" customFormat="1" ht="15" customHeight="1">
      <c r="A46" s="74"/>
      <c r="B46" s="7" t="s">
        <v>13</v>
      </c>
      <c r="C46" s="119">
        <v>70.8</v>
      </c>
      <c r="D46" s="119">
        <v>64.3</v>
      </c>
      <c r="E46" s="119">
        <v>59.7</v>
      </c>
      <c r="F46" s="119">
        <v>61.4</v>
      </c>
      <c r="G46" s="120">
        <v>64.7</v>
      </c>
      <c r="H46" s="120">
        <v>66.2</v>
      </c>
      <c r="I46" s="120">
        <v>61.2</v>
      </c>
      <c r="J46" s="120">
        <v>64</v>
      </c>
      <c r="K46" s="69"/>
      <c r="L46" s="121">
        <v>262513</v>
      </c>
      <c r="M46" s="74"/>
      <c r="N46" s="129"/>
      <c r="O46" s="132"/>
      <c r="P46" s="132"/>
      <c r="Q46" s="131"/>
      <c r="R46" s="133"/>
    </row>
    <row r="47" spans="1:18" s="8" customFormat="1" ht="15" customHeight="1">
      <c r="A47" s="74"/>
      <c r="B47" s="9" t="s">
        <v>36</v>
      </c>
      <c r="C47" s="25">
        <v>43.2</v>
      </c>
      <c r="D47" s="25">
        <v>40.6</v>
      </c>
      <c r="E47" s="25">
        <v>36.299999999999997</v>
      </c>
      <c r="F47" s="25">
        <v>35.700000000000003</v>
      </c>
      <c r="G47" s="26">
        <v>38.1</v>
      </c>
      <c r="H47" s="26">
        <v>42.9</v>
      </c>
      <c r="I47" s="26">
        <v>35.299999999999997</v>
      </c>
      <c r="J47" s="26">
        <v>36.6</v>
      </c>
      <c r="K47" s="69"/>
      <c r="L47" s="97">
        <v>164548</v>
      </c>
      <c r="M47" s="74"/>
      <c r="N47" s="132"/>
      <c r="O47" s="132"/>
      <c r="P47" s="132"/>
      <c r="Q47" s="131"/>
      <c r="R47" s="133"/>
    </row>
    <row r="48" spans="1:18" s="8" customFormat="1" ht="15" customHeight="1">
      <c r="A48" s="74"/>
      <c r="B48" s="9" t="s">
        <v>37</v>
      </c>
      <c r="C48" s="25">
        <v>41.6</v>
      </c>
      <c r="D48" s="25">
        <v>43</v>
      </c>
      <c r="E48" s="25">
        <v>41.9</v>
      </c>
      <c r="F48" s="25">
        <v>40.700000000000003</v>
      </c>
      <c r="G48" s="26">
        <v>46.7</v>
      </c>
      <c r="H48" s="26">
        <v>50</v>
      </c>
      <c r="I48" s="26">
        <v>40.200000000000003</v>
      </c>
      <c r="J48" s="26">
        <v>44.8</v>
      </c>
      <c r="K48" s="69"/>
      <c r="L48" s="97">
        <v>138919</v>
      </c>
      <c r="M48" s="74"/>
      <c r="N48" s="132"/>
      <c r="O48" s="132"/>
      <c r="P48" s="132"/>
      <c r="Q48" s="131"/>
      <c r="R48" s="133"/>
    </row>
    <row r="49" spans="1:18" s="8" customFormat="1" ht="15" customHeight="1">
      <c r="A49" s="74"/>
      <c r="B49" s="9" t="s">
        <v>1</v>
      </c>
      <c r="C49" s="25">
        <v>67</v>
      </c>
      <c r="D49" s="25">
        <v>60.7</v>
      </c>
      <c r="E49" s="25">
        <v>59.4</v>
      </c>
      <c r="F49" s="25">
        <v>60</v>
      </c>
      <c r="G49" s="26">
        <v>63.3</v>
      </c>
      <c r="H49" s="26">
        <v>65.099999999999994</v>
      </c>
      <c r="I49" s="26">
        <v>59.3</v>
      </c>
      <c r="J49" s="26">
        <v>61.4</v>
      </c>
      <c r="K49" s="69"/>
      <c r="L49" s="97">
        <v>319165</v>
      </c>
      <c r="M49" s="74"/>
      <c r="N49" s="132"/>
      <c r="O49" s="132"/>
      <c r="P49" s="132"/>
      <c r="Q49" s="131"/>
      <c r="R49" s="133"/>
    </row>
    <row r="50" spans="1:18" s="8" customFormat="1" ht="15" customHeight="1">
      <c r="A50" s="74"/>
      <c r="B50" s="9" t="s">
        <v>38</v>
      </c>
      <c r="C50" s="25">
        <v>47.1</v>
      </c>
      <c r="D50" s="25">
        <v>50</v>
      </c>
      <c r="E50" s="25">
        <v>48.1</v>
      </c>
      <c r="F50" s="25">
        <v>47.3</v>
      </c>
      <c r="G50" s="26">
        <v>45.7</v>
      </c>
      <c r="H50" s="26">
        <v>44.9</v>
      </c>
      <c r="I50" s="26">
        <v>45.9</v>
      </c>
      <c r="J50" s="26">
        <v>49.3</v>
      </c>
      <c r="K50" s="69"/>
      <c r="L50" s="97">
        <v>140048</v>
      </c>
      <c r="M50" s="74"/>
      <c r="N50" s="132"/>
      <c r="O50" s="132"/>
      <c r="P50" s="132"/>
      <c r="Q50" s="131"/>
      <c r="R50" s="133"/>
    </row>
    <row r="51" spans="1:18" s="8" customFormat="1" ht="15" customHeight="1">
      <c r="A51" s="74"/>
      <c r="B51" s="9" t="s">
        <v>39</v>
      </c>
      <c r="C51" s="25">
        <v>56.6</v>
      </c>
      <c r="D51" s="25">
        <v>58.1</v>
      </c>
      <c r="E51" s="25">
        <v>49</v>
      </c>
      <c r="F51" s="25">
        <v>39.4</v>
      </c>
      <c r="G51" s="26">
        <v>41.6</v>
      </c>
      <c r="H51" s="26">
        <v>48.7</v>
      </c>
      <c r="I51" s="26">
        <v>39.1</v>
      </c>
      <c r="J51" s="26">
        <v>40.299999999999997</v>
      </c>
      <c r="K51" s="69"/>
      <c r="L51" s="97">
        <v>118666</v>
      </c>
      <c r="M51" s="74"/>
      <c r="N51" s="132"/>
      <c r="O51" s="132"/>
      <c r="P51" s="132"/>
      <c r="Q51" s="131"/>
      <c r="R51" s="133"/>
    </row>
    <row r="52" spans="1:18" s="8" customFormat="1" ht="15" customHeight="1">
      <c r="A52" s="74"/>
      <c r="B52" s="9" t="s">
        <v>40</v>
      </c>
      <c r="C52" s="25">
        <v>52</v>
      </c>
      <c r="D52" s="25">
        <v>52.3</v>
      </c>
      <c r="E52" s="25">
        <v>48</v>
      </c>
      <c r="F52" s="25">
        <v>44.9</v>
      </c>
      <c r="G52" s="26">
        <v>53.3</v>
      </c>
      <c r="H52" s="26">
        <v>49.8</v>
      </c>
      <c r="I52" s="26">
        <v>46.2</v>
      </c>
      <c r="J52" s="26">
        <v>43.4</v>
      </c>
      <c r="K52" s="69"/>
      <c r="L52" s="97">
        <v>162810</v>
      </c>
      <c r="M52" s="74"/>
      <c r="N52" s="132"/>
      <c r="O52" s="132"/>
      <c r="P52" s="132"/>
      <c r="Q52" s="131"/>
      <c r="R52" s="133"/>
    </row>
    <row r="53" spans="1:18" s="8" customFormat="1" ht="15" customHeight="1">
      <c r="A53" s="74"/>
      <c r="B53" s="9" t="s">
        <v>14</v>
      </c>
      <c r="C53" s="25">
        <v>67.599999999999994</v>
      </c>
      <c r="D53" s="25">
        <v>61.4</v>
      </c>
      <c r="E53" s="25">
        <v>58.2</v>
      </c>
      <c r="F53" s="25">
        <v>56.5</v>
      </c>
      <c r="G53" s="26">
        <v>42.5</v>
      </c>
      <c r="H53" s="26">
        <v>37.1</v>
      </c>
      <c r="I53" s="26">
        <v>57.7</v>
      </c>
      <c r="J53" s="26">
        <v>54.9</v>
      </c>
      <c r="K53" s="69"/>
      <c r="L53" s="97">
        <v>182327</v>
      </c>
      <c r="M53" s="74"/>
      <c r="N53" s="132"/>
      <c r="O53" s="132"/>
      <c r="P53" s="132"/>
      <c r="Q53" s="131"/>
      <c r="R53" s="133"/>
    </row>
    <row r="54" spans="1:18" s="8" customFormat="1" ht="15" customHeight="1">
      <c r="A54" s="74"/>
      <c r="B54" s="9" t="s">
        <v>9</v>
      </c>
      <c r="C54" s="25">
        <v>51.2</v>
      </c>
      <c r="D54" s="25">
        <v>41.2</v>
      </c>
      <c r="E54" s="25">
        <v>40.799999999999997</v>
      </c>
      <c r="F54" s="25">
        <v>56.1</v>
      </c>
      <c r="G54" s="26">
        <v>42.3</v>
      </c>
      <c r="H54" s="26">
        <v>56.7</v>
      </c>
      <c r="I54" s="26">
        <v>55.7</v>
      </c>
      <c r="J54" s="26">
        <v>54.7</v>
      </c>
      <c r="K54" s="69"/>
      <c r="L54" s="97">
        <v>209672</v>
      </c>
      <c r="M54" s="74"/>
      <c r="N54" s="132"/>
      <c r="O54" s="132"/>
      <c r="P54" s="132"/>
      <c r="Q54" s="131"/>
      <c r="R54" s="133"/>
    </row>
    <row r="55" spans="1:18" s="8" customFormat="1" ht="15" customHeight="1">
      <c r="A55" s="74"/>
      <c r="B55" s="9" t="s">
        <v>41</v>
      </c>
      <c r="C55" s="26">
        <v>43.3</v>
      </c>
      <c r="D55" s="26">
        <v>38.299999999999997</v>
      </c>
      <c r="E55" s="26">
        <v>34.4</v>
      </c>
      <c r="F55" s="26">
        <v>39.200000000000003</v>
      </c>
      <c r="G55" s="26">
        <v>53.5</v>
      </c>
      <c r="H55" s="26">
        <v>38.299999999999997</v>
      </c>
      <c r="I55" s="26">
        <v>39.6</v>
      </c>
      <c r="J55" s="26">
        <v>41.8</v>
      </c>
      <c r="K55" s="69"/>
      <c r="L55" s="97">
        <v>100824</v>
      </c>
      <c r="M55" s="74"/>
      <c r="N55" s="132"/>
      <c r="O55" s="132"/>
      <c r="P55" s="132"/>
      <c r="Q55" s="131"/>
      <c r="R55" s="133"/>
    </row>
    <row r="56" spans="1:18" s="8" customFormat="1" ht="15" customHeight="1">
      <c r="A56" s="74"/>
      <c r="B56" s="9" t="s">
        <v>42</v>
      </c>
      <c r="C56" s="26">
        <v>45.6</v>
      </c>
      <c r="D56" s="26">
        <v>44.6</v>
      </c>
      <c r="E56" s="26">
        <v>40.4</v>
      </c>
      <c r="F56" s="26">
        <v>42.2</v>
      </c>
      <c r="G56" s="26">
        <v>46</v>
      </c>
      <c r="H56" s="26" t="s">
        <v>141</v>
      </c>
      <c r="I56" s="26">
        <v>42</v>
      </c>
      <c r="J56" s="26" t="s">
        <v>141</v>
      </c>
      <c r="K56" s="69"/>
      <c r="L56" s="109" t="s">
        <v>141</v>
      </c>
      <c r="M56" s="74"/>
      <c r="N56" s="132"/>
      <c r="O56" s="132"/>
      <c r="P56" s="132"/>
      <c r="Q56" s="131"/>
      <c r="R56" s="132"/>
    </row>
    <row r="57" spans="1:18" s="8" customFormat="1" ht="15" customHeight="1">
      <c r="A57" s="9"/>
      <c r="B57" s="7" t="s">
        <v>104</v>
      </c>
      <c r="C57" s="27">
        <v>57</v>
      </c>
      <c r="D57" s="27">
        <v>54.5</v>
      </c>
      <c r="E57" s="27">
        <v>50.8</v>
      </c>
      <c r="F57" s="27">
        <v>52.1</v>
      </c>
      <c r="G57" s="27">
        <v>53.5</v>
      </c>
      <c r="H57" s="27">
        <v>58.2</v>
      </c>
      <c r="I57" s="27">
        <v>51.7</v>
      </c>
      <c r="J57" s="27">
        <v>54.6</v>
      </c>
      <c r="K57" s="69"/>
      <c r="L57" s="130">
        <v>214366</v>
      </c>
      <c r="M57" s="9"/>
      <c r="N57" s="146"/>
      <c r="O57" s="16"/>
      <c r="P57" s="16"/>
      <c r="Q57" s="16"/>
    </row>
    <row r="58" spans="1:18" s="8" customFormat="1" ht="15" customHeight="1">
      <c r="A58" s="9"/>
      <c r="B58" s="9"/>
      <c r="C58" s="9"/>
      <c r="D58" s="9"/>
      <c r="E58" s="9"/>
      <c r="F58" s="9"/>
      <c r="G58" s="148"/>
      <c r="H58" s="9"/>
      <c r="I58" s="9"/>
      <c r="J58" s="9"/>
      <c r="K58" s="69"/>
      <c r="L58" s="7"/>
      <c r="M58" s="9"/>
      <c r="N58" s="16"/>
      <c r="O58" s="16"/>
      <c r="P58" s="16"/>
      <c r="Q58" s="16"/>
    </row>
    <row r="59" spans="1:18" s="8" customFormat="1" ht="15" customHeight="1">
      <c r="A59" s="9"/>
      <c r="B59" s="85" t="s">
        <v>144</v>
      </c>
      <c r="C59" s="90"/>
      <c r="D59" s="90"/>
      <c r="E59" s="90"/>
      <c r="F59" s="90"/>
      <c r="G59" s="90"/>
      <c r="H59" s="90"/>
      <c r="I59" s="90"/>
      <c r="J59" s="90"/>
      <c r="K59" s="69"/>
      <c r="L59" s="90"/>
      <c r="M59" s="9"/>
      <c r="N59" s="16"/>
      <c r="O59" s="16"/>
      <c r="P59" s="16"/>
      <c r="Q59" s="16"/>
    </row>
    <row r="60" spans="1:18" s="8" customFormat="1" ht="15" customHeight="1">
      <c r="A60" s="9"/>
      <c r="B60" s="85" t="s">
        <v>147</v>
      </c>
      <c r="C60" s="90"/>
      <c r="D60" s="90"/>
      <c r="E60" s="90"/>
      <c r="F60" s="90"/>
      <c r="G60" s="90"/>
      <c r="H60" s="90"/>
      <c r="I60" s="90"/>
      <c r="J60" s="90"/>
      <c r="K60" s="90"/>
      <c r="L60" s="90"/>
      <c r="M60" s="9"/>
      <c r="N60" s="16"/>
      <c r="O60" s="16"/>
      <c r="P60" s="16"/>
      <c r="Q60" s="16"/>
    </row>
    <row r="61" spans="1:18" ht="15" customHeight="1">
      <c r="A61" s="11"/>
      <c r="B61" s="9"/>
      <c r="C61" s="11"/>
      <c r="D61" s="11"/>
      <c r="E61" s="11"/>
      <c r="F61" s="11"/>
      <c r="G61" s="11"/>
      <c r="H61" s="11"/>
      <c r="I61" s="11"/>
      <c r="J61" s="11"/>
      <c r="K61" s="11"/>
      <c r="L61" s="11"/>
      <c r="M61" s="11"/>
      <c r="N61" s="16"/>
      <c r="O61" s="16"/>
      <c r="P61" s="16"/>
      <c r="Q61" s="16"/>
    </row>
    <row r="62" spans="1:18" ht="15" customHeight="1">
      <c r="A62" s="11"/>
      <c r="B62" s="9"/>
      <c r="C62" s="11"/>
      <c r="D62" s="11"/>
      <c r="E62" s="11"/>
      <c r="F62" s="11"/>
      <c r="G62" s="11"/>
      <c r="H62" s="11"/>
      <c r="I62" s="11"/>
      <c r="J62" s="11"/>
      <c r="K62" s="11"/>
      <c r="L62" s="12"/>
      <c r="M62" s="11"/>
      <c r="N62" s="16"/>
      <c r="O62" s="16"/>
      <c r="P62" s="16"/>
      <c r="Q62" s="16"/>
    </row>
    <row r="63" spans="1:18" ht="15" customHeight="1">
      <c r="A63" s="11"/>
      <c r="B63" s="9"/>
      <c r="C63" s="11"/>
      <c r="D63" s="11"/>
      <c r="E63" s="11"/>
      <c r="F63" s="11"/>
      <c r="G63" s="11"/>
      <c r="H63" s="11"/>
      <c r="I63" s="11"/>
      <c r="J63" s="11"/>
      <c r="K63" s="11"/>
      <c r="L63" s="12"/>
      <c r="M63" s="11"/>
      <c r="N63" s="16"/>
      <c r="O63" s="16"/>
      <c r="P63" s="16"/>
      <c r="Q63" s="16"/>
    </row>
    <row r="64" spans="1:18" ht="15" customHeight="1">
      <c r="A64" s="11"/>
      <c r="B64" s="9"/>
      <c r="C64" s="11"/>
      <c r="D64" s="11"/>
      <c r="E64" s="11"/>
      <c r="F64" s="11"/>
      <c r="G64" s="11"/>
      <c r="H64" s="11"/>
      <c r="I64" s="11"/>
      <c r="J64" s="11"/>
      <c r="K64" s="11"/>
      <c r="L64" s="12"/>
      <c r="M64" s="11"/>
      <c r="N64" s="16"/>
      <c r="O64" s="16"/>
      <c r="P64" s="16"/>
      <c r="Q64" s="16"/>
    </row>
    <row r="65" spans="1:13" ht="15" customHeight="1">
      <c r="A65" s="11"/>
      <c r="B65" s="9"/>
      <c r="C65" s="11"/>
      <c r="D65" s="11"/>
      <c r="E65" s="11"/>
      <c r="F65" s="11"/>
      <c r="G65" s="11"/>
      <c r="H65" s="11"/>
      <c r="I65" s="11"/>
      <c r="J65" s="11"/>
      <c r="K65" s="11"/>
      <c r="L65" s="12"/>
      <c r="M65" s="11"/>
    </row>
    <row r="66" spans="1:13" ht="15" customHeight="1">
      <c r="A66" s="11"/>
      <c r="B66" s="9"/>
      <c r="C66" s="11"/>
      <c r="D66" s="11"/>
      <c r="E66" s="11"/>
      <c r="F66" s="11"/>
      <c r="G66" s="11"/>
      <c r="H66" s="11"/>
      <c r="I66" s="11"/>
      <c r="J66" s="11"/>
      <c r="K66" s="11"/>
      <c r="L66" s="12"/>
      <c r="M66" s="11"/>
    </row>
    <row r="67" spans="1:13" ht="15" customHeight="1">
      <c r="A67" s="11"/>
      <c r="B67" s="9"/>
      <c r="C67" s="11"/>
      <c r="D67" s="11"/>
      <c r="E67" s="11"/>
      <c r="F67" s="11"/>
      <c r="G67" s="11"/>
      <c r="H67" s="11"/>
      <c r="I67" s="11"/>
      <c r="J67" s="11"/>
      <c r="K67" s="11"/>
      <c r="L67" s="12"/>
      <c r="M67" s="11"/>
    </row>
    <row r="68" spans="1:13" ht="15" customHeight="1">
      <c r="A68" s="11"/>
      <c r="B68" s="9"/>
      <c r="C68" s="11"/>
      <c r="D68" s="11"/>
      <c r="E68" s="11"/>
      <c r="F68" s="11"/>
      <c r="G68" s="11"/>
      <c r="H68" s="11"/>
      <c r="I68" s="11"/>
      <c r="J68" s="11"/>
      <c r="K68" s="11"/>
      <c r="L68" s="12"/>
      <c r="M68" s="11"/>
    </row>
    <row r="69" spans="1:13" ht="15" customHeight="1">
      <c r="A69" s="11"/>
      <c r="B69" s="9"/>
      <c r="C69" s="11"/>
      <c r="D69" s="11"/>
      <c r="E69" s="11"/>
      <c r="F69" s="11"/>
      <c r="G69" s="11"/>
      <c r="H69" s="11"/>
      <c r="I69" s="11"/>
      <c r="J69" s="11"/>
      <c r="K69" s="11"/>
      <c r="L69" s="12"/>
      <c r="M69" s="11"/>
    </row>
    <row r="70" spans="1:13" ht="15" customHeight="1">
      <c r="A70" s="11"/>
      <c r="B70" s="9"/>
      <c r="C70" s="11"/>
      <c r="D70" s="11"/>
      <c r="E70" s="11"/>
      <c r="F70" s="11"/>
      <c r="G70" s="11"/>
      <c r="H70" s="11"/>
      <c r="I70" s="11"/>
      <c r="J70" s="11"/>
      <c r="K70" s="11"/>
      <c r="L70" s="12"/>
      <c r="M70" s="11"/>
    </row>
    <row r="71" spans="1:13" ht="15" customHeight="1">
      <c r="A71" s="11"/>
      <c r="B71" s="9"/>
      <c r="C71" s="11"/>
      <c r="D71" s="11"/>
      <c r="E71" s="11"/>
      <c r="F71" s="11"/>
      <c r="G71" s="11"/>
      <c r="H71" s="11"/>
      <c r="I71" s="11"/>
      <c r="J71" s="11"/>
      <c r="K71" s="11"/>
      <c r="L71" s="12"/>
      <c r="M71" s="11"/>
    </row>
    <row r="72" spans="1:13" ht="15" customHeight="1">
      <c r="A72" s="11"/>
      <c r="B72" s="9"/>
      <c r="C72" s="11"/>
      <c r="D72" s="11"/>
      <c r="E72" s="11"/>
      <c r="F72" s="11"/>
      <c r="G72" s="11"/>
      <c r="H72" s="11"/>
      <c r="I72" s="11"/>
      <c r="J72" s="11"/>
      <c r="K72" s="11"/>
      <c r="L72" s="12"/>
      <c r="M72" s="11"/>
    </row>
    <row r="73" spans="1:13" ht="15" customHeight="1">
      <c r="A73" s="11"/>
      <c r="B73" s="9"/>
      <c r="C73" s="11"/>
      <c r="D73" s="11"/>
      <c r="E73" s="11"/>
      <c r="F73" s="11"/>
      <c r="G73" s="11"/>
      <c r="H73" s="11"/>
      <c r="I73" s="11"/>
      <c r="J73" s="11"/>
      <c r="K73" s="11"/>
      <c r="L73" s="12"/>
      <c r="M73" s="11"/>
    </row>
    <row r="74" spans="1:13" ht="15" customHeight="1">
      <c r="A74" s="11"/>
      <c r="B74" s="9"/>
      <c r="C74" s="11"/>
      <c r="D74" s="11"/>
      <c r="E74" s="11"/>
      <c r="F74" s="11"/>
      <c r="G74" s="11"/>
      <c r="H74" s="11"/>
      <c r="I74" s="11"/>
      <c r="J74" s="11"/>
      <c r="K74" s="11"/>
      <c r="L74" s="12"/>
      <c r="M74" s="11"/>
    </row>
    <row r="75" spans="1:13" ht="15" customHeight="1">
      <c r="A75" s="11"/>
      <c r="B75" s="9"/>
      <c r="C75" s="11"/>
      <c r="D75" s="11"/>
      <c r="E75" s="11"/>
      <c r="F75" s="11"/>
      <c r="G75" s="11"/>
      <c r="H75" s="11"/>
      <c r="I75" s="11"/>
      <c r="J75" s="11"/>
      <c r="K75" s="11"/>
      <c r="L75" s="12"/>
      <c r="M75" s="11"/>
    </row>
    <row r="76" spans="1:13" ht="15" customHeight="1">
      <c r="A76" s="11"/>
      <c r="B76" s="9"/>
      <c r="C76" s="11"/>
      <c r="D76" s="11"/>
      <c r="E76" s="11"/>
      <c r="F76" s="11"/>
      <c r="G76" s="11"/>
      <c r="H76" s="11"/>
      <c r="I76" s="11"/>
      <c r="J76" s="11"/>
      <c r="K76" s="11"/>
      <c r="L76" s="12"/>
      <c r="M76" s="11"/>
    </row>
    <row r="77" spans="1:13" ht="15" customHeight="1">
      <c r="A77" s="11"/>
      <c r="B77" s="9"/>
      <c r="C77" s="11"/>
      <c r="D77" s="11"/>
      <c r="E77" s="11"/>
      <c r="F77" s="11"/>
      <c r="G77" s="11"/>
      <c r="H77" s="11"/>
      <c r="I77" s="11"/>
      <c r="J77" s="11"/>
      <c r="K77" s="11"/>
      <c r="L77" s="12"/>
      <c r="M77" s="11"/>
    </row>
    <row r="78" spans="1:13" ht="15" customHeight="1">
      <c r="A78" s="11"/>
      <c r="B78" s="9"/>
      <c r="C78" s="11"/>
      <c r="D78" s="11"/>
      <c r="E78" s="11"/>
      <c r="F78" s="11"/>
      <c r="G78" s="11"/>
      <c r="H78" s="11"/>
      <c r="I78" s="11"/>
      <c r="J78" s="11"/>
      <c r="K78" s="11"/>
      <c r="L78" s="12"/>
      <c r="M78" s="11"/>
    </row>
    <row r="79" spans="1:13" ht="15" customHeight="1">
      <c r="A79" s="11"/>
      <c r="B79" s="9"/>
      <c r="C79" s="11"/>
      <c r="D79" s="11"/>
      <c r="E79" s="11"/>
      <c r="F79" s="11"/>
      <c r="G79" s="11"/>
      <c r="H79" s="11"/>
      <c r="I79" s="11"/>
      <c r="J79" s="11"/>
      <c r="K79" s="11"/>
      <c r="L79" s="12"/>
      <c r="M79" s="11"/>
    </row>
    <row r="80" spans="1:13" ht="15" customHeight="1">
      <c r="B80" s="9"/>
      <c r="C80" s="22"/>
      <c r="D80" s="22"/>
      <c r="E80" s="22"/>
      <c r="F80" s="22"/>
      <c r="G80" s="22"/>
      <c r="H80" s="22"/>
      <c r="I80" s="22"/>
      <c r="J80" s="22"/>
      <c r="K80" s="22"/>
      <c r="L80" s="28"/>
      <c r="M80" s="22"/>
    </row>
    <row r="81" spans="2:12" s="22" customFormat="1" ht="15" customHeight="1">
      <c r="B81" s="9"/>
      <c r="L81" s="28"/>
    </row>
    <row r="82" spans="2:12" s="22" customFormat="1" ht="15" customHeight="1">
      <c r="B82" s="9"/>
      <c r="L82" s="28"/>
    </row>
    <row r="83" spans="2:12" s="22" customFormat="1" ht="15" customHeight="1">
      <c r="B83" s="9"/>
      <c r="L83" s="28"/>
    </row>
    <row r="84" spans="2:12" s="22" customFormat="1" ht="15" customHeight="1">
      <c r="B84" s="9"/>
      <c r="L84" s="28"/>
    </row>
  </sheetData>
  <mergeCells count="1">
    <mergeCell ref="B17:E38"/>
  </mergeCells>
  <conditionalFormatting sqref="L58">
    <cfRule type="cellIs" dxfId="0" priority="4" stopIfTrue="1" operator="lessThan">
      <formula>0</formula>
    </cfRule>
  </conditionalFormatting>
  <pageMargins left="0.59055118110236227" right="0.19685039370078741" top="0.59055118110236227" bottom="0.78740157480314965" header="0.31496062992125984" footer="0.31496062992125984"/>
  <pageSetup scale="69" orientation="portrait" r:id="rId1"/>
  <headerFooter>
    <oddFooter>&amp;R&amp;G</oddFooter>
  </headerFooter>
  <drawing r:id="rId2"/>
  <legacyDrawingHF r:id="rId3"/>
</worksheet>
</file>

<file path=xl/worksheets/sheet6.xml><?xml version="1.0" encoding="utf-8"?>
<worksheet xmlns="http://schemas.openxmlformats.org/spreadsheetml/2006/main" xmlns:r="http://schemas.openxmlformats.org/officeDocument/2006/relationships">
  <sheetPr published="0"/>
  <dimension ref="A1:AB92"/>
  <sheetViews>
    <sheetView showGridLines="0" view="pageBreakPreview" topLeftCell="A19" zoomScaleSheetLayoutView="100" workbookViewId="0">
      <selection activeCell="C58" sqref="C58:C62"/>
    </sheetView>
  </sheetViews>
  <sheetFormatPr baseColWidth="10" defaultColWidth="11.7109375" defaultRowHeight="15" customHeight="1"/>
  <cols>
    <col min="1" max="1" width="2.7109375" style="37" customWidth="1"/>
    <col min="2" max="2" width="26.7109375" style="29" customWidth="1"/>
    <col min="3" max="3" width="12.7109375" style="29" customWidth="1"/>
    <col min="4" max="4" width="3.5703125" style="29" customWidth="1"/>
    <col min="5" max="6" width="9.85546875" style="29" customWidth="1"/>
    <col min="7" max="7" width="3.5703125" style="29" customWidth="1"/>
    <col min="8" max="8" width="9.42578125" style="29" customWidth="1"/>
    <col min="9" max="9" width="9.85546875" style="29" customWidth="1"/>
    <col min="10" max="10" width="7.7109375" style="29" customWidth="1"/>
    <col min="11" max="11" width="3.5703125" style="29" customWidth="1"/>
    <col min="12" max="12" width="9.5703125" style="29" customWidth="1"/>
    <col min="13" max="13" width="8.5703125" style="29" customWidth="1"/>
    <col min="14" max="14" width="9" style="29" customWidth="1"/>
    <col min="15" max="15" width="6.140625" style="29" customWidth="1"/>
    <col min="16" max="17" width="11.7109375" style="37"/>
    <col min="18" max="16384" width="11.7109375" style="29"/>
  </cols>
  <sheetData>
    <row r="1" spans="1:17" ht="15" customHeight="1">
      <c r="A1" s="40"/>
    </row>
    <row r="9" spans="1:17" s="37" customFormat="1" ht="15" customHeight="1">
      <c r="A9" s="43"/>
      <c r="B9" s="43"/>
      <c r="C9" s="43"/>
      <c r="D9" s="43"/>
      <c r="E9" s="43"/>
      <c r="F9" s="43"/>
      <c r="G9" s="43"/>
      <c r="H9" s="43"/>
      <c r="I9" s="43"/>
      <c r="J9" s="43"/>
      <c r="K9" s="43"/>
      <c r="L9" s="43"/>
      <c r="M9" s="43"/>
      <c r="N9" s="43"/>
      <c r="O9" s="43"/>
    </row>
    <row r="10" spans="1:17" ht="15" customHeight="1">
      <c r="A10" s="43"/>
      <c r="B10" s="43"/>
      <c r="C10" s="43"/>
      <c r="D10" s="43"/>
      <c r="E10" s="43"/>
      <c r="F10" s="43"/>
      <c r="G10" s="43"/>
      <c r="H10" s="43"/>
      <c r="I10" s="43"/>
      <c r="J10" s="43"/>
      <c r="K10" s="43"/>
      <c r="L10" s="43"/>
      <c r="M10" s="43"/>
      <c r="N10" s="43"/>
      <c r="O10" s="43"/>
    </row>
    <row r="11" spans="1:17" ht="22.5">
      <c r="A11" s="43"/>
      <c r="B11" s="116" t="s">
        <v>102</v>
      </c>
      <c r="C11" s="43"/>
      <c r="D11" s="43"/>
      <c r="E11" s="51"/>
      <c r="F11" s="43"/>
      <c r="G11" s="43"/>
      <c r="H11" s="43"/>
      <c r="I11" s="43"/>
      <c r="J11" s="43"/>
      <c r="K11" s="43"/>
      <c r="L11" s="43"/>
      <c r="M11" s="43"/>
      <c r="N11" s="43"/>
      <c r="O11" s="43"/>
    </row>
    <row r="12" spans="1:17" ht="15" customHeight="1">
      <c r="A12" s="43"/>
      <c r="B12" s="43"/>
      <c r="C12" s="43"/>
      <c r="D12" s="43"/>
      <c r="E12" s="43"/>
      <c r="F12" s="43"/>
      <c r="G12" s="43"/>
      <c r="H12" s="43"/>
      <c r="I12" s="43"/>
      <c r="J12" s="43"/>
      <c r="K12" s="43"/>
      <c r="L12" s="43"/>
      <c r="M12" s="43"/>
      <c r="N12" s="43"/>
      <c r="O12" s="43"/>
    </row>
    <row r="13" spans="1:17" ht="15" customHeight="1">
      <c r="A13" s="43"/>
      <c r="B13" s="43"/>
      <c r="C13" s="43"/>
      <c r="D13" s="43"/>
      <c r="E13" s="43"/>
      <c r="F13" s="43"/>
      <c r="G13" s="43"/>
      <c r="H13" s="43"/>
      <c r="I13" s="43"/>
      <c r="J13" s="43"/>
      <c r="K13" s="43"/>
      <c r="L13" s="43"/>
      <c r="M13" s="43"/>
      <c r="N13" s="43"/>
      <c r="O13" s="43"/>
    </row>
    <row r="14" spans="1:17" ht="15" customHeight="1">
      <c r="A14" s="43"/>
      <c r="B14" s="91" t="s">
        <v>116</v>
      </c>
      <c r="C14" s="43"/>
      <c r="D14" s="43"/>
      <c r="E14" s="43"/>
      <c r="F14" s="43"/>
      <c r="G14" s="43"/>
      <c r="H14" s="43"/>
      <c r="I14" s="43"/>
      <c r="J14" s="43"/>
      <c r="K14" s="43"/>
      <c r="L14" s="43"/>
      <c r="M14" s="43"/>
      <c r="N14" s="43"/>
      <c r="O14" s="43"/>
    </row>
    <row r="15" spans="1:17" s="48" customFormat="1" ht="15" customHeight="1">
      <c r="A15" s="34"/>
      <c r="B15" s="34"/>
      <c r="C15" s="34"/>
      <c r="D15" s="34"/>
      <c r="E15" s="34"/>
      <c r="F15" s="34"/>
      <c r="G15" s="34"/>
      <c r="H15" s="34"/>
      <c r="I15" s="34"/>
      <c r="J15" s="34"/>
      <c r="K15" s="34"/>
      <c r="L15" s="34"/>
      <c r="M15" s="34"/>
      <c r="N15" s="34"/>
      <c r="O15" s="34"/>
      <c r="P15" s="94"/>
      <c r="Q15" s="94"/>
    </row>
    <row r="16" spans="1:17" s="48" customFormat="1" ht="15" customHeight="1">
      <c r="A16" s="34"/>
      <c r="C16" s="96"/>
      <c r="D16" s="96"/>
      <c r="E16" s="96"/>
      <c r="F16" s="96"/>
      <c r="G16" s="96"/>
      <c r="H16" s="96"/>
      <c r="I16" s="96"/>
      <c r="J16" s="96"/>
      <c r="K16" s="96"/>
      <c r="L16" s="96"/>
      <c r="M16" s="96"/>
      <c r="N16" s="96"/>
      <c r="O16" s="96"/>
      <c r="P16" s="94"/>
      <c r="Q16" s="94"/>
    </row>
    <row r="17" spans="1:17" s="48" customFormat="1" ht="15" customHeight="1">
      <c r="A17" s="34"/>
      <c r="B17" s="175" t="s">
        <v>150</v>
      </c>
      <c r="C17" s="175"/>
      <c r="D17" s="175"/>
      <c r="E17" s="175"/>
      <c r="F17" s="96"/>
      <c r="G17" s="96"/>
      <c r="H17" s="96"/>
      <c r="I17" s="96"/>
      <c r="J17" s="96"/>
      <c r="K17" s="96"/>
      <c r="L17" s="96"/>
      <c r="M17" s="96"/>
      <c r="N17" s="96"/>
      <c r="O17" s="96"/>
      <c r="P17" s="94"/>
      <c r="Q17" s="94"/>
    </row>
    <row r="18" spans="1:17" s="48" customFormat="1" ht="15" customHeight="1">
      <c r="A18" s="34"/>
      <c r="B18" s="175"/>
      <c r="C18" s="175"/>
      <c r="D18" s="175"/>
      <c r="E18" s="175"/>
      <c r="F18" s="96"/>
      <c r="G18" s="96"/>
      <c r="H18" s="96"/>
      <c r="I18" s="96"/>
      <c r="J18" s="96"/>
      <c r="K18" s="96"/>
      <c r="L18" s="96"/>
      <c r="M18" s="96"/>
      <c r="N18" s="96"/>
      <c r="O18" s="96"/>
      <c r="P18" s="94"/>
      <c r="Q18" s="94"/>
    </row>
    <row r="19" spans="1:17" s="48" customFormat="1" ht="15" customHeight="1">
      <c r="A19" s="34"/>
      <c r="B19" s="175"/>
      <c r="C19" s="175"/>
      <c r="D19" s="175"/>
      <c r="E19" s="175"/>
      <c r="F19" s="96"/>
      <c r="G19" s="96"/>
      <c r="H19" s="96"/>
      <c r="I19" s="96"/>
      <c r="J19" s="96"/>
      <c r="K19" s="96"/>
      <c r="L19" s="96"/>
      <c r="M19" s="96"/>
      <c r="N19" s="96"/>
      <c r="O19" s="96"/>
      <c r="P19" s="94"/>
      <c r="Q19" s="94"/>
    </row>
    <row r="20" spans="1:17" s="48" customFormat="1" ht="15" customHeight="1">
      <c r="A20" s="34"/>
      <c r="B20" s="175"/>
      <c r="C20" s="175"/>
      <c r="D20" s="175"/>
      <c r="E20" s="175"/>
      <c r="F20" s="96"/>
      <c r="G20" s="96"/>
      <c r="H20" s="96"/>
      <c r="I20" s="96"/>
      <c r="J20" s="96"/>
      <c r="K20" s="96"/>
      <c r="L20" s="96"/>
      <c r="M20" s="96"/>
      <c r="N20" s="96"/>
      <c r="O20" s="96"/>
      <c r="P20" s="94"/>
      <c r="Q20" s="94"/>
    </row>
    <row r="21" spans="1:17" s="48" customFormat="1" ht="15" customHeight="1">
      <c r="A21" s="34"/>
      <c r="B21" s="175"/>
      <c r="C21" s="175"/>
      <c r="D21" s="175"/>
      <c r="E21" s="175"/>
      <c r="F21" s="96"/>
      <c r="G21" s="96"/>
      <c r="H21" s="96"/>
      <c r="I21" s="96"/>
      <c r="J21" s="96"/>
      <c r="K21" s="96"/>
      <c r="L21" s="96"/>
      <c r="M21" s="96"/>
      <c r="N21" s="96"/>
      <c r="O21" s="96"/>
      <c r="P21" s="94"/>
      <c r="Q21" s="94"/>
    </row>
    <row r="22" spans="1:17" s="48" customFormat="1" ht="15" customHeight="1">
      <c r="A22" s="34"/>
      <c r="B22" s="175"/>
      <c r="C22" s="175"/>
      <c r="D22" s="175"/>
      <c r="E22" s="175"/>
      <c r="F22" s="69"/>
      <c r="G22" s="69"/>
      <c r="H22" s="69"/>
      <c r="I22" s="69"/>
      <c r="J22" s="69"/>
      <c r="K22" s="69"/>
      <c r="L22" s="69"/>
      <c r="M22" s="69"/>
      <c r="N22" s="69"/>
      <c r="O22" s="69"/>
      <c r="P22" s="94"/>
      <c r="Q22" s="94"/>
    </row>
    <row r="23" spans="1:17" s="48" customFormat="1" ht="15" customHeight="1">
      <c r="A23" s="34"/>
      <c r="B23" s="175"/>
      <c r="C23" s="175"/>
      <c r="D23" s="175"/>
      <c r="E23" s="175"/>
      <c r="F23" s="69"/>
      <c r="G23" s="69"/>
      <c r="H23" s="69"/>
      <c r="I23" s="69"/>
      <c r="J23" s="69"/>
      <c r="K23" s="69"/>
      <c r="L23" s="69"/>
      <c r="M23" s="69"/>
      <c r="N23" s="69"/>
      <c r="O23" s="69"/>
      <c r="P23" s="94"/>
      <c r="Q23" s="94"/>
    </row>
    <row r="24" spans="1:17" s="48" customFormat="1" ht="15" customHeight="1">
      <c r="A24" s="34"/>
      <c r="B24" s="175"/>
      <c r="C24" s="175"/>
      <c r="D24" s="175"/>
      <c r="E24" s="175"/>
      <c r="F24" s="69"/>
      <c r="G24" s="69"/>
      <c r="H24" s="69"/>
      <c r="I24" s="69"/>
      <c r="J24" s="69"/>
      <c r="K24" s="69"/>
      <c r="L24" s="69"/>
      <c r="M24" s="69"/>
      <c r="N24" s="69"/>
      <c r="O24" s="69"/>
      <c r="P24" s="94"/>
      <c r="Q24" s="94"/>
    </row>
    <row r="25" spans="1:17" s="48" customFormat="1" ht="15" customHeight="1">
      <c r="A25" s="34"/>
      <c r="B25" s="175"/>
      <c r="C25" s="175"/>
      <c r="D25" s="175"/>
      <c r="E25" s="175"/>
      <c r="F25" s="69"/>
      <c r="G25" s="69"/>
      <c r="H25" s="69"/>
      <c r="I25" s="69"/>
      <c r="J25" s="69"/>
      <c r="K25" s="69"/>
      <c r="L25" s="69"/>
      <c r="M25" s="69"/>
      <c r="N25" s="69"/>
      <c r="O25" s="69"/>
      <c r="P25" s="94"/>
      <c r="Q25" s="94"/>
    </row>
    <row r="26" spans="1:17" s="48" customFormat="1" ht="15" customHeight="1">
      <c r="A26" s="34"/>
      <c r="B26" s="175"/>
      <c r="C26" s="175"/>
      <c r="D26" s="175"/>
      <c r="E26" s="175"/>
      <c r="F26" s="69"/>
      <c r="G26" s="69"/>
      <c r="H26" s="69"/>
      <c r="I26" s="69"/>
      <c r="J26" s="69"/>
      <c r="K26" s="69"/>
      <c r="L26" s="69"/>
      <c r="M26" s="69"/>
      <c r="N26" s="69"/>
      <c r="O26" s="69"/>
      <c r="P26" s="94"/>
      <c r="Q26" s="94"/>
    </row>
    <row r="27" spans="1:17" s="48" customFormat="1" ht="15" customHeight="1">
      <c r="A27" s="34"/>
      <c r="B27" s="175"/>
      <c r="C27" s="175"/>
      <c r="D27" s="175"/>
      <c r="E27" s="175"/>
      <c r="F27" s="69"/>
      <c r="G27" s="69"/>
      <c r="H27" s="69"/>
      <c r="I27" s="69"/>
      <c r="J27" s="69"/>
      <c r="K27" s="69"/>
      <c r="L27" s="69"/>
      <c r="M27" s="69"/>
      <c r="N27" s="69"/>
      <c r="O27" s="69"/>
      <c r="P27" s="94"/>
      <c r="Q27" s="94"/>
    </row>
    <row r="28" spans="1:17" s="48" customFormat="1" ht="15" customHeight="1">
      <c r="A28" s="34"/>
      <c r="B28" s="175"/>
      <c r="C28" s="175"/>
      <c r="D28" s="175"/>
      <c r="E28" s="175"/>
      <c r="F28" s="69"/>
      <c r="G28" s="69"/>
      <c r="H28" s="69"/>
      <c r="I28" s="69"/>
      <c r="J28" s="69"/>
      <c r="K28" s="69"/>
      <c r="L28" s="69"/>
      <c r="M28" s="69"/>
      <c r="N28" s="69"/>
      <c r="O28" s="69"/>
      <c r="P28" s="94"/>
      <c r="Q28" s="94"/>
    </row>
    <row r="29" spans="1:17" s="48" customFormat="1" ht="15" customHeight="1">
      <c r="A29" s="34"/>
      <c r="B29" s="175"/>
      <c r="C29" s="175"/>
      <c r="D29" s="175"/>
      <c r="E29" s="175"/>
      <c r="F29" s="69"/>
      <c r="G29" s="69"/>
      <c r="H29" s="69"/>
      <c r="I29" s="69"/>
      <c r="J29" s="69"/>
      <c r="K29" s="69"/>
      <c r="L29" s="69"/>
      <c r="M29" s="69"/>
      <c r="N29" s="69"/>
      <c r="O29" s="69"/>
      <c r="P29" s="94"/>
      <c r="Q29" s="94"/>
    </row>
    <row r="30" spans="1:17" s="48" customFormat="1" ht="15" customHeight="1">
      <c r="A30" s="34"/>
      <c r="B30" s="175"/>
      <c r="C30" s="175"/>
      <c r="D30" s="175"/>
      <c r="E30" s="175"/>
      <c r="F30" s="69"/>
      <c r="G30" s="69"/>
      <c r="H30" s="69"/>
      <c r="I30" s="69"/>
      <c r="J30" s="69"/>
      <c r="K30" s="69"/>
      <c r="L30" s="69"/>
      <c r="M30" s="69"/>
      <c r="N30" s="69"/>
      <c r="O30" s="69"/>
      <c r="P30" s="94"/>
      <c r="Q30" s="94"/>
    </row>
    <row r="31" spans="1:17" s="48" customFormat="1" ht="15" customHeight="1">
      <c r="A31" s="34"/>
      <c r="B31" s="175"/>
      <c r="C31" s="175"/>
      <c r="D31" s="175"/>
      <c r="E31" s="175"/>
      <c r="F31" s="69"/>
      <c r="G31" s="69"/>
      <c r="H31" s="69"/>
      <c r="I31" s="69"/>
      <c r="J31" s="69"/>
      <c r="K31" s="69"/>
      <c r="L31" s="69"/>
      <c r="M31" s="69"/>
      <c r="N31" s="69"/>
      <c r="O31" s="69"/>
      <c r="P31" s="94"/>
      <c r="Q31" s="94"/>
    </row>
    <row r="32" spans="1:17" s="48" customFormat="1" ht="15" customHeight="1">
      <c r="A32" s="34"/>
      <c r="B32" s="175"/>
      <c r="C32" s="175"/>
      <c r="D32" s="175"/>
      <c r="E32" s="175"/>
      <c r="F32" s="69"/>
      <c r="G32" s="69"/>
      <c r="H32" s="69"/>
      <c r="I32" s="69"/>
      <c r="J32" s="69"/>
      <c r="K32" s="69"/>
      <c r="L32" s="69"/>
      <c r="M32" s="69"/>
      <c r="N32" s="69"/>
      <c r="O32" s="69"/>
      <c r="P32" s="94"/>
      <c r="Q32" s="94"/>
    </row>
    <row r="33" spans="1:22" s="48" customFormat="1" ht="15" customHeight="1">
      <c r="A33" s="34"/>
      <c r="B33" s="175"/>
      <c r="C33" s="175"/>
      <c r="D33" s="175"/>
      <c r="E33" s="175"/>
      <c r="F33" s="69"/>
      <c r="G33" s="69"/>
      <c r="H33" s="69"/>
      <c r="I33" s="69"/>
      <c r="J33" s="69"/>
      <c r="K33" s="69"/>
      <c r="L33" s="69"/>
      <c r="M33" s="69"/>
      <c r="N33" s="69"/>
      <c r="O33" s="69"/>
      <c r="P33" s="94"/>
      <c r="Q33" s="94"/>
    </row>
    <row r="34" spans="1:22" s="48" customFormat="1" ht="15" customHeight="1">
      <c r="A34" s="34"/>
      <c r="B34" s="175"/>
      <c r="C34" s="175"/>
      <c r="D34" s="175"/>
      <c r="E34" s="175"/>
      <c r="F34" s="69"/>
      <c r="G34" s="69"/>
      <c r="H34" s="69"/>
      <c r="I34" s="69"/>
      <c r="J34" s="69"/>
      <c r="K34" s="69"/>
      <c r="L34" s="69"/>
      <c r="M34" s="69"/>
      <c r="N34" s="69"/>
      <c r="O34" s="69"/>
      <c r="P34" s="94"/>
      <c r="Q34" s="94"/>
    </row>
    <row r="35" spans="1:22" s="48" customFormat="1" ht="15" customHeight="1">
      <c r="A35" s="34"/>
      <c r="B35" s="175"/>
      <c r="C35" s="175"/>
      <c r="D35" s="175"/>
      <c r="E35" s="175"/>
      <c r="F35" s="69"/>
      <c r="G35" s="69"/>
      <c r="H35" s="69"/>
      <c r="I35" s="69"/>
      <c r="J35" s="69"/>
      <c r="K35" s="69"/>
      <c r="L35" s="69"/>
      <c r="M35" s="69"/>
      <c r="N35" s="69"/>
      <c r="O35" s="69"/>
      <c r="P35" s="94"/>
      <c r="Q35" s="94"/>
    </row>
    <row r="36" spans="1:22" s="48" customFormat="1" ht="15" customHeight="1">
      <c r="A36" s="34"/>
      <c r="B36" s="175"/>
      <c r="C36" s="175"/>
      <c r="D36" s="175"/>
      <c r="E36" s="175"/>
      <c r="F36" s="69"/>
      <c r="G36" s="69"/>
      <c r="H36" s="69"/>
      <c r="I36" s="69"/>
      <c r="J36" s="69"/>
      <c r="K36" s="69"/>
      <c r="L36" s="69"/>
      <c r="M36" s="69"/>
      <c r="N36" s="69"/>
      <c r="O36" s="69"/>
      <c r="P36" s="94"/>
      <c r="Q36" s="94"/>
    </row>
    <row r="37" spans="1:22" s="48" customFormat="1" ht="15" customHeight="1">
      <c r="A37" s="34"/>
      <c r="B37" s="175"/>
      <c r="C37" s="175"/>
      <c r="D37" s="175"/>
      <c r="E37" s="175"/>
      <c r="F37" s="69"/>
      <c r="G37" s="69"/>
      <c r="H37" s="69"/>
      <c r="I37" s="69"/>
      <c r="J37" s="69"/>
      <c r="K37" s="69"/>
      <c r="L37" s="69"/>
      <c r="M37" s="69"/>
      <c r="N37" s="69"/>
      <c r="O37" s="69"/>
      <c r="P37" s="94"/>
      <c r="Q37" s="94"/>
    </row>
    <row r="38" spans="1:22" s="48" customFormat="1" ht="15" customHeight="1">
      <c r="A38" s="34"/>
      <c r="B38" s="175"/>
      <c r="C38" s="175"/>
      <c r="D38" s="175"/>
      <c r="E38" s="175"/>
      <c r="F38" s="69"/>
      <c r="G38" s="69"/>
      <c r="H38" s="69"/>
      <c r="I38" s="69"/>
      <c r="J38" s="69"/>
      <c r="K38" s="69"/>
      <c r="L38" s="69"/>
      <c r="M38" s="69"/>
      <c r="N38" s="69"/>
      <c r="O38" s="69"/>
      <c r="P38" s="94"/>
      <c r="Q38" s="94"/>
    </row>
    <row r="39" spans="1:22" s="48" customFormat="1" ht="15" customHeight="1">
      <c r="A39" s="34"/>
      <c r="B39" s="69"/>
      <c r="C39" s="69"/>
      <c r="D39" s="69"/>
      <c r="E39" s="69"/>
      <c r="F39" s="69"/>
      <c r="G39" s="69"/>
      <c r="H39" s="69"/>
      <c r="I39" s="69"/>
      <c r="J39" s="69"/>
      <c r="K39" s="69"/>
      <c r="L39" s="69"/>
      <c r="M39" s="69"/>
      <c r="N39" s="69"/>
      <c r="O39" s="69"/>
      <c r="P39" s="94"/>
      <c r="Q39" s="94"/>
    </row>
    <row r="40" spans="1:22" s="48" customFormat="1" ht="15" customHeight="1">
      <c r="A40" s="34"/>
      <c r="B40" s="34"/>
      <c r="C40" s="177" t="s">
        <v>59</v>
      </c>
      <c r="D40" s="49"/>
      <c r="E40" s="176" t="s">
        <v>62</v>
      </c>
      <c r="F40" s="176"/>
      <c r="H40" s="176" t="s">
        <v>61</v>
      </c>
      <c r="I40" s="176"/>
      <c r="J40" s="176"/>
      <c r="L40" s="179" t="s">
        <v>73</v>
      </c>
      <c r="M40" s="179"/>
      <c r="N40" s="179"/>
      <c r="O40" s="179"/>
    </row>
    <row r="41" spans="1:22" s="44" customFormat="1" ht="15" customHeight="1">
      <c r="A41" s="33"/>
      <c r="B41" s="47"/>
      <c r="C41" s="178"/>
      <c r="D41" s="46"/>
      <c r="E41" s="45" t="s">
        <v>65</v>
      </c>
      <c r="F41" s="45" t="s">
        <v>60</v>
      </c>
      <c r="H41" s="147" t="s">
        <v>63</v>
      </c>
      <c r="I41" s="147" t="s">
        <v>64</v>
      </c>
      <c r="J41" s="147" t="s">
        <v>142</v>
      </c>
      <c r="L41" s="147" t="s">
        <v>72</v>
      </c>
      <c r="M41" s="147" t="s">
        <v>71</v>
      </c>
      <c r="N41" s="147" t="s">
        <v>70</v>
      </c>
      <c r="O41" s="147" t="s">
        <v>142</v>
      </c>
      <c r="U41" s="1"/>
      <c r="V41" s="1"/>
    </row>
    <row r="42" spans="1:22" ht="13.5" customHeight="1">
      <c r="A42" s="43"/>
      <c r="B42" s="43"/>
      <c r="C42" s="43"/>
      <c r="D42" s="43"/>
      <c r="E42" s="34"/>
      <c r="F42" s="35"/>
      <c r="H42" s="37"/>
      <c r="I42" s="37"/>
      <c r="J42" s="37"/>
      <c r="L42" s="43"/>
      <c r="M42" s="43"/>
      <c r="N42" s="43"/>
      <c r="O42" s="43"/>
      <c r="U42" s="3"/>
      <c r="V42" s="3"/>
    </row>
    <row r="43" spans="1:22" s="32" customFormat="1" ht="14.25" customHeight="1">
      <c r="A43" s="93"/>
      <c r="B43" s="31" t="s">
        <v>43</v>
      </c>
      <c r="C43" s="10">
        <v>2680</v>
      </c>
      <c r="D43" s="42"/>
      <c r="E43" s="10">
        <v>1022</v>
      </c>
      <c r="F43" s="10">
        <v>1658</v>
      </c>
      <c r="H43" s="10">
        <v>90</v>
      </c>
      <c r="I43" s="10">
        <v>932</v>
      </c>
      <c r="J43" s="10">
        <v>0</v>
      </c>
      <c r="L43" s="10">
        <v>63</v>
      </c>
      <c r="M43" s="10">
        <v>2009</v>
      </c>
      <c r="N43" s="10">
        <v>498</v>
      </c>
      <c r="O43" s="10">
        <v>110</v>
      </c>
      <c r="P43" s="137"/>
      <c r="Q43" s="137"/>
      <c r="R43" s="138"/>
      <c r="S43" s="3"/>
      <c r="T43" s="3"/>
      <c r="U43" s="3"/>
      <c r="V43" s="3"/>
    </row>
    <row r="44" spans="1:22" s="32" customFormat="1" ht="14.25" customHeight="1">
      <c r="A44" s="93"/>
      <c r="B44" s="31" t="s">
        <v>44</v>
      </c>
      <c r="C44" s="10">
        <v>578</v>
      </c>
      <c r="D44" s="42"/>
      <c r="E44" s="10">
        <v>133</v>
      </c>
      <c r="F44" s="10">
        <v>445</v>
      </c>
      <c r="H44" s="10">
        <v>25</v>
      </c>
      <c r="I44" s="10">
        <v>106</v>
      </c>
      <c r="J44" s="10">
        <v>2</v>
      </c>
      <c r="L44" s="10">
        <v>12</v>
      </c>
      <c r="M44" s="10">
        <v>494</v>
      </c>
      <c r="N44" s="10">
        <v>72</v>
      </c>
      <c r="O44" s="10">
        <v>0</v>
      </c>
      <c r="P44" s="137"/>
      <c r="Q44" s="137"/>
      <c r="R44" s="138"/>
      <c r="S44" s="3"/>
      <c r="T44" s="3"/>
      <c r="U44" s="1"/>
      <c r="V44" s="3"/>
    </row>
    <row r="45" spans="1:22" s="32" customFormat="1" ht="14.25" customHeight="1">
      <c r="A45" s="93"/>
      <c r="B45" s="31" t="s">
        <v>45</v>
      </c>
      <c r="C45" s="10">
        <v>1847</v>
      </c>
      <c r="D45" s="42"/>
      <c r="E45" s="10">
        <v>687</v>
      </c>
      <c r="F45" s="10">
        <v>1160</v>
      </c>
      <c r="H45" s="10">
        <v>423</v>
      </c>
      <c r="I45" s="10">
        <v>260</v>
      </c>
      <c r="J45" s="10">
        <v>4</v>
      </c>
      <c r="L45" s="10">
        <v>55</v>
      </c>
      <c r="M45" s="10">
        <v>1484</v>
      </c>
      <c r="N45" s="10">
        <v>277</v>
      </c>
      <c r="O45" s="10">
        <v>31</v>
      </c>
      <c r="P45" s="137"/>
      <c r="Q45" s="137"/>
      <c r="R45" s="138"/>
      <c r="S45" s="3"/>
      <c r="T45" s="3"/>
      <c r="U45" s="3"/>
      <c r="V45" s="3"/>
    </row>
    <row r="46" spans="1:22" s="32" customFormat="1" ht="14.25" customHeight="1">
      <c r="A46" s="93"/>
      <c r="B46" s="31" t="s">
        <v>46</v>
      </c>
      <c r="C46" s="10">
        <v>623</v>
      </c>
      <c r="D46" s="42"/>
      <c r="E46" s="10">
        <v>83</v>
      </c>
      <c r="F46" s="10">
        <v>540</v>
      </c>
      <c r="H46" s="10">
        <v>49</v>
      </c>
      <c r="I46" s="10">
        <v>34</v>
      </c>
      <c r="J46" s="10">
        <v>0</v>
      </c>
      <c r="L46" s="10">
        <v>8</v>
      </c>
      <c r="M46" s="10">
        <v>541</v>
      </c>
      <c r="N46" s="10">
        <v>74</v>
      </c>
      <c r="O46" s="10">
        <v>0</v>
      </c>
      <c r="P46" s="137"/>
      <c r="Q46" s="137"/>
      <c r="R46" s="138"/>
      <c r="S46" s="3"/>
      <c r="T46" s="3"/>
      <c r="U46" s="3"/>
      <c r="V46" s="3"/>
    </row>
    <row r="47" spans="1:22" s="32" customFormat="1" ht="14.25" customHeight="1">
      <c r="A47" s="93"/>
      <c r="B47" s="31" t="s">
        <v>47</v>
      </c>
      <c r="C47" s="10">
        <v>752</v>
      </c>
      <c r="D47" s="42"/>
      <c r="E47" s="10">
        <v>79</v>
      </c>
      <c r="F47" s="10">
        <v>673</v>
      </c>
      <c r="H47" s="10">
        <v>27</v>
      </c>
      <c r="I47" s="10">
        <v>52</v>
      </c>
      <c r="J47" s="10">
        <v>0</v>
      </c>
      <c r="L47" s="10">
        <v>62</v>
      </c>
      <c r="M47" s="10">
        <v>536</v>
      </c>
      <c r="N47" s="10">
        <v>143</v>
      </c>
      <c r="O47" s="10">
        <v>11</v>
      </c>
      <c r="P47" s="137"/>
      <c r="Q47" s="137"/>
      <c r="R47" s="138"/>
      <c r="S47" s="3"/>
      <c r="T47" s="3"/>
      <c r="U47" s="3"/>
      <c r="V47" s="3"/>
    </row>
    <row r="48" spans="1:22" s="32" customFormat="1" ht="14.25" customHeight="1">
      <c r="A48" s="93"/>
      <c r="B48" s="31" t="s">
        <v>48</v>
      </c>
      <c r="C48" s="10">
        <v>1045</v>
      </c>
      <c r="D48" s="42"/>
      <c r="E48" s="10">
        <v>64</v>
      </c>
      <c r="F48" s="10">
        <v>981</v>
      </c>
      <c r="H48" s="10">
        <v>13</v>
      </c>
      <c r="I48" s="10">
        <v>51</v>
      </c>
      <c r="J48" s="10">
        <v>0</v>
      </c>
      <c r="L48" s="10">
        <v>225</v>
      </c>
      <c r="M48" s="10">
        <v>692</v>
      </c>
      <c r="N48" s="10">
        <v>118</v>
      </c>
      <c r="O48" s="10">
        <v>10</v>
      </c>
      <c r="P48" s="137"/>
      <c r="Q48" s="137"/>
      <c r="R48" s="138"/>
      <c r="S48" s="3"/>
      <c r="T48" s="3"/>
      <c r="U48" s="3"/>
      <c r="V48" s="3"/>
    </row>
    <row r="49" spans="1:28" s="32" customFormat="1" ht="14.25" customHeight="1">
      <c r="A49" s="93"/>
      <c r="B49" s="31" t="s">
        <v>49</v>
      </c>
      <c r="C49" s="10">
        <v>1854</v>
      </c>
      <c r="D49" s="42"/>
      <c r="E49" s="10">
        <v>1141</v>
      </c>
      <c r="F49" s="10">
        <v>713</v>
      </c>
      <c r="H49" s="10">
        <v>783</v>
      </c>
      <c r="I49" s="10">
        <v>358</v>
      </c>
      <c r="J49" s="10">
        <v>0</v>
      </c>
      <c r="L49" s="10">
        <v>39</v>
      </c>
      <c r="M49" s="10">
        <v>1356</v>
      </c>
      <c r="N49" s="10">
        <v>412</v>
      </c>
      <c r="O49" s="10">
        <v>47</v>
      </c>
      <c r="P49" s="137"/>
      <c r="Q49" s="137"/>
      <c r="R49" s="138"/>
      <c r="S49" s="3"/>
      <c r="T49" s="3"/>
      <c r="U49" s="3"/>
      <c r="V49" s="3"/>
    </row>
    <row r="50" spans="1:28" s="32" customFormat="1" ht="14.25" customHeight="1">
      <c r="A50" s="93"/>
      <c r="B50" s="31" t="s">
        <v>50</v>
      </c>
      <c r="C50" s="10">
        <v>1184</v>
      </c>
      <c r="D50" s="42"/>
      <c r="E50" s="10">
        <v>595</v>
      </c>
      <c r="F50" s="10">
        <v>589</v>
      </c>
      <c r="H50" s="10">
        <v>294</v>
      </c>
      <c r="I50" s="10">
        <v>301</v>
      </c>
      <c r="J50" s="10">
        <v>0</v>
      </c>
      <c r="L50" s="10">
        <v>4</v>
      </c>
      <c r="M50" s="10">
        <v>1085</v>
      </c>
      <c r="N50" s="10">
        <v>87</v>
      </c>
      <c r="O50" s="10">
        <v>8</v>
      </c>
      <c r="P50" s="137"/>
      <c r="Q50" s="137"/>
      <c r="R50" s="138"/>
      <c r="S50" s="3"/>
      <c r="T50" s="3"/>
      <c r="U50" s="3"/>
      <c r="V50" s="3"/>
    </row>
    <row r="51" spans="1:28" s="32" customFormat="1" ht="14.25" customHeight="1">
      <c r="A51" s="93"/>
      <c r="B51" s="31" t="s">
        <v>51</v>
      </c>
      <c r="C51" s="10">
        <v>1144</v>
      </c>
      <c r="D51" s="42"/>
      <c r="E51" s="10">
        <v>231</v>
      </c>
      <c r="F51" s="10">
        <v>913</v>
      </c>
      <c r="H51" s="10">
        <v>219</v>
      </c>
      <c r="I51" s="10">
        <v>10</v>
      </c>
      <c r="J51" s="10">
        <v>2</v>
      </c>
      <c r="L51" s="10">
        <v>61</v>
      </c>
      <c r="M51" s="10">
        <v>829</v>
      </c>
      <c r="N51" s="10">
        <v>227</v>
      </c>
      <c r="O51" s="10">
        <v>27</v>
      </c>
      <c r="P51" s="152"/>
      <c r="Q51" s="152"/>
      <c r="R51" s="153"/>
      <c r="S51" s="154"/>
      <c r="T51" s="154"/>
      <c r="U51" s="154"/>
      <c r="V51" s="154"/>
      <c r="W51" s="151"/>
      <c r="X51" s="151"/>
      <c r="Y51" s="151"/>
      <c r="Z51" s="151"/>
      <c r="AA51" s="151"/>
      <c r="AB51" s="151"/>
    </row>
    <row r="52" spans="1:28" s="32" customFormat="1" ht="14.25" customHeight="1">
      <c r="A52" s="93"/>
      <c r="B52" s="31" t="s">
        <v>52</v>
      </c>
      <c r="C52" s="10">
        <v>1337</v>
      </c>
      <c r="D52" s="42"/>
      <c r="E52" s="10">
        <v>254</v>
      </c>
      <c r="F52" s="10">
        <v>1083</v>
      </c>
      <c r="H52" s="10">
        <v>96</v>
      </c>
      <c r="I52" s="10">
        <v>158</v>
      </c>
      <c r="J52" s="10">
        <v>0</v>
      </c>
      <c r="L52" s="10">
        <v>140</v>
      </c>
      <c r="M52" s="10">
        <v>976</v>
      </c>
      <c r="N52" s="10">
        <v>220</v>
      </c>
      <c r="O52" s="10">
        <v>1</v>
      </c>
      <c r="P52" s="137"/>
      <c r="Q52" s="137"/>
      <c r="R52" s="138"/>
      <c r="S52" s="3"/>
      <c r="T52" s="3"/>
      <c r="U52" s="3"/>
      <c r="V52" s="2"/>
    </row>
    <row r="53" spans="1:28" s="32" customFormat="1" ht="14.25" customHeight="1">
      <c r="A53" s="93"/>
      <c r="B53" s="31" t="s">
        <v>53</v>
      </c>
      <c r="C53" s="10">
        <v>59</v>
      </c>
      <c r="D53" s="42"/>
      <c r="E53" s="10">
        <v>12</v>
      </c>
      <c r="F53" s="10">
        <v>47</v>
      </c>
      <c r="H53" s="10">
        <v>6</v>
      </c>
      <c r="I53" s="10">
        <v>6</v>
      </c>
      <c r="J53" s="10">
        <v>0</v>
      </c>
      <c r="L53" s="10">
        <v>2</v>
      </c>
      <c r="M53" s="10">
        <v>50</v>
      </c>
      <c r="N53" s="10">
        <v>7</v>
      </c>
      <c r="O53" s="10">
        <v>0</v>
      </c>
      <c r="P53" s="137"/>
      <c r="Q53" s="137"/>
      <c r="R53" s="138"/>
      <c r="S53" s="3"/>
      <c r="T53" s="3"/>
      <c r="U53" s="3"/>
    </row>
    <row r="54" spans="1:28" s="32" customFormat="1" ht="14.25" customHeight="1">
      <c r="A54" s="93"/>
      <c r="B54" s="31" t="s">
        <v>54</v>
      </c>
      <c r="C54" s="10">
        <v>625</v>
      </c>
      <c r="D54" s="42"/>
      <c r="E54" s="10">
        <v>100</v>
      </c>
      <c r="F54" s="10">
        <v>525</v>
      </c>
      <c r="H54" s="10">
        <v>19</v>
      </c>
      <c r="I54" s="10">
        <v>81</v>
      </c>
      <c r="J54" s="10">
        <v>0</v>
      </c>
      <c r="L54" s="10">
        <v>7</v>
      </c>
      <c r="M54" s="10">
        <v>533</v>
      </c>
      <c r="N54" s="10">
        <v>82</v>
      </c>
      <c r="O54" s="10">
        <v>3</v>
      </c>
      <c r="P54" s="137"/>
      <c r="Q54" s="137"/>
      <c r="R54" s="138"/>
      <c r="U54" s="29"/>
    </row>
    <row r="55" spans="1:28" s="151" customFormat="1" ht="16.5">
      <c r="A55" s="150"/>
      <c r="B55" s="31" t="s">
        <v>55</v>
      </c>
      <c r="C55" s="10">
        <v>2004</v>
      </c>
      <c r="D55" s="42"/>
      <c r="E55" s="10">
        <v>1668</v>
      </c>
      <c r="F55" s="10">
        <v>336</v>
      </c>
      <c r="G55" s="32"/>
      <c r="H55" s="10">
        <v>75</v>
      </c>
      <c r="I55" s="10">
        <v>1582</v>
      </c>
      <c r="J55" s="10">
        <v>11</v>
      </c>
      <c r="K55" s="32"/>
      <c r="L55" s="10">
        <v>22</v>
      </c>
      <c r="M55" s="10">
        <v>1653</v>
      </c>
      <c r="N55" s="10">
        <v>320</v>
      </c>
      <c r="O55" s="10">
        <v>9</v>
      </c>
      <c r="P55" s="137"/>
      <c r="Q55" s="137"/>
      <c r="R55" s="138"/>
      <c r="S55" s="32"/>
      <c r="T55" s="32"/>
      <c r="U55" s="29"/>
      <c r="V55" s="32"/>
      <c r="W55" s="32"/>
      <c r="X55" s="32"/>
      <c r="Y55" s="32"/>
      <c r="Z55" s="32"/>
      <c r="AA55" s="32"/>
      <c r="AB55" s="32"/>
    </row>
    <row r="56" spans="1:28" s="32" customFormat="1" ht="14.25" customHeight="1">
      <c r="A56" s="93"/>
      <c r="B56" s="31" t="s">
        <v>56</v>
      </c>
      <c r="C56" s="10">
        <v>948</v>
      </c>
      <c r="D56" s="42"/>
      <c r="E56" s="10">
        <v>224</v>
      </c>
      <c r="F56" s="10">
        <v>724</v>
      </c>
      <c r="H56" s="10">
        <v>27</v>
      </c>
      <c r="I56" s="10">
        <v>197</v>
      </c>
      <c r="J56" s="10">
        <v>0</v>
      </c>
      <c r="L56" s="10">
        <v>15</v>
      </c>
      <c r="M56" s="10">
        <v>823</v>
      </c>
      <c r="N56" s="10">
        <v>109</v>
      </c>
      <c r="O56" s="10">
        <v>1</v>
      </c>
      <c r="P56" s="137"/>
      <c r="Q56" s="137"/>
      <c r="R56" s="138"/>
      <c r="U56" s="29"/>
    </row>
    <row r="57" spans="1:28" s="32" customFormat="1" ht="14.25" customHeight="1">
      <c r="A57" s="93"/>
      <c r="B57" s="31" t="s">
        <v>69</v>
      </c>
      <c r="C57" s="10">
        <v>171</v>
      </c>
      <c r="D57" s="42"/>
      <c r="E57" s="10">
        <v>61</v>
      </c>
      <c r="F57" s="10">
        <v>110</v>
      </c>
      <c r="H57" s="10">
        <v>31</v>
      </c>
      <c r="I57" s="10">
        <v>30</v>
      </c>
      <c r="J57" s="10">
        <v>0</v>
      </c>
      <c r="L57" s="10">
        <v>29</v>
      </c>
      <c r="M57" s="10">
        <v>116</v>
      </c>
      <c r="N57" s="10">
        <v>26</v>
      </c>
      <c r="O57" s="10">
        <v>0</v>
      </c>
      <c r="P57" s="137"/>
      <c r="Q57" s="137"/>
      <c r="R57" s="138"/>
      <c r="U57" s="29"/>
    </row>
    <row r="58" spans="1:28" s="32" customFormat="1" ht="14.25" customHeight="1">
      <c r="A58" s="93"/>
      <c r="B58" s="31" t="s">
        <v>58</v>
      </c>
      <c r="C58" s="10">
        <v>798</v>
      </c>
      <c r="D58" s="42"/>
      <c r="E58" s="155" t="s">
        <v>146</v>
      </c>
      <c r="F58" s="155" t="s">
        <v>146</v>
      </c>
      <c r="G58" s="156"/>
      <c r="H58" s="155" t="s">
        <v>146</v>
      </c>
      <c r="I58" s="155" t="s">
        <v>146</v>
      </c>
      <c r="J58" s="155" t="s">
        <v>146</v>
      </c>
      <c r="K58" s="156"/>
      <c r="L58" s="155" t="s">
        <v>146</v>
      </c>
      <c r="M58" s="155" t="s">
        <v>146</v>
      </c>
      <c r="N58" s="155" t="s">
        <v>146</v>
      </c>
      <c r="O58" s="155" t="s">
        <v>146</v>
      </c>
      <c r="P58" s="137"/>
      <c r="Q58" s="137"/>
      <c r="R58" s="138"/>
      <c r="U58" s="29"/>
    </row>
    <row r="59" spans="1:28" s="32" customFormat="1" ht="14.25" customHeight="1">
      <c r="A59" s="93"/>
      <c r="B59" s="31" t="s">
        <v>57</v>
      </c>
      <c r="C59" s="10">
        <v>792</v>
      </c>
      <c r="D59" s="42"/>
      <c r="E59" s="155" t="s">
        <v>146</v>
      </c>
      <c r="F59" s="155" t="s">
        <v>146</v>
      </c>
      <c r="G59" s="156"/>
      <c r="H59" s="155" t="s">
        <v>146</v>
      </c>
      <c r="I59" s="155" t="s">
        <v>146</v>
      </c>
      <c r="J59" s="155" t="s">
        <v>146</v>
      </c>
      <c r="K59" s="156"/>
      <c r="L59" s="155" t="s">
        <v>146</v>
      </c>
      <c r="M59" s="155" t="s">
        <v>146</v>
      </c>
      <c r="N59" s="155" t="s">
        <v>146</v>
      </c>
      <c r="O59" s="155" t="s">
        <v>146</v>
      </c>
      <c r="P59" s="137"/>
      <c r="Q59" s="137"/>
      <c r="R59" s="138"/>
      <c r="S59" s="38"/>
      <c r="T59" s="38"/>
      <c r="U59" s="39"/>
      <c r="V59" s="38"/>
      <c r="W59" s="38"/>
      <c r="X59" s="38"/>
      <c r="Y59" s="38"/>
      <c r="Z59" s="38"/>
      <c r="AA59" s="38"/>
      <c r="AB59" s="38"/>
    </row>
    <row r="60" spans="1:28" s="32" customFormat="1" ht="14.25" customHeight="1">
      <c r="A60" s="93"/>
      <c r="B60" s="31" t="s">
        <v>68</v>
      </c>
      <c r="C60" s="10">
        <v>334</v>
      </c>
      <c r="D60" s="42"/>
      <c r="E60" s="155" t="s">
        <v>146</v>
      </c>
      <c r="F60" s="155" t="s">
        <v>146</v>
      </c>
      <c r="G60" s="156"/>
      <c r="H60" s="155" t="s">
        <v>146</v>
      </c>
      <c r="I60" s="155" t="s">
        <v>146</v>
      </c>
      <c r="J60" s="155" t="s">
        <v>146</v>
      </c>
      <c r="K60" s="156"/>
      <c r="L60" s="155" t="s">
        <v>146</v>
      </c>
      <c r="M60" s="155" t="s">
        <v>146</v>
      </c>
      <c r="N60" s="155" t="s">
        <v>146</v>
      </c>
      <c r="O60" s="155" t="s">
        <v>146</v>
      </c>
      <c r="P60" s="37"/>
      <c r="Q60" s="37"/>
      <c r="R60" s="138"/>
      <c r="S60" s="29"/>
      <c r="T60" s="29"/>
      <c r="U60" s="29"/>
      <c r="V60" s="29"/>
      <c r="W60" s="29"/>
      <c r="X60" s="29"/>
      <c r="Y60" s="29"/>
      <c r="Z60" s="29"/>
      <c r="AA60" s="29"/>
      <c r="AB60" s="29"/>
    </row>
    <row r="61" spans="1:28" s="32" customFormat="1" ht="14.25" customHeight="1">
      <c r="A61" s="93"/>
      <c r="B61" s="31" t="s">
        <v>67</v>
      </c>
      <c r="C61" s="10">
        <v>627</v>
      </c>
      <c r="D61" s="42"/>
      <c r="E61" s="155" t="s">
        <v>146</v>
      </c>
      <c r="F61" s="155" t="s">
        <v>146</v>
      </c>
      <c r="G61" s="156"/>
      <c r="H61" s="155" t="s">
        <v>146</v>
      </c>
      <c r="I61" s="155" t="s">
        <v>146</v>
      </c>
      <c r="J61" s="155" t="s">
        <v>146</v>
      </c>
      <c r="K61" s="156"/>
      <c r="L61" s="155" t="s">
        <v>146</v>
      </c>
      <c r="M61" s="155" t="s">
        <v>146</v>
      </c>
      <c r="N61" s="155" t="s">
        <v>146</v>
      </c>
      <c r="O61" s="155" t="s">
        <v>146</v>
      </c>
      <c r="P61" s="35"/>
      <c r="Q61" s="35"/>
    </row>
    <row r="62" spans="1:28" s="32" customFormat="1" ht="14.25" customHeight="1">
      <c r="A62" s="93"/>
      <c r="B62" s="31" t="s">
        <v>66</v>
      </c>
      <c r="C62" s="10">
        <v>1325</v>
      </c>
      <c r="D62" s="42"/>
      <c r="E62" s="155" t="s">
        <v>146</v>
      </c>
      <c r="F62" s="155" t="s">
        <v>146</v>
      </c>
      <c r="G62" s="156"/>
      <c r="H62" s="155" t="s">
        <v>146</v>
      </c>
      <c r="I62" s="155" t="s">
        <v>146</v>
      </c>
      <c r="J62" s="155" t="s">
        <v>146</v>
      </c>
      <c r="K62" s="156"/>
      <c r="L62" s="155" t="s">
        <v>146</v>
      </c>
      <c r="M62" s="155" t="s">
        <v>146</v>
      </c>
      <c r="N62" s="155" t="s">
        <v>146</v>
      </c>
      <c r="O62" s="155" t="s">
        <v>146</v>
      </c>
      <c r="P62" s="37"/>
      <c r="Q62" s="37"/>
      <c r="R62" s="29"/>
      <c r="S62" s="29"/>
      <c r="T62" s="29"/>
      <c r="U62" s="29"/>
      <c r="V62" s="29"/>
      <c r="W62" s="29"/>
      <c r="X62" s="29"/>
      <c r="Y62" s="29"/>
      <c r="Z62" s="29"/>
      <c r="AA62" s="29"/>
      <c r="AB62" s="29"/>
    </row>
    <row r="63" spans="1:28" s="38" customFormat="1" ht="15" customHeight="1">
      <c r="A63" s="93"/>
      <c r="B63" s="41" t="s">
        <v>8</v>
      </c>
      <c r="C63" s="124">
        <f>SUM(C43:C62)</f>
        <v>20727</v>
      </c>
      <c r="D63" s="40"/>
      <c r="E63" s="124">
        <f>SUM(E43:E62)</f>
        <v>6354</v>
      </c>
      <c r="F63" s="124">
        <f>SUM(F43:F62)</f>
        <v>10497</v>
      </c>
      <c r="H63" s="124">
        <f>SUM(H43:H62)</f>
        <v>2177</v>
      </c>
      <c r="I63" s="124">
        <f>SUM(I43:I62)</f>
        <v>4158</v>
      </c>
      <c r="J63" s="124">
        <f>SUM(J43:J62)</f>
        <v>19</v>
      </c>
      <c r="L63" s="124">
        <f>SUM(L43:L62)</f>
        <v>744</v>
      </c>
      <c r="M63" s="124">
        <f>SUM(M43:M62)</f>
        <v>13177</v>
      </c>
      <c r="N63" s="124">
        <f>SUM(N43:N62)</f>
        <v>2672</v>
      </c>
      <c r="O63" s="124">
        <f>SUM(O43:O62)</f>
        <v>258</v>
      </c>
      <c r="P63" s="37"/>
      <c r="Q63" s="37"/>
      <c r="R63" s="29"/>
      <c r="S63" s="29"/>
      <c r="T63" s="29"/>
      <c r="U63" s="29"/>
      <c r="V63" s="29"/>
      <c r="W63" s="29"/>
      <c r="X63" s="29"/>
      <c r="Y63" s="29"/>
      <c r="Z63" s="29"/>
      <c r="AA63" s="29"/>
      <c r="AB63" s="29"/>
    </row>
    <row r="64" spans="1:28" ht="15" customHeight="1">
      <c r="A64" s="93"/>
      <c r="B64" s="92" t="s">
        <v>130</v>
      </c>
      <c r="C64" s="135"/>
      <c r="D64" s="37"/>
      <c r="E64" s="126"/>
      <c r="F64" s="126"/>
      <c r="G64" s="37"/>
      <c r="H64" s="126"/>
      <c r="I64" s="126"/>
      <c r="J64" s="126"/>
      <c r="L64" s="37"/>
    </row>
    <row r="65" spans="1:28" s="32" customFormat="1" ht="15" customHeight="1">
      <c r="A65" s="93"/>
      <c r="B65" s="92" t="s">
        <v>145</v>
      </c>
      <c r="C65" s="36"/>
      <c r="D65" s="36"/>
      <c r="E65" s="36"/>
      <c r="F65" s="36"/>
      <c r="G65" s="36"/>
      <c r="H65" s="35"/>
      <c r="I65" s="33"/>
      <c r="J65" s="33"/>
      <c r="K65" s="34"/>
      <c r="L65" s="33"/>
      <c r="M65" s="33"/>
      <c r="N65" s="33"/>
      <c r="O65" s="33"/>
      <c r="P65" s="37"/>
      <c r="Q65" s="37"/>
      <c r="R65" s="29"/>
      <c r="S65" s="29"/>
      <c r="T65" s="29"/>
      <c r="U65" s="29"/>
      <c r="V65" s="29"/>
      <c r="W65" s="29"/>
      <c r="X65" s="29"/>
      <c r="Y65" s="29"/>
      <c r="Z65" s="29"/>
      <c r="AA65" s="29"/>
      <c r="AB65" s="29"/>
    </row>
    <row r="66" spans="1:28" ht="15" customHeight="1">
      <c r="A66" s="93"/>
      <c r="B66" s="149"/>
      <c r="C66" s="30"/>
      <c r="D66" s="30"/>
      <c r="E66" s="30"/>
      <c r="F66" s="30"/>
      <c r="G66" s="30"/>
      <c r="H66" s="30"/>
      <c r="I66" s="30"/>
      <c r="J66" s="30"/>
      <c r="K66" s="30"/>
      <c r="L66" s="30"/>
      <c r="M66" s="30"/>
      <c r="N66" s="30"/>
      <c r="O66" s="30"/>
    </row>
    <row r="67" spans="1:28" ht="15" customHeight="1">
      <c r="A67" s="93"/>
      <c r="C67" s="30"/>
      <c r="D67" s="30"/>
      <c r="E67" s="30"/>
      <c r="F67" s="30"/>
      <c r="G67" s="30"/>
      <c r="H67" s="30"/>
      <c r="I67" s="30"/>
      <c r="J67" s="30"/>
      <c r="K67" s="30"/>
      <c r="L67" s="30"/>
      <c r="M67" s="30"/>
      <c r="N67" s="30"/>
      <c r="O67" s="30"/>
    </row>
    <row r="68" spans="1:28" ht="15" customHeight="1">
      <c r="A68" s="93"/>
      <c r="C68" s="30"/>
      <c r="D68" s="30"/>
      <c r="E68" s="30"/>
      <c r="F68" s="30"/>
      <c r="G68" s="30"/>
      <c r="H68" s="30"/>
      <c r="I68" s="30"/>
      <c r="J68" s="30"/>
      <c r="K68" s="30"/>
      <c r="L68" s="30"/>
      <c r="M68" s="30"/>
      <c r="N68" s="30"/>
      <c r="O68" s="30"/>
      <c r="R68" s="37"/>
      <c r="S68" s="37"/>
      <c r="T68" s="37"/>
      <c r="U68" s="37"/>
      <c r="V68" s="37"/>
      <c r="W68" s="37"/>
      <c r="X68" s="37"/>
      <c r="Y68" s="37"/>
      <c r="Z68" s="37"/>
      <c r="AA68" s="37"/>
      <c r="AB68" s="37"/>
    </row>
    <row r="69" spans="1:28" ht="15" customHeight="1">
      <c r="A69" s="93"/>
      <c r="B69" s="31"/>
      <c r="C69" s="30"/>
      <c r="D69" s="30"/>
      <c r="E69" s="30"/>
      <c r="F69" s="30"/>
      <c r="G69" s="30"/>
      <c r="H69" s="30"/>
      <c r="I69" s="30"/>
      <c r="J69" s="30"/>
      <c r="K69" s="30"/>
      <c r="L69" s="30"/>
      <c r="M69" s="30"/>
      <c r="N69" s="30"/>
      <c r="O69" s="30"/>
      <c r="R69" s="37"/>
      <c r="S69" s="37"/>
      <c r="T69" s="37"/>
      <c r="U69" s="37"/>
      <c r="V69" s="37"/>
      <c r="W69" s="37"/>
      <c r="X69" s="37"/>
      <c r="Y69" s="37"/>
      <c r="Z69" s="37"/>
      <c r="AA69" s="37"/>
      <c r="AB69" s="37"/>
    </row>
    <row r="70" spans="1:28" ht="15" customHeight="1">
      <c r="A70" s="93"/>
      <c r="B70" s="31"/>
      <c r="C70" s="30"/>
      <c r="D70" s="30"/>
      <c r="E70" s="30"/>
      <c r="F70" s="30"/>
      <c r="G70" s="30"/>
      <c r="H70" s="30"/>
      <c r="I70" s="30"/>
      <c r="J70" s="30"/>
      <c r="K70" s="30"/>
      <c r="L70" s="30"/>
      <c r="M70" s="30"/>
      <c r="N70" s="30"/>
      <c r="O70" s="30"/>
      <c r="R70" s="37"/>
      <c r="S70" s="37"/>
      <c r="T70" s="37"/>
      <c r="U70" s="37"/>
      <c r="V70" s="37"/>
      <c r="W70" s="37"/>
      <c r="X70" s="37"/>
      <c r="Y70" s="37"/>
      <c r="Z70" s="37"/>
      <c r="AA70" s="37"/>
      <c r="AB70" s="37"/>
    </row>
    <row r="71" spans="1:28" ht="15" customHeight="1">
      <c r="A71" s="93"/>
      <c r="B71" s="31"/>
      <c r="C71" s="30"/>
      <c r="D71" s="30"/>
      <c r="E71" s="30"/>
      <c r="F71" s="30"/>
      <c r="G71" s="30"/>
      <c r="H71" s="30"/>
      <c r="I71" s="30"/>
      <c r="J71" s="30"/>
      <c r="K71" s="30"/>
      <c r="L71" s="30"/>
      <c r="M71" s="30"/>
      <c r="N71" s="30"/>
      <c r="O71" s="30"/>
      <c r="R71" s="37"/>
      <c r="S71" s="37"/>
      <c r="T71" s="37"/>
      <c r="U71" s="37"/>
      <c r="V71" s="37"/>
      <c r="W71" s="37"/>
      <c r="X71" s="37"/>
      <c r="Y71" s="37"/>
      <c r="Z71" s="37"/>
      <c r="AA71" s="37"/>
      <c r="AB71" s="37"/>
    </row>
    <row r="72" spans="1:28" s="37" customFormat="1" ht="15" customHeight="1">
      <c r="A72" s="93"/>
      <c r="B72" s="31"/>
      <c r="C72" s="30"/>
      <c r="D72" s="30"/>
      <c r="E72" s="30"/>
      <c r="F72" s="30"/>
      <c r="G72" s="30"/>
      <c r="H72" s="30"/>
      <c r="I72" s="30"/>
      <c r="J72" s="30"/>
      <c r="K72" s="30"/>
      <c r="L72" s="30"/>
      <c r="M72" s="30"/>
      <c r="N72" s="30"/>
      <c r="O72" s="30"/>
    </row>
    <row r="73" spans="1:28" s="37" customFormat="1" ht="15" customHeight="1">
      <c r="B73" s="31"/>
      <c r="C73" s="30"/>
      <c r="D73" s="30"/>
      <c r="E73" s="30"/>
      <c r="F73" s="30"/>
      <c r="G73" s="30"/>
      <c r="H73" s="30"/>
      <c r="I73" s="30"/>
      <c r="J73" s="30"/>
      <c r="K73" s="30"/>
      <c r="L73" s="30"/>
      <c r="M73" s="30"/>
      <c r="N73" s="30"/>
      <c r="O73" s="30"/>
    </row>
    <row r="74" spans="1:28" s="37" customFormat="1" ht="15" customHeight="1">
      <c r="B74" s="31"/>
      <c r="C74" s="30"/>
      <c r="D74" s="30"/>
      <c r="E74" s="30"/>
      <c r="F74" s="30"/>
      <c r="G74" s="30"/>
      <c r="H74" s="30"/>
      <c r="I74" s="30"/>
      <c r="J74" s="30"/>
      <c r="K74" s="30"/>
      <c r="L74" s="30"/>
      <c r="M74" s="30"/>
      <c r="N74" s="30"/>
      <c r="O74" s="30"/>
    </row>
    <row r="75" spans="1:28" s="37" customFormat="1" ht="15" customHeight="1">
      <c r="B75" s="31"/>
      <c r="C75" s="30"/>
      <c r="D75" s="30"/>
      <c r="E75" s="30"/>
      <c r="F75" s="30"/>
      <c r="G75" s="30"/>
      <c r="H75" s="30"/>
      <c r="I75" s="30"/>
      <c r="J75" s="30"/>
      <c r="K75" s="30"/>
      <c r="L75" s="30"/>
      <c r="M75" s="30"/>
      <c r="N75" s="30"/>
      <c r="O75" s="30"/>
    </row>
    <row r="76" spans="1:28" s="37" customFormat="1" ht="15" customHeight="1">
      <c r="B76" s="31"/>
      <c r="C76" s="30"/>
      <c r="D76" s="30"/>
      <c r="E76" s="30"/>
      <c r="F76" s="30"/>
      <c r="G76" s="30"/>
      <c r="H76" s="30"/>
      <c r="I76" s="30"/>
      <c r="J76" s="30"/>
      <c r="K76" s="30"/>
      <c r="L76" s="30"/>
      <c r="M76" s="30"/>
      <c r="N76" s="30"/>
      <c r="O76" s="30"/>
    </row>
    <row r="77" spans="1:28" s="37" customFormat="1" ht="15" customHeight="1">
      <c r="B77" s="31"/>
      <c r="C77" s="30"/>
      <c r="D77" s="30"/>
      <c r="E77" s="30"/>
      <c r="F77" s="30"/>
      <c r="G77" s="30"/>
      <c r="H77" s="30"/>
      <c r="I77" s="30"/>
      <c r="J77" s="30"/>
      <c r="K77" s="30"/>
      <c r="L77" s="30"/>
      <c r="M77" s="30"/>
      <c r="N77" s="30"/>
      <c r="O77" s="30"/>
    </row>
    <row r="78" spans="1:28" s="37" customFormat="1" ht="15" customHeight="1">
      <c r="B78" s="31"/>
      <c r="C78" s="30"/>
      <c r="D78" s="30"/>
      <c r="E78" s="30"/>
      <c r="F78" s="30"/>
      <c r="G78" s="30"/>
      <c r="H78" s="30"/>
      <c r="I78" s="30"/>
      <c r="J78" s="30"/>
      <c r="K78" s="30"/>
      <c r="L78" s="30"/>
      <c r="M78" s="30"/>
      <c r="N78" s="30"/>
      <c r="O78" s="30"/>
    </row>
    <row r="79" spans="1:28" s="37" customFormat="1" ht="15" customHeight="1">
      <c r="B79" s="31"/>
      <c r="C79" s="30"/>
      <c r="D79" s="30"/>
      <c r="E79" s="30"/>
      <c r="F79" s="30"/>
      <c r="G79" s="30"/>
      <c r="H79" s="30"/>
      <c r="I79" s="30"/>
      <c r="J79" s="30"/>
      <c r="K79" s="30"/>
      <c r="L79" s="30"/>
      <c r="M79" s="30"/>
      <c r="N79" s="30"/>
      <c r="O79" s="30"/>
    </row>
    <row r="80" spans="1:28" s="37" customFormat="1" ht="15" customHeight="1">
      <c r="B80" s="31"/>
      <c r="C80" s="30"/>
      <c r="D80" s="30"/>
      <c r="E80" s="30"/>
      <c r="F80" s="30"/>
      <c r="G80" s="30"/>
      <c r="H80" s="30"/>
      <c r="I80" s="30"/>
      <c r="J80" s="30"/>
      <c r="K80" s="30"/>
      <c r="L80" s="30"/>
      <c r="M80" s="30"/>
      <c r="N80" s="30"/>
      <c r="O80" s="30"/>
    </row>
    <row r="81" spans="2:28" s="37" customFormat="1" ht="15" customHeight="1">
      <c r="B81" s="31"/>
      <c r="C81" s="30"/>
      <c r="D81" s="30"/>
      <c r="E81" s="30"/>
      <c r="F81" s="30"/>
      <c r="G81" s="30"/>
      <c r="H81" s="30"/>
      <c r="I81" s="30"/>
      <c r="J81" s="30"/>
      <c r="K81" s="30"/>
      <c r="L81" s="30"/>
      <c r="M81" s="30"/>
      <c r="N81" s="30"/>
      <c r="O81" s="30"/>
    </row>
    <row r="82" spans="2:28" s="37" customFormat="1" ht="15" customHeight="1">
      <c r="B82" s="31"/>
      <c r="C82" s="30"/>
      <c r="D82" s="30"/>
      <c r="E82" s="30"/>
      <c r="F82" s="30"/>
      <c r="G82" s="30"/>
      <c r="H82" s="30"/>
      <c r="I82" s="30"/>
      <c r="J82" s="30"/>
      <c r="K82" s="30"/>
      <c r="L82" s="30"/>
      <c r="M82" s="30"/>
      <c r="N82" s="30"/>
      <c r="O82" s="30"/>
    </row>
    <row r="83" spans="2:28" s="37" customFormat="1" ht="15" customHeight="1">
      <c r="B83" s="31"/>
      <c r="C83" s="30"/>
      <c r="D83" s="30"/>
      <c r="E83" s="30"/>
      <c r="F83" s="30"/>
      <c r="G83" s="30"/>
      <c r="H83" s="30"/>
      <c r="I83" s="30"/>
      <c r="J83" s="30"/>
      <c r="K83" s="30"/>
      <c r="L83" s="30"/>
      <c r="M83" s="30"/>
      <c r="N83" s="30"/>
      <c r="O83" s="30"/>
    </row>
    <row r="84" spans="2:28" s="37" customFormat="1" ht="15" customHeight="1">
      <c r="B84" s="31"/>
      <c r="C84" s="30"/>
      <c r="D84" s="30"/>
      <c r="E84" s="30"/>
      <c r="F84" s="30"/>
      <c r="G84" s="30"/>
      <c r="H84" s="30"/>
      <c r="I84" s="30"/>
      <c r="J84" s="30"/>
      <c r="K84" s="30"/>
      <c r="L84" s="30"/>
      <c r="M84" s="30"/>
      <c r="N84" s="30"/>
      <c r="O84" s="30"/>
    </row>
    <row r="85" spans="2:28" s="37" customFormat="1" ht="15" customHeight="1">
      <c r="B85" s="31"/>
      <c r="C85" s="30"/>
      <c r="D85" s="30"/>
      <c r="E85" s="30"/>
      <c r="F85" s="30"/>
      <c r="G85" s="30"/>
      <c r="H85" s="30"/>
      <c r="I85" s="30"/>
      <c r="J85" s="30"/>
      <c r="K85" s="30"/>
      <c r="L85" s="30"/>
      <c r="M85" s="30"/>
      <c r="N85" s="30"/>
      <c r="O85" s="30"/>
    </row>
    <row r="86" spans="2:28" s="37" customFormat="1" ht="15" customHeight="1">
      <c r="B86" s="31"/>
      <c r="C86" s="30"/>
      <c r="D86" s="30"/>
      <c r="E86" s="30"/>
      <c r="F86" s="30"/>
      <c r="G86" s="30"/>
      <c r="H86" s="30"/>
      <c r="I86" s="30"/>
      <c r="J86" s="30"/>
      <c r="K86" s="30"/>
      <c r="L86" s="30"/>
      <c r="M86" s="30"/>
      <c r="N86" s="30"/>
      <c r="O86" s="30"/>
    </row>
    <row r="87" spans="2:28" s="37" customFormat="1" ht="15" customHeight="1">
      <c r="B87" s="31"/>
      <c r="C87" s="30"/>
      <c r="D87" s="30"/>
      <c r="E87" s="30"/>
      <c r="F87" s="30"/>
      <c r="G87" s="30"/>
      <c r="H87" s="30"/>
      <c r="I87" s="30"/>
      <c r="J87" s="30"/>
      <c r="K87" s="30"/>
      <c r="L87" s="30"/>
      <c r="M87" s="30"/>
      <c r="N87" s="30"/>
      <c r="O87" s="30"/>
    </row>
    <row r="88" spans="2:28" s="37" customFormat="1" ht="15" customHeight="1">
      <c r="B88" s="31"/>
      <c r="C88" s="30"/>
      <c r="D88" s="30"/>
      <c r="E88" s="30"/>
      <c r="F88" s="30"/>
      <c r="G88" s="30"/>
      <c r="H88" s="30"/>
      <c r="I88" s="30"/>
      <c r="J88" s="30"/>
      <c r="K88" s="30"/>
      <c r="L88" s="30"/>
      <c r="M88" s="30"/>
      <c r="N88" s="30"/>
      <c r="O88" s="30"/>
    </row>
    <row r="89" spans="2:28" s="37" customFormat="1" ht="15" customHeight="1">
      <c r="B89" s="95"/>
      <c r="R89" s="29"/>
      <c r="S89" s="29"/>
      <c r="T89" s="29"/>
      <c r="U89" s="29"/>
      <c r="V89" s="29"/>
      <c r="W89" s="29"/>
      <c r="X89" s="29"/>
      <c r="Y89" s="29"/>
      <c r="Z89" s="29"/>
      <c r="AA89" s="29"/>
      <c r="AB89" s="29"/>
    </row>
    <row r="90" spans="2:28" s="37" customFormat="1" ht="15" customHeight="1">
      <c r="R90" s="29"/>
      <c r="S90" s="29"/>
      <c r="T90" s="29"/>
      <c r="U90" s="29"/>
      <c r="V90" s="29"/>
      <c r="W90" s="29"/>
      <c r="X90" s="29"/>
      <c r="Y90" s="29"/>
      <c r="Z90" s="29"/>
      <c r="AA90" s="29"/>
      <c r="AB90" s="29"/>
    </row>
    <row r="91" spans="2:28" s="37" customFormat="1" ht="15" customHeight="1">
      <c r="R91" s="29"/>
      <c r="S91" s="29"/>
      <c r="T91" s="29"/>
      <c r="U91" s="29"/>
      <c r="V91" s="29"/>
      <c r="W91" s="29"/>
      <c r="X91" s="29"/>
      <c r="Y91" s="29"/>
      <c r="Z91" s="29"/>
      <c r="AA91" s="29"/>
      <c r="AB91" s="29"/>
    </row>
    <row r="92" spans="2:28" s="37" customFormat="1" ht="15" customHeight="1">
      <c r="R92" s="29"/>
      <c r="S92" s="29"/>
      <c r="T92" s="29"/>
      <c r="U92" s="29"/>
      <c r="V92" s="29"/>
      <c r="W92" s="29"/>
      <c r="X92" s="29"/>
      <c r="Y92" s="29"/>
      <c r="Z92" s="29"/>
      <c r="AA92" s="29"/>
      <c r="AB92" s="29"/>
    </row>
  </sheetData>
  <mergeCells count="5">
    <mergeCell ref="B17:E38"/>
    <mergeCell ref="E40:F40"/>
    <mergeCell ref="C40:C41"/>
    <mergeCell ref="H40:J40"/>
    <mergeCell ref="L40:O40"/>
  </mergeCells>
  <pageMargins left="0.59055118110236227" right="0.19685039370078741" top="0.78740157480314965" bottom="0.78740157480314965" header="0.31496062992125984" footer="0.31496062992125984"/>
  <pageSetup scale="70" orientation="portrait" r:id="rId1"/>
  <headerFoot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dimension ref="B2:X54"/>
  <sheetViews>
    <sheetView showGridLines="0" workbookViewId="0">
      <selection activeCell="Q16" sqref="Q16"/>
    </sheetView>
  </sheetViews>
  <sheetFormatPr baseColWidth="10" defaultRowHeight="15" customHeight="1"/>
  <cols>
    <col min="1" max="1" width="5.7109375" style="157" customWidth="1"/>
    <col min="2" max="2" width="7.7109375" style="157" customWidth="1"/>
    <col min="3" max="14" width="8.7109375" style="157" customWidth="1"/>
    <col min="15" max="15" width="11.7109375" style="157" customWidth="1"/>
    <col min="16" max="16" width="11.42578125" style="157" customWidth="1"/>
    <col min="17" max="17" width="12.28515625" style="157" bestFit="1" customWidth="1"/>
    <col min="18" max="16384" width="11.42578125" style="157"/>
  </cols>
  <sheetData>
    <row r="2" spans="2:23" ht="15" customHeight="1">
      <c r="B2" s="181" t="s">
        <v>95</v>
      </c>
      <c r="C2" s="181"/>
      <c r="D2" s="181"/>
      <c r="E2" s="181"/>
      <c r="F2" s="181"/>
      <c r="G2" s="181"/>
      <c r="H2" s="181"/>
      <c r="I2" s="181"/>
      <c r="J2" s="181"/>
      <c r="K2" s="181"/>
      <c r="L2" s="181"/>
      <c r="M2" s="181"/>
      <c r="N2" s="181"/>
      <c r="O2" s="181"/>
    </row>
    <row r="3" spans="2:23" ht="15" customHeight="1">
      <c r="B3" s="168"/>
      <c r="C3" s="168"/>
      <c r="D3" s="168"/>
      <c r="E3" s="168"/>
      <c r="F3" s="168"/>
      <c r="G3" s="168"/>
      <c r="H3" s="168"/>
      <c r="I3" s="168"/>
      <c r="J3" s="168"/>
      <c r="K3" s="168"/>
      <c r="L3" s="168"/>
      <c r="M3" s="168"/>
      <c r="N3" s="168"/>
      <c r="O3" s="168"/>
    </row>
    <row r="4" spans="2:23" ht="15" customHeight="1">
      <c r="B4" s="168"/>
      <c r="C4" s="168"/>
      <c r="D4" s="168"/>
      <c r="E4" s="168"/>
      <c r="F4" s="168"/>
      <c r="G4" s="168"/>
      <c r="H4" s="168"/>
      <c r="I4" s="168"/>
      <c r="J4" s="168"/>
      <c r="K4" s="168"/>
      <c r="L4" s="168"/>
      <c r="M4" s="168"/>
      <c r="N4" s="168"/>
      <c r="O4" s="168"/>
    </row>
    <row r="5" spans="2:23" ht="15" customHeight="1">
      <c r="B5" s="168"/>
      <c r="C5" s="168"/>
      <c r="D5" s="168"/>
      <c r="E5" s="168"/>
      <c r="F5" s="168"/>
      <c r="G5" s="168"/>
      <c r="H5" s="168"/>
      <c r="I5" s="168"/>
      <c r="J5" s="168"/>
      <c r="K5" s="168"/>
      <c r="L5" s="168"/>
      <c r="M5" s="168"/>
      <c r="N5" s="168"/>
      <c r="O5" s="168"/>
    </row>
    <row r="6" spans="2:23" ht="15" customHeight="1">
      <c r="P6" s="167"/>
      <c r="R6" s="105" t="s">
        <v>93</v>
      </c>
      <c r="S6" s="105" t="s">
        <v>108</v>
      </c>
      <c r="T6" s="99"/>
      <c r="U6" s="105" t="s">
        <v>114</v>
      </c>
      <c r="V6" s="99" t="s">
        <v>109</v>
      </c>
      <c r="W6" s="99" t="s">
        <v>0</v>
      </c>
    </row>
    <row r="7" spans="2:23" ht="15" customHeight="1">
      <c r="B7" s="98" t="s">
        <v>93</v>
      </c>
      <c r="C7" s="98" t="s">
        <v>92</v>
      </c>
      <c r="D7" s="98" t="s">
        <v>91</v>
      </c>
      <c r="E7" s="98" t="s">
        <v>90</v>
      </c>
      <c r="F7" s="98" t="s">
        <v>89</v>
      </c>
      <c r="G7" s="98" t="s">
        <v>88</v>
      </c>
      <c r="H7" s="98" t="s">
        <v>87</v>
      </c>
      <c r="I7" s="98" t="s">
        <v>86</v>
      </c>
      <c r="J7" s="98" t="s">
        <v>85</v>
      </c>
      <c r="K7" s="98" t="s">
        <v>84</v>
      </c>
      <c r="L7" s="98" t="s">
        <v>83</v>
      </c>
      <c r="M7" s="98" t="s">
        <v>82</v>
      </c>
      <c r="N7" s="98" t="s">
        <v>81</v>
      </c>
      <c r="O7" s="98" t="s">
        <v>80</v>
      </c>
      <c r="R7" s="180">
        <v>2008</v>
      </c>
      <c r="S7" s="106" t="s">
        <v>92</v>
      </c>
      <c r="T7" s="100" t="s">
        <v>112</v>
      </c>
      <c r="U7" s="106" t="str">
        <f t="shared" ref="U7:U54" si="0">+CONCATENATE(S7,T7)</f>
        <v>ENE-08</v>
      </c>
      <c r="V7" s="100">
        <v>96502</v>
      </c>
      <c r="W7" s="100">
        <v>48974</v>
      </c>
    </row>
    <row r="8" spans="2:23" ht="15" customHeight="1">
      <c r="B8" s="99">
        <v>2008</v>
      </c>
      <c r="C8" s="100">
        <v>96502</v>
      </c>
      <c r="D8" s="100">
        <v>100612</v>
      </c>
      <c r="E8" s="102">
        <v>99373</v>
      </c>
      <c r="F8" s="102">
        <v>85719</v>
      </c>
      <c r="G8" s="100">
        <v>91035</v>
      </c>
      <c r="H8" s="100">
        <v>105466</v>
      </c>
      <c r="I8" s="100">
        <v>118609</v>
      </c>
      <c r="J8" s="100">
        <v>122297</v>
      </c>
      <c r="K8" s="100">
        <v>94363</v>
      </c>
      <c r="L8" s="100">
        <v>95187</v>
      </c>
      <c r="M8" s="100">
        <v>100013</v>
      </c>
      <c r="N8" s="100">
        <v>113790</v>
      </c>
      <c r="O8" s="101">
        <f>SUM(C8:N8)</f>
        <v>1222966</v>
      </c>
      <c r="R8" s="180"/>
      <c r="S8" s="106" t="s">
        <v>91</v>
      </c>
      <c r="T8" s="100" t="s">
        <v>112</v>
      </c>
      <c r="U8" s="106" t="str">
        <f t="shared" si="0"/>
        <v>FEB-08</v>
      </c>
      <c r="V8" s="100">
        <v>100612</v>
      </c>
      <c r="W8" s="100">
        <v>50997</v>
      </c>
    </row>
    <row r="9" spans="2:23" ht="15" customHeight="1">
      <c r="B9" s="99">
        <v>2009</v>
      </c>
      <c r="C9" s="100">
        <v>105736</v>
      </c>
      <c r="D9" s="100">
        <v>106254</v>
      </c>
      <c r="E9" s="102">
        <v>106642</v>
      </c>
      <c r="F9" s="102">
        <v>106450</v>
      </c>
      <c r="G9" s="100">
        <v>96343</v>
      </c>
      <c r="H9" s="100">
        <v>116777</v>
      </c>
      <c r="I9" s="100">
        <v>129888</v>
      </c>
      <c r="J9" s="100">
        <v>126652</v>
      </c>
      <c r="K9" s="100">
        <v>101731</v>
      </c>
      <c r="L9" s="100">
        <v>102874</v>
      </c>
      <c r="M9" s="100">
        <v>112547</v>
      </c>
      <c r="N9" s="100">
        <v>141806</v>
      </c>
      <c r="O9" s="101">
        <f>SUM(C9:N9)</f>
        <v>1353700</v>
      </c>
      <c r="R9" s="180"/>
      <c r="S9" s="106" t="s">
        <v>90</v>
      </c>
      <c r="T9" s="102" t="s">
        <v>112</v>
      </c>
      <c r="U9" s="106" t="str">
        <f t="shared" si="0"/>
        <v>MAR-08</v>
      </c>
      <c r="V9" s="102">
        <v>99373</v>
      </c>
      <c r="W9" s="102">
        <v>52265</v>
      </c>
    </row>
    <row r="10" spans="2:23" ht="15" customHeight="1">
      <c r="B10" s="99">
        <v>2010</v>
      </c>
      <c r="C10" s="100">
        <v>112242</v>
      </c>
      <c r="D10" s="100">
        <v>112609</v>
      </c>
      <c r="E10" s="102">
        <v>120287</v>
      </c>
      <c r="F10" s="103">
        <v>101974</v>
      </c>
      <c r="G10" s="104">
        <v>107608</v>
      </c>
      <c r="H10" s="100">
        <v>123457</v>
      </c>
      <c r="I10" s="100">
        <v>142696</v>
      </c>
      <c r="J10" s="100">
        <v>142812</v>
      </c>
      <c r="K10" s="100">
        <v>113547</v>
      </c>
      <c r="L10" s="100">
        <v>120256</v>
      </c>
      <c r="M10" s="100">
        <v>122617</v>
      </c>
      <c r="N10" s="100">
        <v>154779</v>
      </c>
      <c r="O10" s="101">
        <f>SUM(C10:N10)</f>
        <v>1474884</v>
      </c>
      <c r="R10" s="180"/>
      <c r="S10" s="106" t="s">
        <v>89</v>
      </c>
      <c r="T10" s="102" t="s">
        <v>112</v>
      </c>
      <c r="U10" s="106" t="str">
        <f t="shared" si="0"/>
        <v>ABR-08</v>
      </c>
      <c r="V10" s="102">
        <v>85719</v>
      </c>
      <c r="W10" s="102">
        <v>46996</v>
      </c>
    </row>
    <row r="11" spans="2:23" ht="15" customHeight="1">
      <c r="B11" s="99">
        <v>2011</v>
      </c>
      <c r="C11" s="100">
        <v>132105</v>
      </c>
      <c r="D11" s="100">
        <v>127453</v>
      </c>
      <c r="E11" s="102">
        <v>138310</v>
      </c>
      <c r="F11" s="102">
        <v>122939</v>
      </c>
      <c r="G11" s="100">
        <v>121911</v>
      </c>
      <c r="H11" s="100">
        <v>132554</v>
      </c>
      <c r="I11" s="100">
        <v>146830</v>
      </c>
      <c r="J11" s="100">
        <v>144607</v>
      </c>
      <c r="K11" s="100">
        <v>118956</v>
      </c>
      <c r="L11" s="100"/>
      <c r="M11" s="100"/>
      <c r="N11" s="100"/>
      <c r="O11" s="101">
        <f>SUM(C11:N11)</f>
        <v>1185665</v>
      </c>
      <c r="P11" s="136"/>
      <c r="Q11" s="160"/>
      <c r="R11" s="180"/>
      <c r="S11" s="106" t="s">
        <v>88</v>
      </c>
      <c r="T11" s="100" t="s">
        <v>112</v>
      </c>
      <c r="U11" s="106" t="str">
        <f t="shared" si="0"/>
        <v>MAY-08</v>
      </c>
      <c r="V11" s="100">
        <v>91035</v>
      </c>
      <c r="W11" s="100">
        <v>47823</v>
      </c>
    </row>
    <row r="12" spans="2:23" ht="15" customHeight="1">
      <c r="B12" s="162" t="s">
        <v>79</v>
      </c>
      <c r="E12" s="166"/>
      <c r="F12" s="166"/>
      <c r="P12" s="136"/>
      <c r="R12" s="180"/>
      <c r="S12" s="106" t="s">
        <v>87</v>
      </c>
      <c r="T12" s="100" t="s">
        <v>112</v>
      </c>
      <c r="U12" s="106" t="str">
        <f t="shared" si="0"/>
        <v>JUN-08</v>
      </c>
      <c r="V12" s="100">
        <v>105466</v>
      </c>
      <c r="W12" s="100">
        <v>53982</v>
      </c>
    </row>
    <row r="13" spans="2:23" ht="15" customHeight="1">
      <c r="C13" s="165"/>
      <c r="D13" s="165"/>
      <c r="E13" s="165"/>
      <c r="F13" s="165"/>
      <c r="G13" s="165"/>
      <c r="H13" s="165"/>
      <c r="I13" s="165"/>
      <c r="J13" s="165"/>
      <c r="K13" s="165"/>
      <c r="L13" s="165"/>
      <c r="M13" s="165"/>
      <c r="O13" s="160"/>
      <c r="P13" s="136"/>
      <c r="R13" s="180"/>
      <c r="S13" s="106" t="s">
        <v>86</v>
      </c>
      <c r="T13" s="100" t="s">
        <v>112</v>
      </c>
      <c r="U13" s="106" t="str">
        <f t="shared" si="0"/>
        <v>JUL-08</v>
      </c>
      <c r="V13" s="100">
        <v>118609</v>
      </c>
      <c r="W13" s="100">
        <v>59919</v>
      </c>
    </row>
    <row r="14" spans="2:23" ht="15" customHeight="1">
      <c r="B14" s="181" t="s">
        <v>94</v>
      </c>
      <c r="C14" s="181"/>
      <c r="D14" s="181"/>
      <c r="E14" s="181"/>
      <c r="F14" s="181"/>
      <c r="G14" s="181"/>
      <c r="H14" s="181"/>
      <c r="I14" s="181"/>
      <c r="J14" s="181"/>
      <c r="K14" s="181"/>
      <c r="L14" s="181"/>
      <c r="M14" s="181"/>
      <c r="N14" s="181"/>
      <c r="O14" s="181"/>
      <c r="P14" s="136"/>
      <c r="R14" s="180"/>
      <c r="S14" s="106" t="s">
        <v>85</v>
      </c>
      <c r="T14" s="100" t="s">
        <v>112</v>
      </c>
      <c r="U14" s="106" t="str">
        <f t="shared" si="0"/>
        <v>AGO-08</v>
      </c>
      <c r="V14" s="100">
        <v>122297</v>
      </c>
      <c r="W14" s="100">
        <v>61304</v>
      </c>
    </row>
    <row r="15" spans="2:23" ht="15" customHeight="1">
      <c r="B15" s="164"/>
      <c r="C15" s="59"/>
      <c r="D15" s="59"/>
      <c r="E15" s="59"/>
      <c r="F15" s="59"/>
      <c r="G15" s="59"/>
      <c r="H15" s="59"/>
      <c r="I15" s="59"/>
      <c r="J15" s="59"/>
      <c r="K15" s="59"/>
      <c r="L15" s="59"/>
      <c r="M15" s="59"/>
      <c r="N15" s="59"/>
      <c r="O15" s="59"/>
      <c r="P15" s="136"/>
      <c r="R15" s="180"/>
      <c r="S15" s="106" t="s">
        <v>84</v>
      </c>
      <c r="T15" s="100" t="s">
        <v>112</v>
      </c>
      <c r="U15" s="106" t="str">
        <f t="shared" si="0"/>
        <v>SEP-08</v>
      </c>
      <c r="V15" s="100">
        <v>94363</v>
      </c>
      <c r="W15" s="100">
        <v>51564</v>
      </c>
    </row>
    <row r="16" spans="2:23" ht="15" customHeight="1">
      <c r="B16" s="163" t="s">
        <v>93</v>
      </c>
      <c r="C16" s="163" t="s">
        <v>92</v>
      </c>
      <c r="D16" s="163" t="s">
        <v>91</v>
      </c>
      <c r="E16" s="163" t="s">
        <v>90</v>
      </c>
      <c r="F16" s="163" t="s">
        <v>89</v>
      </c>
      <c r="G16" s="163" t="s">
        <v>88</v>
      </c>
      <c r="H16" s="163" t="s">
        <v>87</v>
      </c>
      <c r="I16" s="163" t="s">
        <v>86</v>
      </c>
      <c r="J16" s="163" t="s">
        <v>85</v>
      </c>
      <c r="K16" s="163" t="s">
        <v>84</v>
      </c>
      <c r="L16" s="163" t="s">
        <v>83</v>
      </c>
      <c r="M16" s="163" t="s">
        <v>82</v>
      </c>
      <c r="N16" s="163" t="s">
        <v>81</v>
      </c>
      <c r="O16" s="163" t="s">
        <v>80</v>
      </c>
      <c r="P16" s="136"/>
      <c r="R16" s="180"/>
      <c r="S16" s="106" t="s">
        <v>83</v>
      </c>
      <c r="T16" s="100" t="s">
        <v>112</v>
      </c>
      <c r="U16" s="106" t="str">
        <f t="shared" si="0"/>
        <v>OCT-08</v>
      </c>
      <c r="V16" s="100">
        <v>95187</v>
      </c>
      <c r="W16" s="100">
        <v>53785</v>
      </c>
    </row>
    <row r="17" spans="2:23" ht="15" customHeight="1">
      <c r="B17" s="99">
        <v>2008</v>
      </c>
      <c r="C17" s="100">
        <v>48974</v>
      </c>
      <c r="D17" s="100">
        <v>50997</v>
      </c>
      <c r="E17" s="102">
        <v>52265</v>
      </c>
      <c r="F17" s="102">
        <v>46996</v>
      </c>
      <c r="G17" s="100">
        <v>47823</v>
      </c>
      <c r="H17" s="100">
        <v>53982</v>
      </c>
      <c r="I17" s="100">
        <v>59919</v>
      </c>
      <c r="J17" s="100">
        <v>61304</v>
      </c>
      <c r="K17" s="100">
        <v>51564</v>
      </c>
      <c r="L17" s="100">
        <v>53785</v>
      </c>
      <c r="M17" s="100">
        <v>54721</v>
      </c>
      <c r="N17" s="100">
        <v>44726</v>
      </c>
      <c r="O17" s="101">
        <f>SUM(C17:N17)</f>
        <v>627056</v>
      </c>
      <c r="P17" s="136"/>
      <c r="R17" s="180"/>
      <c r="S17" s="106" t="s">
        <v>82</v>
      </c>
      <c r="T17" s="100" t="s">
        <v>112</v>
      </c>
      <c r="U17" s="106" t="str">
        <f t="shared" si="0"/>
        <v>NOV-08</v>
      </c>
      <c r="V17" s="100">
        <v>100013</v>
      </c>
      <c r="W17" s="100">
        <v>54721</v>
      </c>
    </row>
    <row r="18" spans="2:23" ht="15" customHeight="1">
      <c r="B18" s="99">
        <v>2009</v>
      </c>
      <c r="C18" s="100">
        <v>55773</v>
      </c>
      <c r="D18" s="100">
        <v>55535</v>
      </c>
      <c r="E18" s="102">
        <v>57590</v>
      </c>
      <c r="F18" s="102">
        <v>53960</v>
      </c>
      <c r="G18" s="100">
        <v>50089</v>
      </c>
      <c r="H18" s="100">
        <v>59751</v>
      </c>
      <c r="I18" s="100">
        <v>64735</v>
      </c>
      <c r="J18" s="100">
        <v>64574</v>
      </c>
      <c r="K18" s="100">
        <v>51119</v>
      </c>
      <c r="L18" s="100">
        <v>55052</v>
      </c>
      <c r="M18" s="100">
        <v>61501</v>
      </c>
      <c r="N18" s="100">
        <v>63147</v>
      </c>
      <c r="O18" s="101">
        <f>SUM(C18:N18)</f>
        <v>692826</v>
      </c>
      <c r="P18" s="136"/>
      <c r="R18" s="180"/>
      <c r="S18" s="106" t="s">
        <v>81</v>
      </c>
      <c r="T18" s="100" t="s">
        <v>112</v>
      </c>
      <c r="U18" s="106" t="str">
        <f t="shared" si="0"/>
        <v>DIC-08</v>
      </c>
      <c r="V18" s="100">
        <v>113790</v>
      </c>
      <c r="W18" s="100">
        <v>44726</v>
      </c>
    </row>
    <row r="19" spans="2:23" ht="15" customHeight="1">
      <c r="B19" s="99">
        <v>2010</v>
      </c>
      <c r="C19" s="100">
        <v>57336</v>
      </c>
      <c r="D19" s="100">
        <f>111846-C19</f>
        <v>54510</v>
      </c>
      <c r="E19" s="102">
        <v>63943</v>
      </c>
      <c r="F19" s="102">
        <v>54785</v>
      </c>
      <c r="G19" s="100">
        <v>56474</v>
      </c>
      <c r="H19" s="100">
        <v>62300</v>
      </c>
      <c r="I19" s="100">
        <v>71732</v>
      </c>
      <c r="J19" s="100">
        <v>74023</v>
      </c>
      <c r="K19" s="100">
        <v>61505</v>
      </c>
      <c r="L19" s="100">
        <v>64588</v>
      </c>
      <c r="M19" s="100">
        <v>66277</v>
      </c>
      <c r="N19" s="100">
        <v>67487</v>
      </c>
      <c r="O19" s="101">
        <f>SUM(C19:N19)</f>
        <v>754960</v>
      </c>
      <c r="P19" s="136"/>
      <c r="R19" s="180">
        <v>2009</v>
      </c>
      <c r="S19" s="106" t="s">
        <v>92</v>
      </c>
      <c r="T19" s="100" t="s">
        <v>110</v>
      </c>
      <c r="U19" s="106" t="str">
        <f t="shared" si="0"/>
        <v>ENE-09</v>
      </c>
      <c r="V19" s="100">
        <v>105736</v>
      </c>
      <c r="W19" s="100">
        <v>55773</v>
      </c>
    </row>
    <row r="20" spans="2:23" ht="15" customHeight="1">
      <c r="B20" s="99">
        <v>2011</v>
      </c>
      <c r="C20" s="100">
        <v>70105</v>
      </c>
      <c r="D20" s="100">
        <v>68207</v>
      </c>
      <c r="E20" s="102">
        <v>70224</v>
      </c>
      <c r="F20" s="102">
        <v>63231</v>
      </c>
      <c r="G20" s="102">
        <v>70359</v>
      </c>
      <c r="H20" s="100">
        <v>73678</v>
      </c>
      <c r="I20" s="100">
        <v>77931</v>
      </c>
      <c r="J20" s="100">
        <v>80787</v>
      </c>
      <c r="K20" s="100">
        <v>67942</v>
      </c>
      <c r="L20" s="100"/>
      <c r="M20" s="100"/>
      <c r="N20" s="100"/>
      <c r="O20" s="101">
        <f>SUM(C20:N20)</f>
        <v>642464</v>
      </c>
      <c r="P20" s="136"/>
      <c r="R20" s="180"/>
      <c r="S20" s="106" t="s">
        <v>91</v>
      </c>
      <c r="T20" s="100" t="s">
        <v>110</v>
      </c>
      <c r="U20" s="106" t="str">
        <f t="shared" si="0"/>
        <v>FEB-09</v>
      </c>
      <c r="V20" s="100">
        <v>106254</v>
      </c>
      <c r="W20" s="100">
        <v>55535</v>
      </c>
    </row>
    <row r="21" spans="2:23" ht="15" customHeight="1">
      <c r="B21" s="162" t="s">
        <v>79</v>
      </c>
      <c r="P21" s="136"/>
      <c r="R21" s="180"/>
      <c r="S21" s="106" t="s">
        <v>90</v>
      </c>
      <c r="T21" s="102" t="s">
        <v>110</v>
      </c>
      <c r="U21" s="106" t="str">
        <f t="shared" si="0"/>
        <v>MAR-09</v>
      </c>
      <c r="V21" s="102">
        <v>106642</v>
      </c>
      <c r="W21" s="102">
        <v>57590</v>
      </c>
    </row>
    <row r="22" spans="2:23" ht="15" customHeight="1">
      <c r="B22" s="162"/>
      <c r="O22" s="160"/>
      <c r="R22" s="180"/>
      <c r="S22" s="106" t="s">
        <v>89</v>
      </c>
      <c r="T22" s="102" t="s">
        <v>110</v>
      </c>
      <c r="U22" s="106" t="str">
        <f t="shared" si="0"/>
        <v>ABR-09</v>
      </c>
      <c r="V22" s="102">
        <v>106450</v>
      </c>
      <c r="W22" s="102">
        <v>53960</v>
      </c>
    </row>
    <row r="23" spans="2:23" ht="15" customHeight="1">
      <c r="O23" s="160"/>
      <c r="R23" s="180"/>
      <c r="S23" s="106" t="s">
        <v>88</v>
      </c>
      <c r="T23" s="100" t="s">
        <v>110</v>
      </c>
      <c r="U23" s="106" t="str">
        <f t="shared" si="0"/>
        <v>MAY-09</v>
      </c>
      <c r="V23" s="100">
        <v>96343</v>
      </c>
      <c r="W23" s="100">
        <v>50089</v>
      </c>
    </row>
    <row r="24" spans="2:23" ht="15" customHeight="1">
      <c r="R24" s="180"/>
      <c r="S24" s="106" t="s">
        <v>87</v>
      </c>
      <c r="T24" s="100" t="s">
        <v>110</v>
      </c>
      <c r="U24" s="106" t="str">
        <f t="shared" si="0"/>
        <v>JUN-09</v>
      </c>
      <c r="V24" s="100">
        <v>116777</v>
      </c>
      <c r="W24" s="100">
        <v>59751</v>
      </c>
    </row>
    <row r="25" spans="2:23" ht="15" customHeight="1">
      <c r="B25" s="161" t="s">
        <v>76</v>
      </c>
      <c r="R25" s="180"/>
      <c r="S25" s="106" t="s">
        <v>86</v>
      </c>
      <c r="T25" s="100" t="s">
        <v>110</v>
      </c>
      <c r="U25" s="106" t="str">
        <f t="shared" si="0"/>
        <v>JUL-09</v>
      </c>
      <c r="V25" s="100">
        <v>129888</v>
      </c>
      <c r="W25" s="100">
        <v>64735</v>
      </c>
    </row>
    <row r="26" spans="2:23" ht="15" customHeight="1">
      <c r="B26" s="161" t="s">
        <v>77</v>
      </c>
      <c r="R26" s="180"/>
      <c r="S26" s="106" t="s">
        <v>85</v>
      </c>
      <c r="T26" s="100" t="s">
        <v>110</v>
      </c>
      <c r="U26" s="106" t="str">
        <f t="shared" si="0"/>
        <v>AGO-09</v>
      </c>
      <c r="V26" s="100">
        <v>126652</v>
      </c>
      <c r="W26" s="100">
        <v>64574</v>
      </c>
    </row>
    <row r="27" spans="2:23" ht="15" customHeight="1">
      <c r="R27" s="180"/>
      <c r="S27" s="106" t="s">
        <v>84</v>
      </c>
      <c r="T27" s="100" t="s">
        <v>110</v>
      </c>
      <c r="U27" s="106" t="str">
        <f t="shared" si="0"/>
        <v>SEP-09</v>
      </c>
      <c r="V27" s="100">
        <v>101731</v>
      </c>
      <c r="W27" s="100">
        <v>51119</v>
      </c>
    </row>
    <row r="28" spans="2:23" ht="15" customHeight="1">
      <c r="R28" s="180"/>
      <c r="S28" s="106" t="s">
        <v>83</v>
      </c>
      <c r="T28" s="100" t="s">
        <v>110</v>
      </c>
      <c r="U28" s="106" t="str">
        <f t="shared" si="0"/>
        <v>OCT-09</v>
      </c>
      <c r="V28" s="100">
        <v>102874</v>
      </c>
      <c r="W28" s="100">
        <v>55052</v>
      </c>
    </row>
    <row r="29" spans="2:23" ht="15" customHeight="1">
      <c r="R29" s="180"/>
      <c r="S29" s="106" t="s">
        <v>82</v>
      </c>
      <c r="T29" s="100" t="s">
        <v>110</v>
      </c>
      <c r="U29" s="106" t="str">
        <f t="shared" si="0"/>
        <v>NOV-09</v>
      </c>
      <c r="V29" s="100">
        <v>112547</v>
      </c>
      <c r="W29" s="100">
        <v>61501</v>
      </c>
    </row>
    <row r="30" spans="2:23" ht="15" customHeight="1">
      <c r="R30" s="180"/>
      <c r="S30" s="106" t="s">
        <v>81</v>
      </c>
      <c r="T30" s="100" t="s">
        <v>110</v>
      </c>
      <c r="U30" s="106" t="str">
        <f t="shared" si="0"/>
        <v>DIC-09</v>
      </c>
      <c r="V30" s="100">
        <v>141806</v>
      </c>
      <c r="W30" s="100">
        <v>63147</v>
      </c>
    </row>
    <row r="31" spans="2:23" ht="15" customHeight="1">
      <c r="R31" s="180">
        <v>2010</v>
      </c>
      <c r="S31" s="106" t="s">
        <v>92</v>
      </c>
      <c r="T31" s="100" t="s">
        <v>111</v>
      </c>
      <c r="U31" s="106" t="str">
        <f t="shared" si="0"/>
        <v>ENE-10</v>
      </c>
      <c r="V31" s="100">
        <v>112242</v>
      </c>
      <c r="W31" s="100">
        <v>57336</v>
      </c>
    </row>
    <row r="32" spans="2:23" ht="15" customHeight="1">
      <c r="R32" s="180"/>
      <c r="S32" s="106" t="s">
        <v>91</v>
      </c>
      <c r="T32" s="100" t="s">
        <v>111</v>
      </c>
      <c r="U32" s="106" t="str">
        <f t="shared" si="0"/>
        <v>FEB-10</v>
      </c>
      <c r="V32" s="100">
        <v>112609</v>
      </c>
      <c r="W32" s="100">
        <f>111846-W31</f>
        <v>54510</v>
      </c>
    </row>
    <row r="33" spans="2:24" ht="15" customHeight="1">
      <c r="R33" s="180"/>
      <c r="S33" s="106" t="s">
        <v>90</v>
      </c>
      <c r="T33" s="102" t="s">
        <v>111</v>
      </c>
      <c r="U33" s="106" t="str">
        <f t="shared" si="0"/>
        <v>MAR-10</v>
      </c>
      <c r="V33" s="102">
        <v>120287</v>
      </c>
      <c r="W33" s="102">
        <v>63943</v>
      </c>
    </row>
    <row r="34" spans="2:24" ht="15" customHeight="1">
      <c r="R34" s="180"/>
      <c r="S34" s="106" t="s">
        <v>89</v>
      </c>
      <c r="T34" s="102" t="s">
        <v>111</v>
      </c>
      <c r="U34" s="106" t="str">
        <f t="shared" si="0"/>
        <v>ABR-10</v>
      </c>
      <c r="V34" s="102">
        <v>101974</v>
      </c>
      <c r="W34" s="102">
        <v>54785</v>
      </c>
    </row>
    <row r="35" spans="2:24" ht="15" customHeight="1">
      <c r="R35" s="180"/>
      <c r="S35" s="106" t="s">
        <v>88</v>
      </c>
      <c r="T35" s="100" t="s">
        <v>111</v>
      </c>
      <c r="U35" s="106" t="str">
        <f t="shared" si="0"/>
        <v>MAY-10</v>
      </c>
      <c r="V35" s="100">
        <v>107608</v>
      </c>
      <c r="W35" s="100">
        <v>56474</v>
      </c>
    </row>
    <row r="36" spans="2:24" ht="15" customHeight="1">
      <c r="R36" s="180"/>
      <c r="S36" s="106" t="s">
        <v>87</v>
      </c>
      <c r="T36" s="100" t="s">
        <v>111</v>
      </c>
      <c r="U36" s="106" t="str">
        <f t="shared" si="0"/>
        <v>JUN-10</v>
      </c>
      <c r="V36" s="100">
        <v>123457</v>
      </c>
      <c r="W36" s="100">
        <v>62300</v>
      </c>
    </row>
    <row r="37" spans="2:24" ht="15" customHeight="1">
      <c r="R37" s="180"/>
      <c r="S37" s="106" t="s">
        <v>86</v>
      </c>
      <c r="T37" s="100" t="s">
        <v>111</v>
      </c>
      <c r="U37" s="106" t="str">
        <f t="shared" si="0"/>
        <v>JUL-10</v>
      </c>
      <c r="V37" s="100">
        <v>142696</v>
      </c>
      <c r="W37" s="100">
        <v>71732</v>
      </c>
    </row>
    <row r="38" spans="2:24" ht="15" customHeight="1">
      <c r="R38" s="180"/>
      <c r="S38" s="106" t="s">
        <v>85</v>
      </c>
      <c r="T38" s="100" t="s">
        <v>111</v>
      </c>
      <c r="U38" s="106" t="str">
        <f t="shared" si="0"/>
        <v>AGO-10</v>
      </c>
      <c r="V38" s="100">
        <v>142812</v>
      </c>
      <c r="W38" s="100">
        <v>74023</v>
      </c>
    </row>
    <row r="39" spans="2:24" ht="15" customHeight="1">
      <c r="R39" s="180"/>
      <c r="S39" s="106" t="s">
        <v>84</v>
      </c>
      <c r="T39" s="100" t="s">
        <v>111</v>
      </c>
      <c r="U39" s="106" t="str">
        <f t="shared" si="0"/>
        <v>SEP-10</v>
      </c>
      <c r="V39" s="100">
        <v>113547</v>
      </c>
      <c r="W39" s="100">
        <v>61505</v>
      </c>
    </row>
    <row r="40" spans="2:24" ht="15" customHeight="1">
      <c r="R40" s="180"/>
      <c r="S40" s="106" t="s">
        <v>83</v>
      </c>
      <c r="T40" s="100" t="s">
        <v>111</v>
      </c>
      <c r="U40" s="106" t="str">
        <f t="shared" si="0"/>
        <v>OCT-10</v>
      </c>
      <c r="V40" s="100">
        <v>120256</v>
      </c>
      <c r="W40" s="100">
        <v>64588</v>
      </c>
    </row>
    <row r="41" spans="2:24" ht="15" customHeight="1">
      <c r="R41" s="180"/>
      <c r="S41" s="106" t="s">
        <v>82</v>
      </c>
      <c r="T41" s="100" t="s">
        <v>111</v>
      </c>
      <c r="U41" s="106" t="str">
        <f t="shared" si="0"/>
        <v>NOV-10</v>
      </c>
      <c r="V41" s="100">
        <v>122617</v>
      </c>
      <c r="W41" s="100">
        <v>66277</v>
      </c>
    </row>
    <row r="42" spans="2:24" ht="15" customHeight="1">
      <c r="R42" s="180"/>
      <c r="S42" s="106" t="s">
        <v>81</v>
      </c>
      <c r="T42" s="100" t="s">
        <v>111</v>
      </c>
      <c r="U42" s="106" t="str">
        <f t="shared" si="0"/>
        <v>DIC-10</v>
      </c>
      <c r="V42" s="100">
        <v>154779</v>
      </c>
      <c r="W42" s="100">
        <v>67487</v>
      </c>
    </row>
    <row r="43" spans="2:24" ht="15" customHeight="1">
      <c r="B43" s="161" t="s">
        <v>76</v>
      </c>
      <c r="R43" s="180">
        <v>2011</v>
      </c>
      <c r="S43" s="106" t="s">
        <v>92</v>
      </c>
      <c r="T43" s="100" t="s">
        <v>113</v>
      </c>
      <c r="U43" s="106" t="str">
        <f t="shared" si="0"/>
        <v>ENE-11</v>
      </c>
      <c r="V43" s="100">
        <v>132105</v>
      </c>
      <c r="W43" s="100">
        <v>70105</v>
      </c>
    </row>
    <row r="44" spans="2:24" ht="15" customHeight="1">
      <c r="B44" s="161" t="s">
        <v>75</v>
      </c>
      <c r="R44" s="180"/>
      <c r="S44" s="106" t="s">
        <v>91</v>
      </c>
      <c r="T44" s="100" t="s">
        <v>113</v>
      </c>
      <c r="U44" s="106" t="str">
        <f t="shared" si="0"/>
        <v>FEB-11</v>
      </c>
      <c r="V44" s="100">
        <v>127453</v>
      </c>
      <c r="W44" s="100">
        <v>68207</v>
      </c>
    </row>
    <row r="45" spans="2:24" ht="15" customHeight="1">
      <c r="R45" s="180"/>
      <c r="S45" s="106" t="s">
        <v>90</v>
      </c>
      <c r="T45" s="102" t="s">
        <v>113</v>
      </c>
      <c r="U45" s="106" t="str">
        <f t="shared" si="0"/>
        <v>MAR-11</v>
      </c>
      <c r="V45" s="102">
        <v>138310</v>
      </c>
      <c r="W45" s="102">
        <v>70224</v>
      </c>
    </row>
    <row r="46" spans="2:24" ht="15" customHeight="1">
      <c r="R46" s="180"/>
      <c r="S46" s="106" t="s">
        <v>89</v>
      </c>
      <c r="T46" s="102" t="s">
        <v>113</v>
      </c>
      <c r="U46" s="106" t="str">
        <f t="shared" si="0"/>
        <v>ABR-11</v>
      </c>
      <c r="V46" s="102">
        <v>122939</v>
      </c>
      <c r="W46" s="102">
        <v>63231</v>
      </c>
      <c r="X46" s="160"/>
    </row>
    <row r="47" spans="2:24" ht="15" customHeight="1">
      <c r="R47" s="180"/>
      <c r="S47" s="106" t="s">
        <v>88</v>
      </c>
      <c r="T47" s="100" t="s">
        <v>113</v>
      </c>
      <c r="U47" s="106" t="str">
        <f t="shared" si="0"/>
        <v>MAY-11</v>
      </c>
      <c r="V47" s="100">
        <v>121911</v>
      </c>
      <c r="W47" s="100">
        <v>70359</v>
      </c>
      <c r="X47" s="123">
        <f>(W47/W35)-1</f>
        <v>0.24586535396819786</v>
      </c>
    </row>
    <row r="48" spans="2:24" ht="15" customHeight="1">
      <c r="R48" s="180"/>
      <c r="S48" s="106" t="s">
        <v>87</v>
      </c>
      <c r="T48" s="100" t="s">
        <v>113</v>
      </c>
      <c r="U48" s="106" t="str">
        <f t="shared" si="0"/>
        <v>JUN-11</v>
      </c>
      <c r="V48" s="100">
        <f>+H11</f>
        <v>132554</v>
      </c>
      <c r="W48" s="100">
        <f>+H20</f>
        <v>73678</v>
      </c>
      <c r="X48" s="160"/>
    </row>
    <row r="49" spans="18:23" ht="15" customHeight="1">
      <c r="R49" s="180"/>
      <c r="S49" s="106" t="s">
        <v>86</v>
      </c>
      <c r="T49" s="100" t="s">
        <v>113</v>
      </c>
      <c r="U49" s="106" t="str">
        <f t="shared" si="0"/>
        <v>JUL-11</v>
      </c>
      <c r="V49" s="100">
        <f>+I11</f>
        <v>146830</v>
      </c>
      <c r="W49" s="100">
        <f>I20</f>
        <v>77931</v>
      </c>
    </row>
    <row r="50" spans="18:23" ht="15" customHeight="1">
      <c r="R50" s="180"/>
      <c r="S50" s="106" t="s">
        <v>85</v>
      </c>
      <c r="T50" s="100" t="s">
        <v>113</v>
      </c>
      <c r="U50" s="106" t="str">
        <f t="shared" si="0"/>
        <v>AGO-11</v>
      </c>
      <c r="V50" s="159">
        <f>+J11</f>
        <v>144607</v>
      </c>
      <c r="W50" s="100">
        <f>+J20</f>
        <v>80787</v>
      </c>
    </row>
    <row r="51" spans="18:23" ht="15" customHeight="1">
      <c r="R51" s="180"/>
      <c r="S51" s="106" t="s">
        <v>84</v>
      </c>
      <c r="T51" s="100" t="s">
        <v>113</v>
      </c>
      <c r="U51" s="106" t="str">
        <f t="shared" si="0"/>
        <v>SEP-11</v>
      </c>
      <c r="V51" s="142">
        <v>118956</v>
      </c>
      <c r="W51" s="100">
        <v>67942</v>
      </c>
    </row>
    <row r="52" spans="18:23" ht="15" customHeight="1">
      <c r="R52" s="180"/>
      <c r="S52" s="106" t="s">
        <v>83</v>
      </c>
      <c r="T52" s="100" t="s">
        <v>113</v>
      </c>
      <c r="U52" s="106" t="str">
        <f t="shared" si="0"/>
        <v>OCT-11</v>
      </c>
      <c r="V52" s="142"/>
      <c r="W52" s="100"/>
    </row>
    <row r="53" spans="18:23" ht="15" customHeight="1">
      <c r="R53" s="180"/>
      <c r="S53" s="106" t="s">
        <v>82</v>
      </c>
      <c r="T53" s="100" t="s">
        <v>113</v>
      </c>
      <c r="U53" s="106" t="str">
        <f t="shared" si="0"/>
        <v>NOV-11</v>
      </c>
      <c r="V53" s="158"/>
      <c r="W53" s="100"/>
    </row>
    <row r="54" spans="18:23" ht="15" customHeight="1">
      <c r="R54" s="180"/>
      <c r="S54" s="106" t="s">
        <v>81</v>
      </c>
      <c r="T54" s="100" t="s">
        <v>113</v>
      </c>
      <c r="U54" s="106" t="str">
        <f t="shared" si="0"/>
        <v>DIC-11</v>
      </c>
      <c r="V54" s="158"/>
      <c r="W54" s="100"/>
    </row>
  </sheetData>
  <mergeCells count="6">
    <mergeCell ref="R43:R54"/>
    <mergeCell ref="B2:O2"/>
    <mergeCell ref="B14:O14"/>
    <mergeCell ref="R7:R18"/>
    <mergeCell ref="R19:R30"/>
    <mergeCell ref="R31:R42"/>
  </mergeCells>
  <pageMargins left="0.74803149606299213" right="0.74803149606299213" top="0.98425196850393704" bottom="0.98425196850393704" header="0" footer="0"/>
  <pageSetup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dimension ref="B2:S91"/>
  <sheetViews>
    <sheetView showGridLines="0" topLeftCell="A78" workbookViewId="0">
      <selection activeCell="O93" sqref="O93"/>
    </sheetView>
  </sheetViews>
  <sheetFormatPr baseColWidth="10" defaultRowHeight="15" customHeight="1"/>
  <cols>
    <col min="1" max="1" width="5.7109375" style="53" customWidth="1"/>
    <col min="2" max="15" width="7.7109375" style="53" customWidth="1"/>
    <col min="16" max="16" width="5.7109375" style="53" customWidth="1"/>
    <col min="17" max="17" width="12.28515625" style="53" bestFit="1" customWidth="1"/>
    <col min="18" max="16384" width="11.42578125" style="53"/>
  </cols>
  <sheetData>
    <row r="2" spans="2:18" ht="15" customHeight="1">
      <c r="B2" s="182" t="s">
        <v>100</v>
      </c>
      <c r="C2" s="182"/>
      <c r="D2" s="182"/>
      <c r="E2" s="182"/>
      <c r="F2" s="182"/>
      <c r="G2" s="182"/>
      <c r="H2" s="182"/>
      <c r="I2" s="182"/>
      <c r="J2" s="182"/>
      <c r="K2" s="182"/>
      <c r="L2" s="182"/>
      <c r="M2" s="182"/>
      <c r="N2" s="182"/>
      <c r="O2" s="182"/>
    </row>
    <row r="3" spans="2:18" ht="15" customHeight="1">
      <c r="B3" s="112"/>
      <c r="C3" s="112"/>
      <c r="D3" s="112"/>
      <c r="E3" s="112"/>
      <c r="F3" s="112"/>
      <c r="G3" s="112"/>
      <c r="H3" s="112"/>
      <c r="I3" s="112"/>
      <c r="J3" s="112"/>
      <c r="K3" s="112"/>
      <c r="L3" s="112"/>
      <c r="M3" s="112"/>
      <c r="N3" s="112"/>
      <c r="O3" s="112"/>
    </row>
    <row r="4" spans="2:18" ht="15" customHeight="1">
      <c r="B4" s="112"/>
      <c r="C4" s="112"/>
      <c r="D4" s="112"/>
      <c r="E4" s="112"/>
      <c r="F4" s="112"/>
      <c r="G4" s="112"/>
      <c r="H4" s="112"/>
      <c r="I4" s="112"/>
      <c r="J4" s="112"/>
      <c r="K4" s="112"/>
      <c r="L4" s="112"/>
      <c r="M4" s="112"/>
      <c r="N4" s="112"/>
      <c r="O4" s="112"/>
    </row>
    <row r="5" spans="2:18" ht="15" customHeight="1">
      <c r="B5" s="112"/>
      <c r="C5" s="112"/>
      <c r="D5" s="112"/>
      <c r="E5" s="112"/>
      <c r="F5" s="112"/>
      <c r="G5" s="112"/>
      <c r="H5" s="112"/>
      <c r="I5" s="112"/>
      <c r="J5" s="112"/>
      <c r="K5" s="112"/>
      <c r="L5" s="112"/>
      <c r="M5" s="112"/>
      <c r="N5" s="112"/>
      <c r="O5" s="112"/>
    </row>
    <row r="7" spans="2:18" ht="15" customHeight="1">
      <c r="B7" s="66" t="s">
        <v>93</v>
      </c>
      <c r="C7" s="58" t="s">
        <v>105</v>
      </c>
      <c r="D7" s="58" t="s">
        <v>106</v>
      </c>
      <c r="E7" s="58" t="s">
        <v>107</v>
      </c>
      <c r="F7" s="58" t="s">
        <v>120</v>
      </c>
      <c r="G7" s="58" t="s">
        <v>121</v>
      </c>
      <c r="H7" s="58" t="s">
        <v>122</v>
      </c>
      <c r="I7" s="58" t="s">
        <v>123</v>
      </c>
      <c r="J7" s="58" t="s">
        <v>124</v>
      </c>
      <c r="K7" s="58" t="s">
        <v>125</v>
      </c>
      <c r="L7" s="58" t="s">
        <v>126</v>
      </c>
      <c r="M7" s="58" t="s">
        <v>127</v>
      </c>
      <c r="N7" s="58" t="s">
        <v>128</v>
      </c>
      <c r="O7" s="66" t="s">
        <v>80</v>
      </c>
      <c r="Q7" s="58" t="s">
        <v>93</v>
      </c>
      <c r="R7" s="58" t="s">
        <v>98</v>
      </c>
    </row>
    <row r="8" spans="2:18" ht="15" customHeight="1">
      <c r="B8" s="57">
        <v>2004</v>
      </c>
      <c r="C8" s="64">
        <v>48.9</v>
      </c>
      <c r="D8" s="64">
        <v>47.4</v>
      </c>
      <c r="E8" s="65">
        <v>46.3</v>
      </c>
      <c r="F8" s="65">
        <v>46.2</v>
      </c>
      <c r="G8" s="64">
        <v>45.2</v>
      </c>
      <c r="H8" s="64">
        <v>51.5</v>
      </c>
      <c r="I8" s="64">
        <v>55.1</v>
      </c>
      <c r="J8" s="64">
        <v>55.3</v>
      </c>
      <c r="K8" s="64">
        <v>53</v>
      </c>
      <c r="L8" s="64">
        <v>53.1</v>
      </c>
      <c r="M8" s="64">
        <v>52.9</v>
      </c>
      <c r="N8" s="64">
        <v>48.1</v>
      </c>
      <c r="O8" s="63">
        <v>51.2</v>
      </c>
      <c r="Q8" s="57">
        <v>2004</v>
      </c>
      <c r="R8" s="63">
        <f t="shared" ref="R8:R14" si="0">+O8</f>
        <v>51.2</v>
      </c>
    </row>
    <row r="9" spans="2:18" ht="15" customHeight="1">
      <c r="B9" s="57">
        <v>2005</v>
      </c>
      <c r="C9" s="64">
        <v>53.3</v>
      </c>
      <c r="D9" s="64">
        <v>52.5</v>
      </c>
      <c r="E9" s="65">
        <v>50.8</v>
      </c>
      <c r="F9" s="65">
        <v>49.3</v>
      </c>
      <c r="G9" s="64">
        <v>47.5</v>
      </c>
      <c r="H9" s="64">
        <v>51.5</v>
      </c>
      <c r="I9" s="64">
        <v>57.9</v>
      </c>
      <c r="J9" s="64">
        <v>59.6</v>
      </c>
      <c r="K9" s="64">
        <v>53.2</v>
      </c>
      <c r="L9" s="64">
        <v>53.6</v>
      </c>
      <c r="M9" s="64">
        <v>55.5</v>
      </c>
      <c r="N9" s="64">
        <v>49.1</v>
      </c>
      <c r="O9" s="63">
        <v>54.1</v>
      </c>
      <c r="Q9" s="57">
        <v>2005</v>
      </c>
      <c r="R9" s="63">
        <f t="shared" si="0"/>
        <v>54.1</v>
      </c>
    </row>
    <row r="10" spans="2:18" ht="15" customHeight="1">
      <c r="B10" s="57">
        <v>2006</v>
      </c>
      <c r="C10" s="64">
        <v>54</v>
      </c>
      <c r="D10" s="64">
        <v>54</v>
      </c>
      <c r="E10" s="65">
        <v>54.3</v>
      </c>
      <c r="F10" s="65">
        <v>52.4</v>
      </c>
      <c r="G10" s="64">
        <v>48</v>
      </c>
      <c r="H10" s="64">
        <v>55.7</v>
      </c>
      <c r="I10" s="64">
        <v>59.1</v>
      </c>
      <c r="J10" s="64">
        <v>61.5</v>
      </c>
      <c r="K10" s="64">
        <v>60</v>
      </c>
      <c r="L10" s="64">
        <v>60.6</v>
      </c>
      <c r="M10" s="64">
        <v>58.6</v>
      </c>
      <c r="N10" s="64">
        <v>50.8</v>
      </c>
      <c r="O10" s="63">
        <v>56.4</v>
      </c>
      <c r="P10" s="61"/>
      <c r="Q10" s="57">
        <v>2006</v>
      </c>
      <c r="R10" s="63">
        <f t="shared" si="0"/>
        <v>56.4</v>
      </c>
    </row>
    <row r="11" spans="2:18" ht="15" customHeight="1">
      <c r="B11" s="57">
        <v>2007</v>
      </c>
      <c r="C11" s="64">
        <v>55.2</v>
      </c>
      <c r="D11" s="64">
        <v>55.8</v>
      </c>
      <c r="E11" s="65">
        <v>55.4</v>
      </c>
      <c r="F11" s="65">
        <v>53.6</v>
      </c>
      <c r="G11" s="64">
        <v>53.9</v>
      </c>
      <c r="H11" s="64">
        <v>55.7</v>
      </c>
      <c r="I11" s="64">
        <v>61</v>
      </c>
      <c r="J11" s="64">
        <v>62.2</v>
      </c>
      <c r="K11" s="64">
        <v>56</v>
      </c>
      <c r="L11" s="64">
        <v>55.2</v>
      </c>
      <c r="M11" s="64">
        <v>59.6</v>
      </c>
      <c r="N11" s="64">
        <v>52</v>
      </c>
      <c r="O11" s="63">
        <v>57</v>
      </c>
      <c r="P11" s="61"/>
      <c r="Q11" s="57">
        <v>2007</v>
      </c>
      <c r="R11" s="63">
        <f t="shared" si="0"/>
        <v>57</v>
      </c>
    </row>
    <row r="12" spans="2:18" ht="15" customHeight="1">
      <c r="B12" s="57">
        <v>2008</v>
      </c>
      <c r="C12" s="64">
        <v>54</v>
      </c>
      <c r="D12" s="64">
        <v>59</v>
      </c>
      <c r="E12" s="65">
        <v>53.2</v>
      </c>
      <c r="F12" s="65">
        <v>53.3</v>
      </c>
      <c r="G12" s="64">
        <v>51.5</v>
      </c>
      <c r="H12" s="64">
        <v>53.3</v>
      </c>
      <c r="I12" s="64">
        <v>57.2</v>
      </c>
      <c r="J12" s="64">
        <v>58.7</v>
      </c>
      <c r="K12" s="64">
        <v>53.2</v>
      </c>
      <c r="L12" s="64">
        <v>57.8</v>
      </c>
      <c r="M12" s="64">
        <v>56</v>
      </c>
      <c r="N12" s="64">
        <v>48.6</v>
      </c>
      <c r="O12" s="63">
        <v>54.5</v>
      </c>
      <c r="P12" s="61"/>
      <c r="Q12" s="57">
        <v>2008</v>
      </c>
      <c r="R12" s="63">
        <f t="shared" si="0"/>
        <v>54.5</v>
      </c>
    </row>
    <row r="13" spans="2:18" ht="15" customHeight="1">
      <c r="B13" s="57">
        <v>2009</v>
      </c>
      <c r="C13" s="64">
        <v>49.1</v>
      </c>
      <c r="D13" s="64">
        <v>51.3</v>
      </c>
      <c r="E13" s="65">
        <v>49.1</v>
      </c>
      <c r="F13" s="65">
        <v>48</v>
      </c>
      <c r="G13" s="64">
        <v>47.4</v>
      </c>
      <c r="H13" s="64">
        <v>50.9</v>
      </c>
      <c r="I13" s="64">
        <v>52.8</v>
      </c>
      <c r="J13" s="64">
        <v>54</v>
      </c>
      <c r="K13" s="64">
        <v>53.3</v>
      </c>
      <c r="L13" s="64">
        <v>56</v>
      </c>
      <c r="M13" s="64">
        <v>55.6</v>
      </c>
      <c r="N13" s="64">
        <v>47.2</v>
      </c>
      <c r="O13" s="63">
        <v>50.8</v>
      </c>
      <c r="P13" s="61"/>
      <c r="Q13" s="57">
        <v>2009</v>
      </c>
      <c r="R13" s="63">
        <f t="shared" si="0"/>
        <v>50.8</v>
      </c>
    </row>
    <row r="14" spans="2:18" ht="15" customHeight="1">
      <c r="B14" s="57">
        <v>2010</v>
      </c>
      <c r="C14" s="64">
        <v>50.5</v>
      </c>
      <c r="D14" s="64">
        <v>55.1</v>
      </c>
      <c r="E14" s="65">
        <v>56.5</v>
      </c>
      <c r="F14" s="65">
        <v>51.7</v>
      </c>
      <c r="G14" s="64">
        <v>48.3</v>
      </c>
      <c r="H14" s="64">
        <v>51.6</v>
      </c>
      <c r="I14" s="64">
        <v>56.8</v>
      </c>
      <c r="J14" s="64">
        <v>55.8</v>
      </c>
      <c r="K14" s="64">
        <v>54.7</v>
      </c>
      <c r="L14" s="64">
        <v>58.8</v>
      </c>
      <c r="M14" s="64">
        <v>59.3</v>
      </c>
      <c r="N14" s="64">
        <v>49</v>
      </c>
      <c r="O14" s="63">
        <v>52.1</v>
      </c>
      <c r="Q14" s="57">
        <v>2010</v>
      </c>
      <c r="R14" s="63">
        <f t="shared" si="0"/>
        <v>52.1</v>
      </c>
    </row>
    <row r="15" spans="2:18" ht="15" customHeight="1">
      <c r="B15" s="57">
        <v>2011</v>
      </c>
      <c r="C15" s="64"/>
      <c r="D15" s="64"/>
      <c r="E15" s="65"/>
      <c r="F15" s="65"/>
      <c r="G15" s="64"/>
      <c r="H15" s="64"/>
      <c r="I15" s="64"/>
      <c r="J15" s="64"/>
      <c r="K15" s="64"/>
      <c r="L15" s="64"/>
      <c r="M15" s="64"/>
      <c r="N15" s="64"/>
      <c r="O15" s="63"/>
      <c r="Q15" s="57"/>
      <c r="R15" s="63"/>
    </row>
    <row r="16" spans="2:18" ht="15" customHeight="1">
      <c r="B16" s="55" t="s">
        <v>97</v>
      </c>
      <c r="E16" s="62"/>
      <c r="F16" s="62"/>
    </row>
    <row r="17" spans="2:18" ht="15" customHeight="1">
      <c r="C17" s="61"/>
      <c r="D17" s="61"/>
      <c r="E17" s="61"/>
      <c r="F17" s="61"/>
      <c r="G17" s="61"/>
      <c r="H17" s="61"/>
      <c r="I17" s="61"/>
      <c r="J17" s="61"/>
      <c r="K17" s="61"/>
      <c r="L17" s="61"/>
      <c r="M17" s="61"/>
      <c r="N17" s="61"/>
      <c r="O17" s="61"/>
    </row>
    <row r="18" spans="2:18" ht="15" customHeight="1">
      <c r="B18" s="182" t="s">
        <v>99</v>
      </c>
      <c r="C18" s="182"/>
      <c r="D18" s="182"/>
      <c r="E18" s="182"/>
      <c r="F18" s="182"/>
      <c r="G18" s="182"/>
      <c r="H18" s="182"/>
      <c r="I18" s="182"/>
      <c r="J18" s="182"/>
      <c r="K18" s="182"/>
      <c r="L18" s="182"/>
      <c r="M18" s="182"/>
      <c r="N18" s="182"/>
      <c r="O18" s="182"/>
    </row>
    <row r="19" spans="2:18" ht="15" customHeight="1">
      <c r="B19" s="60"/>
      <c r="C19" s="59"/>
      <c r="D19" s="59"/>
      <c r="E19" s="59"/>
      <c r="F19" s="59"/>
      <c r="G19" s="59"/>
      <c r="H19" s="59"/>
      <c r="I19" s="59"/>
      <c r="J19" s="59"/>
      <c r="K19" s="59"/>
      <c r="L19" s="59"/>
      <c r="M19" s="59"/>
      <c r="N19" s="59"/>
      <c r="O19" s="59"/>
    </row>
    <row r="20" spans="2:18" ht="15" customHeight="1">
      <c r="B20" s="58" t="s">
        <v>93</v>
      </c>
      <c r="C20" s="58" t="s">
        <v>105</v>
      </c>
      <c r="D20" s="58" t="s">
        <v>106</v>
      </c>
      <c r="E20" s="58" t="s">
        <v>107</v>
      </c>
      <c r="F20" s="58" t="s">
        <v>120</v>
      </c>
      <c r="G20" s="58" t="s">
        <v>121</v>
      </c>
      <c r="H20" s="58" t="s">
        <v>122</v>
      </c>
      <c r="I20" s="58" t="s">
        <v>123</v>
      </c>
      <c r="J20" s="58" t="s">
        <v>124</v>
      </c>
      <c r="K20" s="58" t="s">
        <v>125</v>
      </c>
      <c r="L20" s="58" t="s">
        <v>126</v>
      </c>
      <c r="M20" s="58" t="s">
        <v>127</v>
      </c>
      <c r="N20" s="58" t="s">
        <v>128</v>
      </c>
      <c r="O20" s="58" t="s">
        <v>80</v>
      </c>
      <c r="Q20" s="58" t="s">
        <v>93</v>
      </c>
      <c r="R20" s="58" t="s">
        <v>98</v>
      </c>
    </row>
    <row r="21" spans="2:18" ht="15" customHeight="1">
      <c r="B21" s="57">
        <v>2004</v>
      </c>
      <c r="C21" s="64">
        <v>51</v>
      </c>
      <c r="D21" s="64">
        <v>63.7</v>
      </c>
      <c r="E21" s="65">
        <v>62.2</v>
      </c>
      <c r="F21" s="65">
        <v>57.4</v>
      </c>
      <c r="G21" s="64">
        <v>58</v>
      </c>
      <c r="H21" s="64">
        <v>63.5</v>
      </c>
      <c r="I21" s="64">
        <v>64.900000000000006</v>
      </c>
      <c r="J21" s="64">
        <v>68.400000000000006</v>
      </c>
      <c r="K21" s="64">
        <v>67.2</v>
      </c>
      <c r="L21" s="64">
        <v>70.3</v>
      </c>
      <c r="M21" s="64">
        <v>71.2</v>
      </c>
      <c r="N21" s="64">
        <v>55.3</v>
      </c>
      <c r="O21" s="63">
        <v>62.7</v>
      </c>
      <c r="Q21" s="57">
        <v>2004</v>
      </c>
      <c r="R21" s="63">
        <v>62.7</v>
      </c>
    </row>
    <row r="22" spans="2:18" ht="15" customHeight="1">
      <c r="B22" s="57">
        <v>2005</v>
      </c>
      <c r="C22" s="64">
        <v>60.2</v>
      </c>
      <c r="D22" s="64">
        <v>71.400000000000006</v>
      </c>
      <c r="E22" s="65">
        <v>64</v>
      </c>
      <c r="F22" s="65">
        <v>69.8</v>
      </c>
      <c r="G22" s="64">
        <v>66.7</v>
      </c>
      <c r="H22" s="64">
        <v>72.2</v>
      </c>
      <c r="I22" s="64">
        <v>71.7</v>
      </c>
      <c r="J22" s="64">
        <v>73.400000000000006</v>
      </c>
      <c r="K22" s="64">
        <v>73.3</v>
      </c>
      <c r="L22" s="64">
        <v>69.599999999999994</v>
      </c>
      <c r="M22" s="64">
        <v>73.099999999999994</v>
      </c>
      <c r="N22" s="64">
        <v>53.7</v>
      </c>
      <c r="O22" s="63">
        <v>68.5</v>
      </c>
      <c r="Q22" s="57">
        <v>2005</v>
      </c>
      <c r="R22" s="63">
        <v>68.5</v>
      </c>
    </row>
    <row r="23" spans="2:18" ht="15" customHeight="1">
      <c r="B23" s="57">
        <v>2006</v>
      </c>
      <c r="C23" s="64">
        <v>57.8</v>
      </c>
      <c r="D23" s="64">
        <v>73.2</v>
      </c>
      <c r="E23" s="65">
        <v>71</v>
      </c>
      <c r="F23" s="65">
        <v>67.3</v>
      </c>
      <c r="G23" s="64">
        <v>66.3</v>
      </c>
      <c r="H23" s="64">
        <v>69</v>
      </c>
      <c r="I23" s="64">
        <v>70.900000000000006</v>
      </c>
      <c r="J23" s="64">
        <v>77.900000000000006</v>
      </c>
      <c r="K23" s="64">
        <v>75.2</v>
      </c>
      <c r="L23" s="64">
        <v>76.900000000000006</v>
      </c>
      <c r="M23" s="64">
        <v>75.400000000000006</v>
      </c>
      <c r="N23" s="64">
        <v>51.4</v>
      </c>
      <c r="O23" s="63">
        <v>69.5</v>
      </c>
      <c r="Q23" s="57">
        <v>2006</v>
      </c>
      <c r="R23" s="63">
        <v>69.5</v>
      </c>
    </row>
    <row r="24" spans="2:18" ht="15" customHeight="1">
      <c r="B24" s="57">
        <v>2007</v>
      </c>
      <c r="C24" s="64">
        <v>58.8</v>
      </c>
      <c r="D24" s="64">
        <v>77.3</v>
      </c>
      <c r="E24" s="65">
        <v>74.5</v>
      </c>
      <c r="F24" s="65">
        <v>65.400000000000006</v>
      </c>
      <c r="G24" s="64">
        <v>72.599999999999994</v>
      </c>
      <c r="H24" s="64">
        <v>71.099999999999994</v>
      </c>
      <c r="I24" s="64">
        <v>73.8</v>
      </c>
      <c r="J24" s="64">
        <v>73.7</v>
      </c>
      <c r="K24" s="64">
        <v>72.7</v>
      </c>
      <c r="L24" s="64">
        <v>76.900000000000006</v>
      </c>
      <c r="M24" s="64">
        <v>80.3</v>
      </c>
      <c r="N24" s="64">
        <v>55.5</v>
      </c>
      <c r="O24" s="63">
        <v>70.8</v>
      </c>
      <c r="Q24" s="57">
        <v>2007</v>
      </c>
      <c r="R24" s="63">
        <v>70.8</v>
      </c>
    </row>
    <row r="25" spans="2:18" ht="15" customHeight="1">
      <c r="B25" s="57">
        <v>2008</v>
      </c>
      <c r="C25" s="64">
        <v>54.4</v>
      </c>
      <c r="D25" s="64">
        <v>74.2</v>
      </c>
      <c r="E25" s="65">
        <v>60</v>
      </c>
      <c r="F25" s="65">
        <v>69.900000000000006</v>
      </c>
      <c r="G25" s="64">
        <v>63.5</v>
      </c>
      <c r="H25" s="64">
        <v>66.5</v>
      </c>
      <c r="I25" s="64">
        <v>69</v>
      </c>
      <c r="J25" s="64">
        <v>67.5</v>
      </c>
      <c r="K25" s="64">
        <v>66.5</v>
      </c>
      <c r="L25" s="64">
        <v>70.5</v>
      </c>
      <c r="M25" s="64">
        <v>66.599999999999994</v>
      </c>
      <c r="N25" s="64">
        <v>47</v>
      </c>
      <c r="O25" s="63">
        <v>64.3</v>
      </c>
      <c r="Q25" s="57">
        <v>2008</v>
      </c>
      <c r="R25" s="63">
        <v>64.3</v>
      </c>
    </row>
    <row r="26" spans="2:18" ht="15" customHeight="1">
      <c r="B26" s="57">
        <v>2009</v>
      </c>
      <c r="C26" s="64">
        <v>47</v>
      </c>
      <c r="D26" s="64">
        <v>65.099999999999994</v>
      </c>
      <c r="E26" s="65">
        <v>63</v>
      </c>
      <c r="F26" s="65">
        <v>53.7</v>
      </c>
      <c r="G26" s="64">
        <v>55.8</v>
      </c>
      <c r="H26" s="64">
        <v>59.9</v>
      </c>
      <c r="I26" s="64">
        <v>62</v>
      </c>
      <c r="J26" s="64">
        <v>63.5</v>
      </c>
      <c r="K26" s="64">
        <v>66</v>
      </c>
      <c r="L26" s="64">
        <v>65.7</v>
      </c>
      <c r="M26" s="64">
        <v>67.900000000000006</v>
      </c>
      <c r="N26" s="64">
        <v>47.7</v>
      </c>
      <c r="O26" s="63">
        <v>59.7</v>
      </c>
      <c r="Q26" s="57">
        <v>2009</v>
      </c>
      <c r="R26" s="63">
        <v>59.7</v>
      </c>
    </row>
    <row r="27" spans="2:18" ht="15" customHeight="1">
      <c r="B27" s="57">
        <v>2010</v>
      </c>
      <c r="C27" s="64">
        <v>48.2</v>
      </c>
      <c r="D27" s="64">
        <v>66.900000000000006</v>
      </c>
      <c r="E27" s="65">
        <v>66</v>
      </c>
      <c r="F27" s="65">
        <v>60.8</v>
      </c>
      <c r="G27" s="64">
        <v>59</v>
      </c>
      <c r="H27" s="64">
        <v>60.7</v>
      </c>
      <c r="I27" s="64">
        <v>60.8</v>
      </c>
      <c r="J27" s="64">
        <v>64.099999999999994</v>
      </c>
      <c r="K27" s="64">
        <v>64.7</v>
      </c>
      <c r="L27" s="64">
        <v>63.7</v>
      </c>
      <c r="M27" s="64">
        <v>69.8</v>
      </c>
      <c r="N27" s="64">
        <v>46.6</v>
      </c>
      <c r="O27" s="63">
        <v>61.4</v>
      </c>
      <c r="Q27" s="57">
        <v>2010</v>
      </c>
      <c r="R27" s="63">
        <v>61.4</v>
      </c>
    </row>
    <row r="28" spans="2:18" ht="15" customHeight="1">
      <c r="B28" s="57">
        <v>2011</v>
      </c>
      <c r="C28" s="64">
        <v>49.6</v>
      </c>
      <c r="D28" s="64">
        <v>66.400000000000006</v>
      </c>
      <c r="E28" s="65">
        <v>66.7</v>
      </c>
      <c r="F28" s="65">
        <v>55.9</v>
      </c>
      <c r="G28" s="64">
        <v>69.900000000000006</v>
      </c>
      <c r="H28" s="64">
        <v>65.599999999999994</v>
      </c>
      <c r="I28" s="64"/>
      <c r="J28" s="64"/>
      <c r="K28" s="64"/>
      <c r="L28" s="64"/>
      <c r="M28" s="64"/>
      <c r="N28" s="64"/>
      <c r="O28" s="63"/>
      <c r="Q28" s="57"/>
      <c r="R28" s="63"/>
    </row>
    <row r="29" spans="2:18" ht="15" customHeight="1">
      <c r="B29" s="55" t="s">
        <v>97</v>
      </c>
      <c r="J29" s="61"/>
    </row>
    <row r="30" spans="2:18" ht="15" customHeight="1">
      <c r="B30" s="61"/>
      <c r="C30" s="61"/>
      <c r="D30" s="61"/>
      <c r="E30" s="61"/>
      <c r="F30" s="61"/>
      <c r="G30" s="61"/>
      <c r="H30" s="61"/>
      <c r="I30" s="61"/>
      <c r="J30" s="61"/>
      <c r="K30" s="61"/>
      <c r="L30" s="61"/>
      <c r="M30" s="61"/>
      <c r="N30" s="61"/>
    </row>
    <row r="31" spans="2:18" ht="15" customHeight="1">
      <c r="B31" s="54" t="s">
        <v>96</v>
      </c>
    </row>
    <row r="32" spans="2:18" ht="15" customHeight="1">
      <c r="B32" s="54" t="s">
        <v>78</v>
      </c>
    </row>
    <row r="49" spans="2:2" ht="15" customHeight="1">
      <c r="B49" s="54" t="s">
        <v>96</v>
      </c>
    </row>
    <row r="50" spans="2:2" ht="15" customHeight="1">
      <c r="B50" s="54" t="s">
        <v>77</v>
      </c>
    </row>
    <row r="67" spans="2:2" ht="15" customHeight="1">
      <c r="B67" s="54" t="s">
        <v>96</v>
      </c>
    </row>
    <row r="68" spans="2:2" ht="15" customHeight="1">
      <c r="B68" s="54" t="s">
        <v>75</v>
      </c>
    </row>
    <row r="89" spans="19:19" ht="15" customHeight="1">
      <c r="S89" s="56"/>
    </row>
    <row r="90" spans="19:19" ht="15" customHeight="1">
      <c r="S90" s="56"/>
    </row>
    <row r="91" spans="19:19" ht="15" customHeight="1">
      <c r="S91" s="56"/>
    </row>
  </sheetData>
  <mergeCells count="2">
    <mergeCell ref="B18:O18"/>
    <mergeCell ref="B2:O2"/>
  </mergeCells>
  <pageMargins left="0.74803149606299213" right="0.74803149606299213" top="0.98425196850393704" bottom="0.98425196850393704" header="0" footer="0"/>
  <pageSetup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Contenido</vt:lpstr>
      <vt:lpstr>ViajerosExtranjeros</vt:lpstr>
      <vt:lpstr>Extranjeros por Destino</vt:lpstr>
      <vt:lpstr>Extranjeros en Bta</vt:lpstr>
      <vt:lpstr>Indicadores Hoteleros</vt:lpstr>
      <vt:lpstr>Consultas PIT</vt:lpstr>
      <vt:lpstr>VE</vt:lpstr>
      <vt:lpstr>OH</vt:lpstr>
      <vt:lpstr>'Consultas PIT'!Área_de_impresión</vt:lpstr>
      <vt:lpstr>'Extranjeros en Bta'!Área_de_impresión</vt:lpstr>
      <vt:lpstr>'Extranjeros por Destino'!Área_de_impresión</vt:lpstr>
      <vt:lpstr>'Indicadores Hoteleros'!Área_de_impresión</vt:lpstr>
      <vt:lpstr>ViajerosExtranjeros!Área_de_impresión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Rodriguez</dc:creator>
  <cp:lastModifiedBy>sjuntas</cp:lastModifiedBy>
  <cp:lastPrinted>2012-04-16T14:47:46Z</cp:lastPrinted>
  <dcterms:created xsi:type="dcterms:W3CDTF">2009-04-02T15:53:30Z</dcterms:created>
  <dcterms:modified xsi:type="dcterms:W3CDTF">2018-09-18T16:14:57Z</dcterms:modified>
</cp:coreProperties>
</file>