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45" yWindow="60" windowWidth="15480" windowHeight="11520" tabRatio="900"/>
  </bookViews>
  <sheets>
    <sheet name="Contenido" sheetId="104" r:id="rId1"/>
    <sheet name="Aéreo Nacional" sheetId="93" r:id="rId2"/>
    <sheet name="Aéreo Internal" sheetId="94" r:id="rId3"/>
    <sheet name="ViajerosExtranjeros" sheetId="112" r:id="rId4"/>
    <sheet name="Extranjeros por Destino" sheetId="97" r:id="rId5"/>
    <sheet name="Extranjeros en Bta" sheetId="98" r:id="rId6"/>
    <sheet name="Indicadores Hoteleros" sheetId="99" r:id="rId7"/>
    <sheet name="Consultas PIT" sheetId="105" r:id="rId8"/>
    <sheet name="VE" sheetId="113" r:id="rId9"/>
    <sheet name="OH" sheetId="114" r:id="rId10"/>
  </sheets>
  <definedNames>
    <definedName name="_Order1" hidden="1">255</definedName>
    <definedName name="_xlnm.Print_Area" localSheetId="2">'Aéreo Internal'!$A$1:$M$65</definedName>
    <definedName name="_xlnm.Print_Area" localSheetId="1">'Aéreo Nacional'!$A$1:$L$65</definedName>
    <definedName name="_xlnm.Print_Area" localSheetId="7">'Consultas PIT'!$A$1:$N$66</definedName>
    <definedName name="_xlnm.Print_Area" localSheetId="5">'Extranjeros en Bta'!$A$1:$M$65</definedName>
    <definedName name="_xlnm.Print_Area" localSheetId="4">'Extranjeros por Destino'!$A$1:$M$65</definedName>
    <definedName name="_xlnm.Print_Area" localSheetId="6">'Indicadores Hoteleros'!$A$1:$M$65</definedName>
    <definedName name="_xlnm.Print_Area" localSheetId="3">ViajerosExtranjeros!$A$1:$M$65</definedName>
    <definedName name="CRIT2">#N/A</definedName>
    <definedName name="FENALCE">#N/A</definedName>
    <definedName name="HTML_CodePage" hidden="1">9</definedName>
    <definedName name="HTML_Description" hidden="1">""</definedName>
    <definedName name="HTML_Email" hidden="1">""</definedName>
    <definedName name="HTML_Header" hidden="1">""</definedName>
    <definedName name="HTML_LastUpdate" hidden="1">"15/09/1999"</definedName>
    <definedName name="HTML_LineAfter" hidden="1">FALSE</definedName>
    <definedName name="HTML_LineBefore" hidden="1">FALSE</definedName>
    <definedName name="HTML_Name" hidden="1">"María Elvira Núñez"</definedName>
    <definedName name="HTML_OBDlg2" hidden="1">TRUE</definedName>
    <definedName name="HTML_OBDlg4" hidden="1">TRUE</definedName>
    <definedName name="HTML_OS" hidden="1">0</definedName>
    <definedName name="HTML_PathFile" hidden="1">"C:\Fenavi\ESTECON\HTML.htm"</definedName>
    <definedName name="HTML_Title" hidden="1">"PAGINA WEB 2"</definedName>
    <definedName name="MARZO">#N/A</definedName>
    <definedName name="RESUMEN">#N/A</definedName>
    <definedName name="T">#N/A</definedName>
    <definedName name="TABLA">#N/A</definedName>
    <definedName name="TOTAL">#N/A</definedName>
    <definedName name="V">#N/A</definedName>
  </definedNames>
  <calcPr calcId="145621"/>
</workbook>
</file>

<file path=xl/calcChain.xml><?xml version="1.0" encoding="utf-8"?>
<calcChain xmlns="http://schemas.openxmlformats.org/spreadsheetml/2006/main">
  <c r="R8" i="114"/>
  <c r="R9"/>
  <c r="R10"/>
  <c r="R11"/>
  <c r="R12"/>
  <c r="R13"/>
  <c r="R14"/>
  <c r="U7" i="113"/>
  <c r="O8"/>
  <c r="U8"/>
  <c r="O9"/>
  <c r="U9"/>
  <c r="O10"/>
  <c r="U10"/>
  <c r="O11"/>
  <c r="U11"/>
  <c r="U12"/>
  <c r="U13"/>
  <c r="U14"/>
  <c r="U15"/>
  <c r="U16"/>
  <c r="O17"/>
  <c r="U17"/>
  <c r="O18"/>
  <c r="U18"/>
  <c r="D19"/>
  <c r="O19" s="1"/>
  <c r="U19"/>
  <c r="O20"/>
  <c r="U20"/>
  <c r="U21"/>
  <c r="U22"/>
  <c r="U23"/>
  <c r="U24"/>
  <c r="U25"/>
  <c r="U26"/>
  <c r="U27"/>
  <c r="U28"/>
  <c r="U29"/>
  <c r="U30"/>
  <c r="U31"/>
  <c r="U32"/>
  <c r="W32"/>
  <c r="U33"/>
  <c r="U34"/>
  <c r="U35"/>
  <c r="U36"/>
  <c r="U37"/>
  <c r="U38"/>
  <c r="U39"/>
  <c r="U40"/>
  <c r="U41"/>
  <c r="U42"/>
  <c r="U43"/>
  <c r="U44"/>
  <c r="U45"/>
  <c r="U46"/>
  <c r="U47"/>
  <c r="U48"/>
  <c r="U49"/>
  <c r="U50"/>
  <c r="U51"/>
  <c r="U52"/>
  <c r="U53"/>
  <c r="U54"/>
  <c r="D44" i="94" l="1"/>
  <c r="C44"/>
  <c r="H44"/>
  <c r="G44"/>
  <c r="F63" i="105" l="1"/>
  <c r="I63"/>
  <c r="H63"/>
  <c r="E63"/>
  <c r="K63" l="1"/>
  <c r="C63"/>
  <c r="K47" i="98" l="1"/>
  <c r="K47" i="97"/>
  <c r="K46"/>
  <c r="K45"/>
  <c r="K44"/>
  <c r="N45" i="93" l="1"/>
  <c r="O45"/>
  <c r="I52" i="94"/>
  <c r="E52"/>
  <c r="I51"/>
  <c r="E51"/>
  <c r="I50"/>
  <c r="E50"/>
  <c r="I49"/>
  <c r="E49"/>
  <c r="I48"/>
  <c r="E48"/>
  <c r="I47"/>
  <c r="E47"/>
  <c r="I46"/>
  <c r="E46"/>
  <c r="I45"/>
  <c r="E45"/>
  <c r="I57" i="93"/>
  <c r="I56"/>
  <c r="I55"/>
  <c r="I54"/>
  <c r="I53"/>
  <c r="I52"/>
  <c r="I51"/>
  <c r="I50"/>
  <c r="I49"/>
  <c r="I48"/>
  <c r="I47"/>
  <c r="I46"/>
  <c r="I45"/>
  <c r="E47"/>
  <c r="E48"/>
  <c r="E49"/>
  <c r="E50"/>
  <c r="E51"/>
  <c r="E52"/>
  <c r="E53"/>
  <c r="E54"/>
  <c r="E55"/>
  <c r="E56"/>
  <c r="E57"/>
  <c r="E46"/>
  <c r="E45"/>
  <c r="D44"/>
  <c r="C44"/>
  <c r="H44"/>
  <c r="G44"/>
  <c r="J43" i="98"/>
  <c r="E44" i="94" l="1"/>
  <c r="I44"/>
  <c r="L45"/>
  <c r="L51"/>
  <c r="K45" i="93"/>
  <c r="K46"/>
  <c r="K54"/>
  <c r="K50"/>
  <c r="K55"/>
  <c r="K51"/>
  <c r="K47"/>
  <c r="I44"/>
  <c r="L44" s="1"/>
  <c r="K57"/>
  <c r="L45" i="98"/>
  <c r="L44"/>
  <c r="K52" i="93"/>
  <c r="K53"/>
  <c r="K49"/>
  <c r="K56"/>
  <c r="K48"/>
  <c r="E44"/>
  <c r="K48" i="94"/>
  <c r="K45"/>
  <c r="K46"/>
  <c r="K47"/>
  <c r="K49"/>
  <c r="K50"/>
  <c r="K51"/>
  <c r="K52"/>
  <c r="K53"/>
  <c r="I43" i="98"/>
  <c r="J43" i="97"/>
  <c r="I43"/>
  <c r="F43"/>
  <c r="E43"/>
  <c r="D43"/>
  <c r="C43"/>
  <c r="L50" i="93" l="1"/>
  <c r="L44" i="94"/>
  <c r="K44"/>
  <c r="L48"/>
  <c r="L47" i="93"/>
  <c r="L49"/>
  <c r="L53" i="94"/>
  <c r="L56" i="93"/>
  <c r="L46"/>
  <c r="L46" i="94"/>
  <c r="L45" i="93"/>
  <c r="L49" i="94"/>
  <c r="L55" i="93"/>
  <c r="L52" i="94"/>
  <c r="L57" i="93"/>
  <c r="L52"/>
  <c r="L47" i="94"/>
  <c r="L51" i="93"/>
  <c r="L54"/>
  <c r="L50" i="94"/>
  <c r="L53" i="93"/>
  <c r="L48"/>
  <c r="K44"/>
  <c r="L44" i="97"/>
  <c r="L45"/>
  <c r="L46"/>
  <c r="K43"/>
  <c r="L43"/>
  <c r="L49" l="1"/>
  <c r="L50"/>
  <c r="L47"/>
  <c r="L52" i="98"/>
  <c r="K45"/>
  <c r="K49"/>
  <c r="K51"/>
  <c r="K48"/>
  <c r="K46"/>
  <c r="K50"/>
  <c r="K52"/>
  <c r="K54"/>
  <c r="K55"/>
  <c r="K53"/>
  <c r="K58"/>
  <c r="K56"/>
  <c r="K57"/>
  <c r="K59"/>
  <c r="K44"/>
  <c r="K43"/>
  <c r="G59" l="1"/>
  <c r="G57"/>
  <c r="G56"/>
  <c r="G58"/>
  <c r="G53"/>
  <c r="G55"/>
  <c r="G54"/>
  <c r="G52"/>
  <c r="G50"/>
  <c r="G46"/>
  <c r="G48"/>
  <c r="G51"/>
  <c r="G49"/>
  <c r="G47"/>
  <c r="G45"/>
  <c r="G44"/>
  <c r="D43"/>
  <c r="C43"/>
  <c r="F43"/>
  <c r="H45" s="1"/>
  <c r="E43"/>
  <c r="H44" l="1"/>
  <c r="H57"/>
  <c r="H58"/>
  <c r="H55"/>
  <c r="H52"/>
  <c r="H46"/>
  <c r="H51"/>
  <c r="H47"/>
  <c r="G43"/>
  <c r="H43"/>
  <c r="H59"/>
  <c r="H56"/>
  <c r="H53"/>
  <c r="H54"/>
  <c r="H50"/>
  <c r="H48"/>
  <c r="H49"/>
  <c r="L43" l="1"/>
  <c r="L47"/>
  <c r="L49"/>
  <c r="L51"/>
  <c r="L48"/>
  <c r="L46"/>
  <c r="L50"/>
  <c r="L54"/>
  <c r="L55"/>
  <c r="L53"/>
  <c r="L58"/>
  <c r="L56"/>
  <c r="L57"/>
  <c r="L59"/>
  <c r="K53" i="97" l="1"/>
  <c r="K52"/>
  <c r="K49"/>
  <c r="K50"/>
  <c r="L52"/>
  <c r="L51"/>
  <c r="L48"/>
  <c r="L54" l="1"/>
  <c r="L53"/>
  <c r="L63" i="105" l="1"/>
  <c r="M63"/>
  <c r="K48" i="97" l="1"/>
  <c r="K54"/>
  <c r="K51"/>
  <c r="G48"/>
  <c r="G54"/>
  <c r="G51"/>
  <c r="G53"/>
  <c r="G52"/>
  <c r="G49"/>
  <c r="G50"/>
  <c r="G47"/>
  <c r="G46"/>
  <c r="G45"/>
  <c r="G44"/>
  <c r="G43"/>
</calcChain>
</file>

<file path=xl/sharedStrings.xml><?xml version="1.0" encoding="utf-8"?>
<sst xmlns="http://schemas.openxmlformats.org/spreadsheetml/2006/main" count="359" uniqueCount="156">
  <si>
    <t>Bogotá</t>
  </si>
  <si>
    <t>Cartagena</t>
  </si>
  <si>
    <t>Bucaramanga</t>
  </si>
  <si>
    <t>Cúcuta</t>
  </si>
  <si>
    <t>Pereira</t>
  </si>
  <si>
    <t>Medellín</t>
  </si>
  <si>
    <t>Cali</t>
  </si>
  <si>
    <t>Barranquilla</t>
  </si>
  <si>
    <t>Otros</t>
  </si>
  <si>
    <t>Total</t>
  </si>
  <si>
    <t>Salidos</t>
  </si>
  <si>
    <t>Llegados</t>
  </si>
  <si>
    <t>No se incluyen pasajeros en tránsito ni pasajeros en conexión.</t>
  </si>
  <si>
    <t>Santa Marta</t>
  </si>
  <si>
    <t>Monteria</t>
  </si>
  <si>
    <t>Aeropuerto</t>
  </si>
  <si>
    <t>Ciudad Destino</t>
  </si>
  <si>
    <t xml:space="preserve">Var. 2010/2009 </t>
  </si>
  <si>
    <t>Part. 2010</t>
  </si>
  <si>
    <t>Bogotá D.C.</t>
  </si>
  <si>
    <t>San Andrés</t>
  </si>
  <si>
    <t>Resto</t>
  </si>
  <si>
    <t>No se incluyen ingresos por puntos fronterizos</t>
  </si>
  <si>
    <t>Llegada de viajeros extranjeros a Colombia según ciudad de destino</t>
  </si>
  <si>
    <t>Llegada de viajeros extranjeros a Bogotá según nacionalidad</t>
  </si>
  <si>
    <t>Nacionalidad</t>
  </si>
  <si>
    <t>Total Bogotá</t>
  </si>
  <si>
    <t xml:space="preserve">Estados Unidos </t>
  </si>
  <si>
    <t xml:space="preserve">Venezuela </t>
  </si>
  <si>
    <t xml:space="preserve">Ecuador </t>
  </si>
  <si>
    <t xml:space="preserve">Brasil </t>
  </si>
  <si>
    <t xml:space="preserve">España </t>
  </si>
  <si>
    <t xml:space="preserve">México </t>
  </si>
  <si>
    <t xml:space="preserve">Perú </t>
  </si>
  <si>
    <t xml:space="preserve">Argentina </t>
  </si>
  <si>
    <t xml:space="preserve">Chile </t>
  </si>
  <si>
    <t xml:space="preserve">Francia </t>
  </si>
  <si>
    <t xml:space="preserve">Alemania </t>
  </si>
  <si>
    <t>Panamá</t>
  </si>
  <si>
    <t xml:space="preserve">Canadá </t>
  </si>
  <si>
    <t xml:space="preserve">Italia </t>
  </si>
  <si>
    <t>Nota: No se incluyen pasajeros en tránsito ni pasajeros en conexión.</t>
  </si>
  <si>
    <t>Antioquia</t>
  </si>
  <si>
    <t>Atlántico Comercial</t>
  </si>
  <si>
    <t>Boyacá</t>
  </si>
  <si>
    <t>Cafetera</t>
  </si>
  <si>
    <t>Influencia Bogotá</t>
  </si>
  <si>
    <t>Norte de Santander</t>
  </si>
  <si>
    <t>Santander</t>
  </si>
  <si>
    <t>Sur Occidental</t>
  </si>
  <si>
    <t>Valle del Cauca</t>
  </si>
  <si>
    <t>Centro Histórico</t>
  </si>
  <si>
    <t>Unicentro</t>
  </si>
  <si>
    <t>Terminal</t>
  </si>
  <si>
    <t>Corferias</t>
  </si>
  <si>
    <t>Centro Internacional</t>
  </si>
  <si>
    <t>Quiosco de la Luz</t>
  </si>
  <si>
    <t>Puente Aéreo</t>
  </si>
  <si>
    <t>Muelle Nacional</t>
  </si>
  <si>
    <t>Terminal Sur</t>
  </si>
  <si>
    <t>Móvil</t>
  </si>
  <si>
    <t>Eventos</t>
  </si>
  <si>
    <t>Avenida Chile</t>
  </si>
  <si>
    <t>Muelle Internacional</t>
  </si>
  <si>
    <t>Itinerante Monserrate</t>
  </si>
  <si>
    <t>Itinerante Candelaria</t>
  </si>
  <si>
    <t>Usuarios Caracterizados</t>
  </si>
  <si>
    <t>Residente</t>
  </si>
  <si>
    <t>Lugar de residencia</t>
  </si>
  <si>
    <t>Tipo de usuario</t>
  </si>
  <si>
    <t>Nacional</t>
  </si>
  <si>
    <t>Extranjero</t>
  </si>
  <si>
    <t>Visitante</t>
  </si>
  <si>
    <t>Cucuta</t>
  </si>
  <si>
    <t>San Andres - Isla</t>
  </si>
  <si>
    <t>Rionegro</t>
  </si>
  <si>
    <t>Más 46</t>
  </si>
  <si>
    <t>21 - 45</t>
  </si>
  <si>
    <t>0 - 20</t>
  </si>
  <si>
    <t>Rango Edad (años)</t>
  </si>
  <si>
    <t xml:space="preserve">Reino Unido </t>
  </si>
  <si>
    <t>Estacionalidad Bogotá</t>
  </si>
  <si>
    <t>Llegada de viajeros Extranjeros 2004 -2010</t>
  </si>
  <si>
    <t>Estacionalidad Colombia</t>
  </si>
  <si>
    <t>Comparativo anual Colombia vs Bogotá</t>
  </si>
  <si>
    <t xml:space="preserve"> Fuente: Viceministerio de Turismo. Bases DAS</t>
  </si>
  <si>
    <t>TOT</t>
  </si>
  <si>
    <t>DIC</t>
  </si>
  <si>
    <t>NOV</t>
  </si>
  <si>
    <t>OCT</t>
  </si>
  <si>
    <t>SEP</t>
  </si>
  <si>
    <t>AGO</t>
  </si>
  <si>
    <t>JUL</t>
  </si>
  <si>
    <t>JUN</t>
  </si>
  <si>
    <t>MAY</t>
  </si>
  <si>
    <t>ABR</t>
  </si>
  <si>
    <t>MAR</t>
  </si>
  <si>
    <t>FEB</t>
  </si>
  <si>
    <t>ENE</t>
  </si>
  <si>
    <t>AÑO</t>
  </si>
  <si>
    <t>LLEGADA DE VIAJEROS EXTRANJEROS A BOGOTÁ 2004 - 2011</t>
  </si>
  <si>
    <t>LLEGADA DE VIAJEROS EXTRANJEROS A COLOMBIA 2004 - 2011</t>
  </si>
  <si>
    <t>Ocupación Hotelera</t>
  </si>
  <si>
    <t xml:space="preserve"> Fuente: COTELCO</t>
  </si>
  <si>
    <t>%</t>
  </si>
  <si>
    <t>PORCENTAJE DE OCUPACIÓN HOTELERA BOGOTÁ 2000 - 2010</t>
  </si>
  <si>
    <t>PORCENTAJE DE OCUPACIÓN HOTELERA COLOMBIA 2004 - 2010</t>
  </si>
  <si>
    <t>VIAJEROS EXTRANJEROS</t>
  </si>
  <si>
    <t>MOVILIDAD EN VUELOS NACIONALES</t>
  </si>
  <si>
    <t>San Andrés - Islas</t>
  </si>
  <si>
    <t>Pasajeros por aeropuerto en vuelos internacionales</t>
  </si>
  <si>
    <t>Pasajeros por aeropuerto en vuelos nacionales</t>
  </si>
  <si>
    <t>MOVILIDAD EN VUELOS INTERNACIONALES</t>
  </si>
  <si>
    <t>CONSULTAS EN PUNTOS DE INFORMACIÓN TURÍSTICA</t>
  </si>
  <si>
    <t>INDICADORES HOTELEROS</t>
  </si>
  <si>
    <t>Total Muestra</t>
  </si>
  <si>
    <t>MES</t>
  </si>
  <si>
    <t>País</t>
  </si>
  <si>
    <t>-09</t>
  </si>
  <si>
    <t>-10</t>
  </si>
  <si>
    <t>-08</t>
  </si>
  <si>
    <t>-11</t>
  </si>
  <si>
    <t>PER</t>
  </si>
  <si>
    <t>Ocupación Hotelera y Tarifa Promedio</t>
  </si>
  <si>
    <t>Consultas en los Puntos de Información Turística</t>
  </si>
  <si>
    <t>Evolución mensual de la llegada de viajeros extranjeros a Colombia y Bogotá 2008-2011</t>
  </si>
  <si>
    <t>Estacionalidad en la llegada de viajeros extranjeros a Bogotá</t>
  </si>
  <si>
    <t>Estacionalidad en la llegada de viajeros extranjeros a Colombia</t>
  </si>
  <si>
    <t>Fuentes: Ministerio de Comercio, Industria y Turismo, Viceministerio de Turismo. Proexport, Bases DAS. Cálculos Observatorio Turístico de Bogotá IDT.</t>
  </si>
  <si>
    <t>Ene. 2010</t>
  </si>
  <si>
    <t>Ene. 2011</t>
  </si>
  <si>
    <t xml:space="preserve">Var. Ene. 2011/2010 </t>
  </si>
  <si>
    <t>Part. Ene. 2011</t>
  </si>
  <si>
    <t>Enero 2010</t>
  </si>
  <si>
    <t>Enero 2011</t>
  </si>
  <si>
    <t>Fuente: Aeronáutica Civil de Colombia. Oficina de Transporte Aéreo. Grupo Estudios Sectoriales. Boletín Origen - Destino Enero de 2011. Operación regular. Información provisional.</t>
  </si>
  <si>
    <t>En el mes de enero de 2011, los viajeros extranjeros que llegaron a  Bogotá procedian principalmente de Estados Unidos (17,5%), Venezuela (14,1%), Argentina (7,7%) y Brasil (6,9%).                                                                                                                                                            
De los 5 mercados más importantes, Brasil fue el de mayor dinámica. El volumen de  viajeros de este país para este mes crecio 59,8%.  Se resalta la mejoría del tráfico con Venezuela, mercado que a cierre de 2010 presentaba un decrecimiento del 19,2%. 
Los mercados de Perú, Ecuador y Panamá presentan variaciones negativas, siendo más significativo el descenso en viajeros proveniente de Perú.</t>
  </si>
  <si>
    <t>Tarifa Promedio Ene. 2011</t>
  </si>
  <si>
    <t>Fuente: Asociación Hotelera de Colombia Cotelco. Boletín Mensual No. 111 Indicadores Hoteleros Enero 2011</t>
  </si>
  <si>
    <t>De acuerdo con datos de la Asociación Hotelera de Colombia - Cotelco, el porcentaje de ocupación hotelera del país en el mes de enero aumentó en 1,5 puntos, al pasar de 48,3% a 49,8%.
Bogotá, para este mes reportó una tasa de ocupación del 49,6%; 1,4 puntos superior a la registrada en enero de 2010. Tradicionalmente este periodo muestra cifras bajas para la ciudad, dada su fuerte dinámica en materia de negocios, activades que se reducen significativamente al inicio del año. Así mismo en materia tarifaria, los destinos tradicionales de sol y playa son los que registran mayores valores para este periodo.</t>
  </si>
  <si>
    <t>Fuentes: Ministerio de Comercio, Industria y Turismo, Viceministerio de Turismo. Proexport. Bases DAS. Cálculos Observatorio Turístico de Bogotá IDT.</t>
  </si>
  <si>
    <t>Fuente: Instituto Distrital de Turismo - Observatorio Turístico de Bogotá</t>
  </si>
  <si>
    <t>Hacienda Santa Bárbara</t>
  </si>
  <si>
    <t>Aguas</t>
  </si>
  <si>
    <t>Mundo Aventura</t>
  </si>
  <si>
    <t>Tintal</t>
  </si>
  <si>
    <t>Alcala</t>
  </si>
  <si>
    <t xml:space="preserve">Durante el mes de Enero de  2011,  13.991 consultas se realizaron en los Puntos de Información Turística de Bogotá y 49 consultas  en el PIT Móvil en eventos fuera de la ciudad, para un total de 14.040 consultas.
Para este mes, de los 13.991usuarios caracterizados, el 55,5% fueron residentes de la ciudad  y el 44,5% visitantes.  De este último grupo el 29% eran nacionales y el 69% extranjeros.
Para este mes los PIT de mayor afluencias fueron los de Centro Histórico y Terminal de Transporte sede central. </t>
  </si>
  <si>
    <t>Pasajeros Nacionales por Aeropuerto</t>
  </si>
  <si>
    <t>Pasajeros Internacionales por Aeropuerto</t>
  </si>
  <si>
    <t>Llegada de viajeros extranjeros - Evolución mensual y estacionalidad</t>
  </si>
  <si>
    <t>Indicadores hoteleros</t>
  </si>
  <si>
    <t>Boletin No. 1 - Enero de 2011</t>
  </si>
  <si>
    <t>En Enero de 2011 se movilizaron en el país 640.913 pasajeros en vuelos internacionales, registrando así un incremento del 17,4% respecto al mismo mes del año anterior. El Aeropuerto de Bogotá movilizó el 61,7%, correspondiente a 395.314 pasajeros en vuelos internacionales, cifra también superior a la registrada en enero de 2010 (Incremento del 20,4%). 
El aeropuerto de Bucaramanga presentó un incremento significativo en el volumen de pasajeros transportados, 38,2%.
Con respecto a llegadas, Bogotá mostró un incremento del 20,1%.</t>
  </si>
  <si>
    <t>En Enero de 2011 se movilizaron en el país 2.274.798 pasajeros en vuelos nacionales, registrando así un incremento del 11% respecto al mismo mes del año anterior. El Aeropuerto de Bogotá movilizó el 37,9%, correspondiente a  861.116 pasajeros en vuelos nacionales, cifra también superior a la registrada en enero de 2010 (Incremento del 11,1%). 
Aeropuertos como los de Pereira, Rionegro, Bucaramanga, Cartagena y Cali, presentaron en este periodo variaciones superiores a las del promedio nacional.
El comportamiento de las llegadas en Bogotá también fue positivo, con un crecimiento del 9,4%.</t>
  </si>
  <si>
    <t>De acuerdo con la cifras del Departamento Administrativo de Seguridad DAS, durante el primer mes de 2011 ingresaron al país 132.105 viajeros extranjeros, cifra superior en un 17,7% a la registrada en el mismo periodo el año 2010. 
Para este mes, Bogotá presenta el mayor volumen de participación con un 53,1%, equivalente a 70.105 extranjeros. 
La Ciudad continua mostrando un ascenso en las llegadas de los viajeros extranjeros, con respecto a enero de 2010, se registró un incremento del 22,3%.</t>
  </si>
</sst>
</file>

<file path=xl/styles.xml><?xml version="1.0" encoding="utf-8"?>
<styleSheet xmlns="http://schemas.openxmlformats.org/spreadsheetml/2006/main">
  <numFmts count="9">
    <numFmt numFmtId="43" formatCode="_(* #,##0.00_);_(* \(#,##0.00\);_(* &quot;-&quot;??_);_(@_)"/>
    <numFmt numFmtId="164" formatCode="#,##0.0"/>
    <numFmt numFmtId="165" formatCode="\$#,##0\ ;\(\$#,##0\)"/>
    <numFmt numFmtId="166" formatCode="_-* #,##0.00\ [$€]_-;\-* #,##0.00\ [$€]_-;_-* &quot;-&quot;??\ [$€]_-;_-@_-"/>
    <numFmt numFmtId="167" formatCode="0.0%"/>
    <numFmt numFmtId="168" formatCode="_(* #,##0.0_);_(* \(#,##0.0\);_(* &quot;-&quot;??_);_(@_)"/>
    <numFmt numFmtId="169" formatCode="_(* #,##0_);_(* \(#,##0\);_(* &quot;-&quot;??_);_(@_)"/>
    <numFmt numFmtId="170" formatCode="0.0"/>
    <numFmt numFmtId="171" formatCode="_(* #,##0.0_);_(* \(#,##0.0\);_(* &quot;-&quot;?_);_(@_)"/>
  </numFmts>
  <fonts count="53">
    <font>
      <sz val="11"/>
      <color theme="1"/>
      <name val="Calibri"/>
      <family val="2"/>
      <scheme val="minor"/>
    </font>
    <font>
      <sz val="10"/>
      <name val="Arial"/>
      <family val="2"/>
    </font>
    <font>
      <sz val="10"/>
      <name val="MS Sans Serif"/>
      <family val="2"/>
    </font>
    <font>
      <sz val="12"/>
      <name val="Arial"/>
      <family val="2"/>
    </font>
    <font>
      <b/>
      <sz val="14"/>
      <name val="Arial"/>
      <family val="2"/>
    </font>
    <font>
      <b/>
      <sz val="12"/>
      <name val="Arial"/>
      <family val="2"/>
    </font>
    <font>
      <sz val="12"/>
      <color indexed="10"/>
      <name val="Arial"/>
      <family val="2"/>
    </font>
    <font>
      <sz val="11"/>
      <color theme="1"/>
      <name val="Calibri"/>
      <family val="2"/>
      <scheme val="minor"/>
    </font>
    <font>
      <sz val="10"/>
      <name val="Courier"/>
      <family val="3"/>
    </font>
    <font>
      <u/>
      <sz val="10"/>
      <color indexed="12"/>
      <name val="MS Sans Serif"/>
      <family val="2"/>
    </font>
    <font>
      <sz val="8"/>
      <color theme="1"/>
      <name val="Century Gothic"/>
      <family val="2"/>
    </font>
    <font>
      <b/>
      <sz val="8"/>
      <color theme="1"/>
      <name val="Century Gothic"/>
      <family val="2"/>
    </font>
    <font>
      <sz val="11"/>
      <color theme="1"/>
      <name val="Century Gothic"/>
      <family val="2"/>
    </font>
    <font>
      <b/>
      <sz val="11"/>
      <name val="Century Gothic"/>
      <family val="2"/>
    </font>
    <font>
      <b/>
      <sz val="11"/>
      <color theme="0"/>
      <name val="Century Gothic"/>
      <family val="2"/>
    </font>
    <font>
      <sz val="10"/>
      <name val="Century Gothic"/>
      <family val="2"/>
    </font>
    <font>
      <sz val="10"/>
      <color theme="1"/>
      <name val="Century Gothic"/>
      <family val="2"/>
    </font>
    <font>
      <b/>
      <sz val="10"/>
      <color theme="1"/>
      <name val="Century Gothic"/>
      <family val="2"/>
    </font>
    <font>
      <b/>
      <sz val="10"/>
      <name val="Century Gothic"/>
      <family val="2"/>
    </font>
    <font>
      <b/>
      <sz val="10"/>
      <color theme="0"/>
      <name val="Century Gothic"/>
      <family val="2"/>
    </font>
    <font>
      <b/>
      <sz val="10"/>
      <color indexed="12"/>
      <name val="Century Gothic"/>
      <family val="2"/>
    </font>
    <font>
      <sz val="10"/>
      <color indexed="12"/>
      <name val="Century Gothic"/>
      <family val="2"/>
    </font>
    <font>
      <b/>
      <sz val="14"/>
      <color theme="3" tint="-0.249977111117893"/>
      <name val="Century Gothic"/>
      <family val="2"/>
    </font>
    <font>
      <sz val="11"/>
      <name val="Century Gothic"/>
      <family val="2"/>
    </font>
    <font>
      <sz val="9"/>
      <name val="Century Gothic"/>
      <family val="2"/>
    </font>
    <font>
      <sz val="11"/>
      <color indexed="12"/>
      <name val="Century Gothic"/>
      <family val="2"/>
    </font>
    <font>
      <b/>
      <sz val="9"/>
      <name val="Century Gothic"/>
      <family val="2"/>
    </font>
    <font>
      <b/>
      <sz val="7"/>
      <name val="Century Gothic"/>
      <family val="2"/>
    </font>
    <font>
      <sz val="10"/>
      <name val="Arial"/>
      <family val="2"/>
    </font>
    <font>
      <sz val="10"/>
      <name val="Arial Unicode MS"/>
      <family val="2"/>
    </font>
    <font>
      <b/>
      <sz val="10"/>
      <name val="Arial Unicode MS"/>
      <family val="2"/>
    </font>
    <font>
      <b/>
      <sz val="10"/>
      <color indexed="9"/>
      <name val="Arial Unicode MS"/>
      <family val="2"/>
    </font>
    <font>
      <sz val="11"/>
      <name val="Arial Unicode MS"/>
      <family val="2"/>
    </font>
    <font>
      <b/>
      <sz val="12"/>
      <name val="Arial Unicode MS"/>
      <family val="2"/>
    </font>
    <font>
      <b/>
      <sz val="11"/>
      <name val="Arial Unicode MS"/>
      <family val="2"/>
    </font>
    <font>
      <b/>
      <sz val="10"/>
      <color theme="0"/>
      <name val="Arial Unicode MS"/>
      <family val="2"/>
    </font>
    <font>
      <sz val="10"/>
      <color theme="1"/>
      <name val="Arial"/>
      <family val="2"/>
    </font>
    <font>
      <b/>
      <sz val="14"/>
      <name val="Century Gothic"/>
      <family val="2"/>
    </font>
    <font>
      <sz val="12"/>
      <color theme="1"/>
      <name val="Berlin Sans FB"/>
      <family val="2"/>
    </font>
    <font>
      <b/>
      <sz val="11"/>
      <color theme="1"/>
      <name val="Century Gothic"/>
      <family val="2"/>
    </font>
    <font>
      <b/>
      <sz val="12"/>
      <name val="Century Gothic"/>
      <family val="2"/>
    </font>
    <font>
      <sz val="12"/>
      <color theme="1"/>
      <name val="Century Gothic"/>
      <family val="2"/>
    </font>
    <font>
      <b/>
      <sz val="12"/>
      <color theme="1"/>
      <name val="Century Gothic"/>
      <family val="2"/>
    </font>
    <font>
      <sz val="8"/>
      <name val="Century Gothic"/>
      <family val="2"/>
    </font>
    <font>
      <b/>
      <sz val="12"/>
      <color theme="3" tint="-0.249977111117893"/>
      <name val="Century Gothic"/>
      <family val="2"/>
    </font>
    <font>
      <b/>
      <sz val="11"/>
      <color theme="1"/>
      <name val="Calibri"/>
      <family val="2"/>
      <scheme val="minor"/>
    </font>
    <font>
      <b/>
      <sz val="10"/>
      <color indexed="9"/>
      <name val="Century Gothic"/>
      <family val="2"/>
    </font>
    <font>
      <sz val="10"/>
      <color rgb="FFFF0000"/>
      <name val="Century Gothic"/>
      <family val="2"/>
    </font>
    <font>
      <b/>
      <sz val="18"/>
      <color rgb="FF0974BD"/>
      <name val="Century Gothic"/>
      <family val="2"/>
    </font>
    <font>
      <b/>
      <sz val="12"/>
      <color theme="0" tint="-0.499984740745262"/>
      <name val="Century Gothic"/>
      <family val="2"/>
    </font>
    <font>
      <sz val="12"/>
      <name val="Century Gothic"/>
      <family val="2"/>
    </font>
    <font>
      <sz val="12"/>
      <color rgb="FFFF0000"/>
      <name val="Berlin Sans FB"/>
      <family val="2"/>
    </font>
    <font>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rgb="FF0974BD"/>
        <bgColor indexed="64"/>
      </patternFill>
    </fill>
  </fills>
  <borders count="6">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top/>
      <bottom style="thin">
        <color theme="3"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6">
    <xf numFmtId="0" fontId="0" fillId="0" borderId="0"/>
    <xf numFmtId="0" fontId="2" fillId="0" borderId="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2" fillId="0" borderId="0"/>
    <xf numFmtId="166" fontId="1"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 fontId="6"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43" fontId="7" fillId="0" borderId="0" applyFont="0" applyFill="0" applyBorder="0" applyAlignment="0" applyProtection="0"/>
    <xf numFmtId="37" fontId="8" fillId="0" borderId="0"/>
    <xf numFmtId="0" fontId="2" fillId="0" borderId="0"/>
    <xf numFmtId="0" fontId="9"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 fillId="0" borderId="0"/>
    <xf numFmtId="43" fontId="1" fillId="0" borderId="0" applyFont="0" applyFill="0" applyBorder="0" applyAlignment="0" applyProtection="0"/>
    <xf numFmtId="0"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52" fillId="0" borderId="0" applyNumberFormat="0" applyFill="0" applyBorder="0" applyAlignment="0" applyProtection="0"/>
  </cellStyleXfs>
  <cellXfs count="182">
    <xf numFmtId="0" fontId="0" fillId="0" borderId="0" xfId="0"/>
    <xf numFmtId="0" fontId="10" fillId="0" borderId="0" xfId="0" applyFont="1" applyAlignment="1">
      <alignment wrapText="1"/>
    </xf>
    <xf numFmtId="0" fontId="10" fillId="0" borderId="0" xfId="0" applyFont="1"/>
    <xf numFmtId="169" fontId="10" fillId="0" borderId="0" xfId="29" applyNumberFormat="1" applyFont="1" applyAlignment="1">
      <alignment wrapText="1"/>
    </xf>
    <xf numFmtId="0" fontId="13" fillId="0" borderId="0" xfId="1" applyFont="1" applyFill="1" applyBorder="1" applyAlignment="1"/>
    <xf numFmtId="0" fontId="12" fillId="0" borderId="0" xfId="0" applyFont="1"/>
    <xf numFmtId="0" fontId="13" fillId="0" borderId="0" xfId="1" applyFont="1" applyFill="1" applyBorder="1" applyAlignment="1">
      <alignment wrapText="1"/>
    </xf>
    <xf numFmtId="0" fontId="18" fillId="0" borderId="0" xfId="24" applyFont="1" applyFill="1" applyBorder="1" applyAlignment="1">
      <alignment vertical="center"/>
    </xf>
    <xf numFmtId="0" fontId="15" fillId="0" borderId="0" xfId="24" applyFont="1" applyFill="1" applyAlignment="1">
      <alignment vertical="center"/>
    </xf>
    <xf numFmtId="0" fontId="15" fillId="0" borderId="0" xfId="24" applyFont="1" applyFill="1" applyBorder="1" applyAlignment="1">
      <alignment vertical="center"/>
    </xf>
    <xf numFmtId="3" fontId="15" fillId="0" borderId="1" xfId="24" applyNumberFormat="1"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Border="1" applyAlignment="1">
      <alignment vertical="center"/>
    </xf>
    <xf numFmtId="1" fontId="15" fillId="0" borderId="0" xfId="24" applyNumberFormat="1" applyFont="1" applyFill="1" applyAlignment="1">
      <alignment horizontal="center" vertical="center" wrapText="1"/>
    </xf>
    <xf numFmtId="0" fontId="15" fillId="0" borderId="0" xfId="0" applyFont="1" applyAlignment="1">
      <alignment vertical="center"/>
    </xf>
    <xf numFmtId="0" fontId="18" fillId="0" borderId="0" xfId="0" applyFont="1" applyAlignment="1">
      <alignment vertical="center"/>
    </xf>
    <xf numFmtId="0" fontId="15" fillId="0" borderId="0" xfId="24" applyFont="1" applyFill="1" applyBorder="1" applyAlignment="1">
      <alignment vertical="center" wrapText="1"/>
    </xf>
    <xf numFmtId="0" fontId="18" fillId="0" borderId="0" xfId="1" applyFont="1" applyFill="1" applyBorder="1" applyAlignment="1">
      <alignment vertical="center"/>
    </xf>
    <xf numFmtId="0" fontId="15" fillId="0" borderId="0" xfId="30" applyNumberFormat="1"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8" fillId="0" borderId="0" xfId="24" applyNumberFormat="1" applyFont="1" applyFill="1" applyBorder="1" applyAlignment="1">
      <alignment horizontal="left" vertical="center"/>
    </xf>
    <xf numFmtId="168" fontId="15" fillId="0" borderId="1" xfId="29" applyNumberFormat="1" applyFont="1" applyFill="1" applyBorder="1" applyAlignment="1">
      <alignment vertical="center"/>
    </xf>
    <xf numFmtId="168" fontId="15" fillId="0" borderId="1" xfId="29" applyNumberFormat="1" applyFont="1" applyFill="1" applyBorder="1" applyAlignment="1">
      <alignment horizontal="right" vertical="center"/>
    </xf>
    <xf numFmtId="168" fontId="18" fillId="0" borderId="1" xfId="29" applyNumberFormat="1" applyFont="1" applyFill="1" applyBorder="1" applyAlignment="1">
      <alignment vertical="center"/>
    </xf>
    <xf numFmtId="0" fontId="18" fillId="0" borderId="0" xfId="0" applyFont="1" applyBorder="1" applyAlignment="1">
      <alignment vertical="center"/>
    </xf>
    <xf numFmtId="0" fontId="23" fillId="0" borderId="0" xfId="0" applyFont="1" applyAlignment="1"/>
    <xf numFmtId="0" fontId="15" fillId="0" borderId="0" xfId="0" applyFont="1" applyBorder="1" applyAlignment="1"/>
    <xf numFmtId="0" fontId="15" fillId="0" borderId="0" xfId="24" applyFont="1" applyFill="1" applyBorder="1" applyAlignment="1"/>
    <xf numFmtId="0" fontId="23" fillId="0" borderId="0" xfId="24" applyFont="1" applyFill="1" applyAlignment="1"/>
    <xf numFmtId="1" fontId="23" fillId="0" borderId="0" xfId="24" applyNumberFormat="1" applyFont="1" applyFill="1" applyBorder="1" applyAlignment="1">
      <alignment horizontal="center" wrapText="1"/>
    </xf>
    <xf numFmtId="0" fontId="12" fillId="0" borderId="0" xfId="0" applyFont="1" applyFill="1" applyBorder="1" applyAlignment="1"/>
    <xf numFmtId="0" fontId="23" fillId="0" borderId="0" xfId="24" applyFont="1" applyFill="1" applyBorder="1" applyAlignment="1"/>
    <xf numFmtId="0" fontId="15" fillId="0" borderId="0" xfId="24" applyFont="1" applyFill="1" applyBorder="1" applyAlignment="1">
      <alignment wrapText="1"/>
    </xf>
    <xf numFmtId="0" fontId="23" fillId="0" borderId="0" xfId="0" applyFont="1" applyBorder="1" applyAlignment="1"/>
    <xf numFmtId="0" fontId="13" fillId="0" borderId="0" xfId="24" applyFont="1" applyFill="1" applyAlignment="1"/>
    <xf numFmtId="169" fontId="18" fillId="0" borderId="0" xfId="29" applyNumberFormat="1" applyFont="1" applyFill="1" applyBorder="1" applyAlignment="1"/>
    <xf numFmtId="0" fontId="18" fillId="0" borderId="0" xfId="24" applyFont="1" applyFill="1" applyBorder="1" applyAlignment="1"/>
    <xf numFmtId="169" fontId="15" fillId="0" borderId="0" xfId="29" applyNumberFormat="1" applyFont="1" applyFill="1" applyBorder="1" applyAlignment="1"/>
    <xf numFmtId="0" fontId="12" fillId="0" borderId="0" xfId="0" applyFont="1" applyBorder="1" applyAlignment="1"/>
    <xf numFmtId="1" fontId="23" fillId="0" borderId="0" xfId="24" applyNumberFormat="1" applyFont="1" applyFill="1" applyAlignment="1">
      <alignment horizontal="center" wrapText="1"/>
    </xf>
    <xf numFmtId="49" fontId="26" fillId="0" borderId="2" xfId="24" applyNumberFormat="1" applyFont="1" applyFill="1" applyBorder="1" applyAlignment="1">
      <alignment horizontal="center" vertical="center" wrapText="1"/>
    </xf>
    <xf numFmtId="1" fontId="26" fillId="0" borderId="0" xfId="24" applyNumberFormat="1" applyFont="1" applyFill="1" applyBorder="1" applyAlignment="1">
      <alignment horizontal="center" wrapText="1"/>
    </xf>
    <xf numFmtId="0" fontId="13" fillId="0" borderId="0" xfId="24" applyNumberFormat="1" applyFont="1" applyFill="1" applyBorder="1" applyAlignment="1">
      <alignment horizontal="left"/>
    </xf>
    <xf numFmtId="0" fontId="23" fillId="0" borderId="0" xfId="0" applyFont="1" applyFill="1" applyAlignment="1"/>
    <xf numFmtId="1" fontId="26" fillId="0" borderId="0" xfId="24" quotePrefix="1" applyNumberFormat="1" applyFont="1" applyFill="1" applyBorder="1" applyAlignment="1">
      <alignment wrapText="1"/>
    </xf>
    <xf numFmtId="9" fontId="15" fillId="0" borderId="0" xfId="28" applyFont="1" applyFill="1" applyBorder="1" applyAlignment="1">
      <alignment vertical="center" wrapText="1"/>
    </xf>
    <xf numFmtId="0" fontId="22" fillId="0" borderId="0" xfId="0" applyFont="1" applyBorder="1" applyAlignment="1">
      <alignment vertical="center"/>
    </xf>
    <xf numFmtId="0" fontId="22" fillId="0" borderId="0" xfId="0" applyFont="1"/>
    <xf numFmtId="167" fontId="32" fillId="0" borderId="0" xfId="2" applyNumberFormat="1" applyFont="1"/>
    <xf numFmtId="0" fontId="36" fillId="0" borderId="0" xfId="0" applyFont="1" applyFill="1" applyBorder="1" applyAlignment="1">
      <alignment vertical="distributed" wrapText="1"/>
    </xf>
    <xf numFmtId="0" fontId="18" fillId="0" borderId="0" xfId="1" applyFont="1" applyFill="1" applyBorder="1" applyAlignment="1">
      <alignment horizontal="center" vertical="center"/>
    </xf>
    <xf numFmtId="0" fontId="38" fillId="0" borderId="0" xfId="0" applyFont="1" applyFill="1" applyBorder="1" applyAlignment="1">
      <alignment vertical="distributed" wrapText="1"/>
    </xf>
    <xf numFmtId="0" fontId="39" fillId="0" borderId="0" xfId="0" applyFont="1" applyAlignment="1">
      <alignment vertical="center"/>
    </xf>
    <xf numFmtId="0" fontId="41" fillId="0" borderId="0" xfId="0" applyFont="1" applyBorder="1" applyAlignment="1">
      <alignment horizontal="left" vertical="top" wrapText="1"/>
    </xf>
    <xf numFmtId="0" fontId="41" fillId="0" borderId="0" xfId="0" applyFont="1" applyBorder="1" applyAlignment="1">
      <alignment vertical="top" wrapText="1"/>
    </xf>
    <xf numFmtId="1" fontId="15" fillId="0" borderId="0" xfId="24" applyNumberFormat="1" applyFont="1" applyFill="1" applyBorder="1" applyAlignment="1">
      <alignment horizontal="center" vertical="center" wrapText="1"/>
    </xf>
    <xf numFmtId="0" fontId="21" fillId="0" borderId="0" xfId="24" applyFont="1" applyFill="1" applyBorder="1" applyAlignment="1">
      <alignment vertical="center"/>
    </xf>
    <xf numFmtId="167" fontId="18" fillId="0" borderId="3" xfId="28" applyNumberFormat="1" applyFont="1" applyFill="1" applyBorder="1" applyAlignment="1">
      <alignment vertical="center"/>
    </xf>
    <xf numFmtId="167" fontId="15" fillId="0" borderId="3" xfId="28" applyNumberFormat="1" applyFont="1" applyFill="1" applyBorder="1" applyAlignment="1">
      <alignment vertical="center"/>
    </xf>
    <xf numFmtId="0" fontId="40" fillId="0" borderId="0" xfId="1" applyFont="1" applyFill="1" applyBorder="1" applyAlignment="1">
      <alignment vertical="center" wrapText="1"/>
    </xf>
    <xf numFmtId="0" fontId="40" fillId="0" borderId="0" xfId="1" applyFont="1" applyFill="1" applyBorder="1" applyAlignment="1">
      <alignment vertical="center"/>
    </xf>
    <xf numFmtId="0" fontId="42" fillId="0" borderId="0" xfId="0" applyFont="1" applyBorder="1" applyAlignment="1">
      <alignment vertical="center"/>
    </xf>
    <xf numFmtId="0" fontId="40" fillId="0" borderId="0" xfId="1" applyFont="1" applyFill="1" applyBorder="1" applyAlignment="1">
      <alignment horizontal="center" vertical="center"/>
    </xf>
    <xf numFmtId="0" fontId="26" fillId="0" borderId="2" xfId="24" applyNumberFormat="1" applyFont="1" applyFill="1" applyBorder="1" applyAlignment="1">
      <alignment horizontal="center" vertical="center" wrapText="1"/>
    </xf>
    <xf numFmtId="0" fontId="26" fillId="0" borderId="0" xfId="24" applyNumberFormat="1" applyFont="1" applyFill="1" applyBorder="1" applyAlignment="1">
      <alignment vertical="center"/>
    </xf>
    <xf numFmtId="0" fontId="37" fillId="0" borderId="0" xfId="1" applyFont="1" applyFill="1" applyBorder="1" applyAlignment="1">
      <alignment vertical="center" wrapText="1"/>
    </xf>
    <xf numFmtId="0" fontId="38" fillId="0" borderId="0" xfId="0" applyFont="1" applyBorder="1" applyAlignment="1">
      <alignment vertical="distributed"/>
    </xf>
    <xf numFmtId="0" fontId="43" fillId="0" borderId="0" xfId="24" applyFont="1" applyFill="1" applyBorder="1" applyAlignment="1">
      <alignment vertical="center"/>
    </xf>
    <xf numFmtId="0" fontId="41" fillId="0" borderId="0" xfId="0" applyFont="1" applyBorder="1" applyAlignment="1">
      <alignment vertical="center"/>
    </xf>
    <xf numFmtId="0" fontId="44" fillId="0" borderId="0" xfId="0" applyFont="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3" fillId="0" borderId="0" xfId="24" applyFont="1" applyFill="1" applyBorder="1" applyAlignment="1">
      <alignment vertical="center" wrapText="1"/>
    </xf>
    <xf numFmtId="168" fontId="15" fillId="0" borderId="0" xfId="29" applyNumberFormat="1" applyFont="1" applyFill="1" applyBorder="1" applyAlignment="1">
      <alignment vertical="center"/>
    </xf>
    <xf numFmtId="0" fontId="40" fillId="0" borderId="0" xfId="1" applyFont="1" applyFill="1" applyBorder="1" applyAlignment="1"/>
    <xf numFmtId="0" fontId="43" fillId="0" borderId="0" xfId="24" applyFont="1" applyFill="1" applyBorder="1" applyAlignment="1"/>
    <xf numFmtId="0" fontId="25" fillId="0" borderId="0" xfId="24" applyFont="1" applyFill="1" applyBorder="1" applyAlignment="1"/>
    <xf numFmtId="0" fontId="23" fillId="0" borderId="0" xfId="0" applyFont="1" applyFill="1" applyBorder="1" applyAlignment="1"/>
    <xf numFmtId="0" fontId="24" fillId="0" borderId="0" xfId="30" applyNumberFormat="1" applyFont="1" applyFill="1" applyBorder="1" applyAlignment="1"/>
    <xf numFmtId="0" fontId="41" fillId="0" borderId="0" xfId="0" applyFont="1" applyFill="1" applyBorder="1" applyAlignment="1">
      <alignment vertical="top" wrapText="1"/>
    </xf>
    <xf numFmtId="169" fontId="15" fillId="0" borderId="1" xfId="29" applyNumberFormat="1" applyFont="1" applyFill="1" applyBorder="1" applyAlignment="1">
      <alignment vertical="center"/>
    </xf>
    <xf numFmtId="0" fontId="46" fillId="2" borderId="3" xfId="0" applyFont="1" applyFill="1" applyBorder="1" applyAlignment="1">
      <alignment horizontal="center" wrapText="1"/>
    </xf>
    <xf numFmtId="0" fontId="18" fillId="0" borderId="3" xfId="0" applyFont="1" applyBorder="1" applyAlignment="1">
      <alignment horizontal="center" wrapText="1"/>
    </xf>
    <xf numFmtId="169" fontId="15" fillId="0" borderId="3" xfId="38" applyNumberFormat="1" applyFont="1" applyBorder="1" applyAlignment="1">
      <alignment horizontal="center" wrapText="1"/>
    </xf>
    <xf numFmtId="169" fontId="18" fillId="0" borderId="3" xfId="38" applyNumberFormat="1" applyFont="1" applyBorder="1" applyAlignment="1">
      <alignment horizontal="center" wrapText="1"/>
    </xf>
    <xf numFmtId="169" fontId="15" fillId="0" borderId="3" xfId="38" applyNumberFormat="1" applyFont="1" applyFill="1" applyBorder="1" applyAlignment="1">
      <alignment horizontal="center" wrapText="1"/>
    </xf>
    <xf numFmtId="169" fontId="47" fillId="0" borderId="3" xfId="38" applyNumberFormat="1" applyFont="1" applyFill="1" applyBorder="1" applyAlignment="1">
      <alignment horizontal="center" wrapText="1"/>
    </xf>
    <xf numFmtId="169" fontId="47" fillId="0" borderId="3" xfId="38" applyNumberFormat="1" applyFont="1" applyBorder="1" applyAlignment="1">
      <alignment horizontal="center" wrapText="1"/>
    </xf>
    <xf numFmtId="0" fontId="18" fillId="0" borderId="3" xfId="0" applyFont="1" applyFill="1" applyBorder="1" applyAlignment="1">
      <alignment horizontal="center" wrapText="1"/>
    </xf>
    <xf numFmtId="0" fontId="15" fillId="0" borderId="3" xfId="0" applyFont="1" applyFill="1" applyBorder="1" applyAlignment="1">
      <alignment horizontal="center" wrapText="1"/>
    </xf>
    <xf numFmtId="3" fontId="15" fillId="0" borderId="3" xfId="24" applyNumberFormat="1" applyFont="1" applyFill="1" applyBorder="1" applyAlignment="1">
      <alignment vertical="center"/>
    </xf>
    <xf numFmtId="0" fontId="41" fillId="0" borderId="0" xfId="0" applyFont="1" applyBorder="1" applyAlignment="1">
      <alignment horizontal="left" vertical="top" wrapText="1"/>
    </xf>
    <xf numFmtId="169" fontId="15" fillId="0" borderId="1" xfId="29" applyNumberFormat="1" applyFont="1" applyFill="1" applyBorder="1" applyAlignment="1">
      <alignment horizontal="right" vertical="center"/>
    </xf>
    <xf numFmtId="0" fontId="40" fillId="0" borderId="0" xfId="1" applyFont="1" applyFill="1" applyBorder="1" applyAlignment="1">
      <alignment vertical="top" wrapText="1"/>
    </xf>
    <xf numFmtId="0" fontId="40" fillId="0" borderId="0" xfId="1" applyFont="1" applyFill="1" applyBorder="1" applyAlignment="1">
      <alignment vertical="top"/>
    </xf>
    <xf numFmtId="0" fontId="26" fillId="0" borderId="4" xfId="24" applyNumberFormat="1" applyFont="1" applyFill="1" applyBorder="1" applyAlignment="1">
      <alignment horizontal="center" vertical="center" wrapText="1"/>
    </xf>
    <xf numFmtId="49" fontId="26" fillId="0" borderId="4" xfId="24" applyNumberFormat="1" applyFont="1" applyFill="1" applyBorder="1" applyAlignment="1">
      <alignment horizontal="center" vertical="center" wrapText="1"/>
    </xf>
    <xf numFmtId="3" fontId="18" fillId="0" borderId="3" xfId="24" applyNumberFormat="1" applyFont="1" applyFill="1" applyBorder="1" applyAlignment="1">
      <alignment vertical="center"/>
    </xf>
    <xf numFmtId="0" fontId="48" fillId="0" borderId="0" xfId="0" applyFont="1" applyBorder="1" applyAlignment="1">
      <alignment vertical="center"/>
    </xf>
    <xf numFmtId="3" fontId="19" fillId="3" borderId="3" xfId="1" applyNumberFormat="1" applyFont="1" applyFill="1" applyBorder="1" applyAlignment="1">
      <alignment vertical="center"/>
    </xf>
    <xf numFmtId="167" fontId="19" fillId="3" borderId="3" xfId="28" applyNumberFormat="1" applyFont="1" applyFill="1" applyBorder="1" applyAlignment="1">
      <alignment vertical="center"/>
    </xf>
    <xf numFmtId="168" fontId="19" fillId="3" borderId="1" xfId="29" applyNumberFormat="1" applyFont="1" applyFill="1" applyBorder="1" applyAlignment="1">
      <alignment vertical="center"/>
    </xf>
    <xf numFmtId="168" fontId="19" fillId="3" borderId="1" xfId="29" applyNumberFormat="1" applyFont="1" applyFill="1" applyBorder="1" applyAlignment="1">
      <alignment horizontal="right" vertical="center"/>
    </xf>
    <xf numFmtId="169" fontId="19" fillId="3" borderId="1" xfId="29" applyNumberFormat="1" applyFont="1" applyFill="1" applyBorder="1" applyAlignment="1">
      <alignment vertical="center"/>
    </xf>
    <xf numFmtId="170" fontId="15" fillId="0" borderId="0" xfId="24" applyNumberFormat="1" applyFont="1" applyFill="1" applyBorder="1" applyAlignment="1">
      <alignment horizontal="center" vertical="center" wrapText="1"/>
    </xf>
    <xf numFmtId="0" fontId="13" fillId="0" borderId="0" xfId="1" applyFont="1" applyFill="1" applyBorder="1" applyAlignment="1">
      <alignment horizontal="center"/>
    </xf>
    <xf numFmtId="167" fontId="29" fillId="0" borderId="0" xfId="28" applyNumberFormat="1" applyFont="1"/>
    <xf numFmtId="3" fontId="19" fillId="3" borderId="1" xfId="1" applyNumberFormat="1" applyFont="1" applyFill="1" applyBorder="1" applyAlignment="1">
      <alignment vertical="center"/>
    </xf>
    <xf numFmtId="0" fontId="49" fillId="0" borderId="0" xfId="1" applyFont="1" applyFill="1" applyBorder="1" applyAlignment="1">
      <alignment vertical="top"/>
    </xf>
    <xf numFmtId="3" fontId="15" fillId="0" borderId="0" xfId="24" applyNumberFormat="1" applyFont="1" applyFill="1" applyAlignment="1">
      <alignment vertical="center"/>
    </xf>
    <xf numFmtId="169" fontId="18" fillId="0" borderId="1" xfId="29" applyNumberFormat="1" applyFont="1" applyFill="1" applyBorder="1" applyAlignment="1">
      <alignment horizontal="right" vertical="center"/>
    </xf>
    <xf numFmtId="171" fontId="15" fillId="0" borderId="0" xfId="24" applyNumberFormat="1" applyFont="1" applyFill="1" applyBorder="1" applyAlignment="1">
      <alignment vertical="center"/>
    </xf>
    <xf numFmtId="0" fontId="11" fillId="0" borderId="0" xfId="0" applyFont="1" applyAlignment="1">
      <alignment horizontal="center" vertical="center" wrapText="1"/>
    </xf>
    <xf numFmtId="0" fontId="10" fillId="0" borderId="0" xfId="0" applyFont="1" applyAlignment="1">
      <alignment horizontal="left" vertical="center" wrapText="1"/>
    </xf>
    <xf numFmtId="169" fontId="10" fillId="0" borderId="0" xfId="29" applyNumberFormat="1" applyFont="1"/>
    <xf numFmtId="0" fontId="48" fillId="0" borderId="0" xfId="0" applyFont="1" applyFill="1" applyBorder="1" applyAlignment="1">
      <alignment vertical="center"/>
    </xf>
    <xf numFmtId="0" fontId="22" fillId="0" borderId="0" xfId="0" applyFont="1" applyFill="1" applyBorder="1" applyAlignment="1">
      <alignment vertical="center"/>
    </xf>
    <xf numFmtId="0" fontId="37" fillId="0" borderId="0" xfId="1" applyFont="1" applyFill="1" applyBorder="1" applyAlignment="1">
      <alignment vertical="center"/>
    </xf>
    <xf numFmtId="0" fontId="20" fillId="0" borderId="0" xfId="24" applyFont="1" applyFill="1" applyBorder="1" applyAlignment="1">
      <alignment vertical="center"/>
    </xf>
    <xf numFmtId="167" fontId="18" fillId="0" borderId="3" xfId="24" applyNumberFormat="1" applyFont="1" applyFill="1" applyBorder="1" applyAlignment="1">
      <alignment vertical="center"/>
    </xf>
    <xf numFmtId="0" fontId="18" fillId="0" borderId="0" xfId="24" applyFont="1" applyFill="1" applyAlignment="1">
      <alignment vertical="center"/>
    </xf>
    <xf numFmtId="167" fontId="15" fillId="0" borderId="3" xfId="24"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8" fillId="0" borderId="0" xfId="0" applyFont="1" applyFill="1" applyAlignment="1">
      <alignment vertical="center"/>
    </xf>
    <xf numFmtId="0" fontId="18" fillId="0" borderId="0" xfId="24" applyNumberFormat="1" applyFont="1" applyFill="1" applyBorder="1" applyAlignment="1">
      <alignment vertical="center"/>
    </xf>
    <xf numFmtId="0" fontId="51" fillId="0" borderId="0" xfId="0" applyFont="1" applyFill="1" applyBorder="1" applyAlignment="1">
      <alignment vertical="distributed" wrapText="1"/>
    </xf>
    <xf numFmtId="167" fontId="15" fillId="0" borderId="0" xfId="28" applyNumberFormat="1" applyFont="1" applyFill="1" applyBorder="1" applyAlignment="1">
      <alignment vertical="center"/>
    </xf>
    <xf numFmtId="167" fontId="18" fillId="0" borderId="0" xfId="28" applyNumberFormat="1" applyFont="1" applyFill="1" applyBorder="1" applyAlignment="1">
      <alignment vertical="center"/>
    </xf>
    <xf numFmtId="1" fontId="15" fillId="0" borderId="0" xfId="24" applyNumberFormat="1" applyFont="1" applyFill="1" applyBorder="1" applyAlignment="1">
      <alignment horizontal="left" vertical="center" wrapText="1"/>
    </xf>
    <xf numFmtId="0" fontId="15" fillId="0" borderId="0" xfId="24" applyFont="1" applyFill="1" applyAlignment="1">
      <alignment horizontal="left" vertical="center"/>
    </xf>
    <xf numFmtId="0" fontId="15" fillId="0" borderId="0" xfId="0" applyFont="1" applyBorder="1" applyAlignment="1">
      <alignment horizontal="left" vertical="center"/>
    </xf>
    <xf numFmtId="1" fontId="26" fillId="0" borderId="2" xfId="24" applyNumberFormat="1" applyFont="1" applyFill="1" applyBorder="1" applyAlignment="1">
      <alignment horizontal="center" vertical="center" wrapText="1"/>
    </xf>
    <xf numFmtId="171" fontId="16" fillId="0" borderId="0" xfId="0" applyNumberFormat="1" applyFont="1" applyFill="1" applyBorder="1" applyAlignment="1">
      <alignment vertical="center"/>
    </xf>
    <xf numFmtId="167" fontId="23" fillId="0" borderId="0" xfId="28" applyNumberFormat="1" applyFont="1" applyBorder="1" applyAlignment="1"/>
    <xf numFmtId="3" fontId="18" fillId="0" borderId="0" xfId="1" applyNumberFormat="1" applyFont="1" applyFill="1" applyBorder="1" applyAlignment="1">
      <alignment horizontal="center" vertical="center"/>
    </xf>
    <xf numFmtId="3" fontId="15" fillId="0" borderId="0" xfId="24" applyNumberFormat="1" applyFont="1" applyFill="1" applyBorder="1" applyAlignment="1">
      <alignment vertical="center"/>
    </xf>
    <xf numFmtId="3" fontId="18" fillId="0" borderId="0" xfId="24" applyNumberFormat="1" applyFont="1" applyFill="1" applyBorder="1" applyAlignment="1">
      <alignment vertical="center"/>
    </xf>
    <xf numFmtId="3" fontId="19" fillId="3" borderId="0" xfId="1" applyNumberFormat="1" applyFont="1" applyFill="1" applyBorder="1" applyAlignment="1">
      <alignment vertical="center"/>
    </xf>
    <xf numFmtId="3" fontId="26" fillId="0" borderId="0" xfId="1" applyNumberFormat="1" applyFont="1" applyFill="1" applyBorder="1" applyAlignment="1">
      <alignment horizontal="center" vertical="center"/>
    </xf>
    <xf numFmtId="1" fontId="24" fillId="0" borderId="0" xfId="24" applyNumberFormat="1" applyFont="1" applyFill="1" applyAlignment="1">
      <alignment horizontal="center" vertical="center" wrapText="1"/>
    </xf>
    <xf numFmtId="3" fontId="26" fillId="0" borderId="5" xfId="1" applyNumberFormat="1" applyFont="1" applyFill="1" applyBorder="1" applyAlignment="1">
      <alignment horizontal="center" vertical="center"/>
    </xf>
    <xf numFmtId="0" fontId="29" fillId="0" borderId="0" xfId="44" applyFont="1"/>
    <xf numFmtId="0" fontId="29" fillId="0" borderId="3" xfId="44" applyFont="1" applyBorder="1"/>
    <xf numFmtId="169" fontId="29" fillId="0" borderId="0" xfId="44" applyNumberFormat="1" applyFont="1"/>
    <xf numFmtId="0" fontId="30" fillId="0" borderId="0" xfId="44" applyFont="1"/>
    <xf numFmtId="0" fontId="29" fillId="0" borderId="0" xfId="44" applyFont="1" applyAlignment="1"/>
    <xf numFmtId="3" fontId="29" fillId="0" borderId="0" xfId="44" applyNumberFormat="1" applyFont="1"/>
    <xf numFmtId="0" fontId="31" fillId="2" borderId="3" xfId="44" applyFont="1" applyFill="1" applyBorder="1" applyAlignment="1">
      <alignment horizontal="center" wrapText="1"/>
    </xf>
    <xf numFmtId="0" fontId="33" fillId="0" borderId="0" xfId="44" applyFont="1" applyAlignment="1">
      <alignment horizontal="left"/>
    </xf>
    <xf numFmtId="170" fontId="29" fillId="0" borderId="0" xfId="44" applyNumberFormat="1" applyFont="1"/>
    <xf numFmtId="0" fontId="29" fillId="0" borderId="0" xfId="44" applyFont="1" applyFill="1"/>
    <xf numFmtId="0" fontId="34" fillId="0" borderId="0" xfId="44" applyFont="1" applyAlignment="1">
      <alignment horizontal="center"/>
    </xf>
    <xf numFmtId="170" fontId="30" fillId="0" borderId="3" xfId="44" applyNumberFormat="1" applyFont="1" applyBorder="1" applyAlignment="1">
      <alignment horizontal="center" wrapText="1"/>
    </xf>
    <xf numFmtId="0" fontId="30" fillId="0" borderId="3" xfId="44" applyFont="1" applyBorder="1" applyAlignment="1">
      <alignment horizontal="center" wrapText="1"/>
    </xf>
    <xf numFmtId="170" fontId="29" fillId="0" borderId="3" xfId="44" applyNumberFormat="1" applyFont="1" applyBorder="1" applyAlignment="1">
      <alignment horizontal="center" wrapText="1"/>
    </xf>
    <xf numFmtId="170" fontId="29" fillId="0" borderId="3" xfId="44" applyNumberFormat="1" applyFont="1" applyFill="1" applyBorder="1" applyAlignment="1">
      <alignment horizontal="center" wrapText="1"/>
    </xf>
    <xf numFmtId="0" fontId="35" fillId="2" borderId="3" xfId="44" applyFont="1" applyFill="1" applyBorder="1" applyAlignment="1">
      <alignment horizontal="center" wrapText="1"/>
    </xf>
    <xf numFmtId="0" fontId="13" fillId="0" borderId="0" xfId="45" applyFont="1" applyFill="1" applyBorder="1" applyAlignment="1"/>
    <xf numFmtId="0" fontId="22" fillId="0" borderId="0" xfId="0" applyFont="1" applyBorder="1" applyAlignment="1">
      <alignment horizontal="center" vertical="center"/>
    </xf>
    <xf numFmtId="0" fontId="13" fillId="0" borderId="0" xfId="1" applyFont="1" applyFill="1" applyBorder="1" applyAlignment="1">
      <alignment horizontal="center"/>
    </xf>
    <xf numFmtId="0" fontId="14" fillId="3" borderId="0" xfId="0" applyFont="1" applyFill="1" applyAlignment="1">
      <alignment horizontal="center"/>
    </xf>
    <xf numFmtId="0" fontId="50" fillId="0" borderId="0" xfId="0" applyFont="1" applyFill="1" applyBorder="1" applyAlignment="1">
      <alignment horizontal="left" vertical="top" wrapText="1"/>
    </xf>
    <xf numFmtId="0" fontId="40" fillId="0" borderId="0" xfId="1" applyFont="1" applyFill="1" applyBorder="1" applyAlignment="1">
      <alignment horizontal="left" vertical="center" wrapText="1"/>
    </xf>
    <xf numFmtId="0" fontId="26" fillId="0" borderId="0" xfId="24" applyNumberFormat="1" applyFont="1" applyFill="1" applyBorder="1" applyAlignment="1">
      <alignment horizontal="left" vertical="center"/>
    </xf>
    <xf numFmtId="0" fontId="43" fillId="0" borderId="0" xfId="24" applyFont="1" applyFill="1" applyBorder="1" applyAlignment="1">
      <alignment horizontal="left" vertical="center" wrapText="1"/>
    </xf>
    <xf numFmtId="3" fontId="26" fillId="0" borderId="4" xfId="1" quotePrefix="1" applyNumberFormat="1" applyFont="1" applyFill="1" applyBorder="1" applyAlignment="1">
      <alignment horizontal="center" vertical="center"/>
    </xf>
    <xf numFmtId="3" fontId="26" fillId="0" borderId="4" xfId="1" applyNumberFormat="1" applyFont="1" applyFill="1" applyBorder="1" applyAlignment="1">
      <alignment horizontal="center" vertical="center"/>
    </xf>
    <xf numFmtId="49" fontId="26" fillId="0" borderId="0" xfId="24" applyNumberFormat="1" applyFont="1" applyFill="1" applyBorder="1" applyAlignment="1">
      <alignment horizontal="center" vertical="center" wrapText="1"/>
    </xf>
    <xf numFmtId="49" fontId="26" fillId="0" borderId="4" xfId="24" applyNumberFormat="1" applyFont="1" applyFill="1" applyBorder="1" applyAlignment="1">
      <alignment horizontal="center" vertical="center" wrapText="1"/>
    </xf>
    <xf numFmtId="0" fontId="40" fillId="0" borderId="0" xfId="1" applyFont="1" applyFill="1" applyBorder="1" applyAlignment="1">
      <alignment horizontal="left" vertical="top" wrapText="1"/>
    </xf>
    <xf numFmtId="0" fontId="50" fillId="0" borderId="0" xfId="0" applyFont="1" applyBorder="1" applyAlignment="1">
      <alignment horizontal="left" vertical="top" wrapText="1"/>
    </xf>
    <xf numFmtId="0" fontId="41" fillId="0" borderId="0" xfId="0" applyFont="1" applyFill="1" applyBorder="1" applyAlignment="1">
      <alignment horizontal="left" vertical="top" wrapText="1"/>
    </xf>
    <xf numFmtId="49" fontId="26" fillId="0" borderId="2" xfId="24" applyNumberFormat="1" applyFont="1" applyFill="1" applyBorder="1" applyAlignment="1">
      <alignment horizontal="center" vertical="center" wrapText="1"/>
    </xf>
    <xf numFmtId="49" fontId="27" fillId="0" borderId="0" xfId="24" applyNumberFormat="1" applyFont="1" applyFill="1" applyBorder="1" applyAlignment="1">
      <alignment horizontal="center" vertical="center" wrapText="1"/>
    </xf>
    <xf numFmtId="49" fontId="27" fillId="0" borderId="2" xfId="24" applyNumberFormat="1" applyFont="1" applyFill="1" applyBorder="1" applyAlignment="1">
      <alignment horizontal="center" vertical="center" wrapText="1"/>
    </xf>
    <xf numFmtId="0" fontId="45" fillId="0" borderId="3" xfId="0" applyFont="1" applyBorder="1" applyAlignment="1">
      <alignment horizontal="center" vertical="center"/>
    </xf>
    <xf numFmtId="0" fontId="34" fillId="0" borderId="0" xfId="44" applyFont="1" applyAlignment="1">
      <alignment horizontal="center"/>
    </xf>
  </cellXfs>
  <cellStyles count="46">
    <cellStyle name="Comma0" xfId="3"/>
    <cellStyle name="Currency0" xfId="4"/>
    <cellStyle name="Date" xfId="5"/>
    <cellStyle name="Estilo 1" xfId="6"/>
    <cellStyle name="Euro" xfId="7"/>
    <cellStyle name="Euro 2" xfId="15"/>
    <cellStyle name="Euro 3" xfId="16"/>
    <cellStyle name="Euro 4" xfId="17"/>
    <cellStyle name="Euro 5" xfId="18"/>
    <cellStyle name="Euro 6" xfId="19"/>
    <cellStyle name="Euro 7" xfId="20"/>
    <cellStyle name="Fixed" xfId="8"/>
    <cellStyle name="Heading 1" xfId="9"/>
    <cellStyle name="Heading 2" xfId="10"/>
    <cellStyle name="Hipervínculo" xfId="45" builtinId="8"/>
    <cellStyle name="Hipervínculo 2" xfId="32"/>
    <cellStyle name="Millares" xfId="29" builtinId="3"/>
    <cellStyle name="Millares 2" xfId="34"/>
    <cellStyle name="Millares 2 2 2 2" xfId="39"/>
    <cellStyle name="Millares 2 3" xfId="43"/>
    <cellStyle name="Millares 3" xfId="38"/>
    <cellStyle name="Normal" xfId="0" builtinId="0"/>
    <cellStyle name="Normal 11" xfId="21"/>
    <cellStyle name="Normal 12" xfId="22"/>
    <cellStyle name="Normal 13" xfId="23"/>
    <cellStyle name="Normal 14" xfId="13"/>
    <cellStyle name="Normal 2" xfId="12"/>
    <cellStyle name="Normal 2 10" xfId="40"/>
    <cellStyle name="Normal 2 2" xfId="33"/>
    <cellStyle name="Normal 3" xfId="24"/>
    <cellStyle name="Normal 3 2" xfId="31"/>
    <cellStyle name="Normal 4" xfId="25"/>
    <cellStyle name="Normal 4 2" xfId="41"/>
    <cellStyle name="Normal 5" xfId="26"/>
    <cellStyle name="Normal 6" xfId="37"/>
    <cellStyle name="Normal 6 2" xfId="44"/>
    <cellStyle name="Normal 7" xfId="14"/>
    <cellStyle name="Normal 9" xfId="27"/>
    <cellStyle name="Normal_CUADRO 1.1 DEFINITIVO" xfId="30"/>
    <cellStyle name="Normal_Fenaviquín 15 (2007) - Huevo por colores" xfId="1"/>
    <cellStyle name="Porcentual" xfId="28" builtinId="5"/>
    <cellStyle name="Porcentual 2" xfId="2"/>
    <cellStyle name="Porcentual 2 10 2" xfId="42"/>
    <cellStyle name="Porcentual 2 2" xfId="36"/>
    <cellStyle name="Porcentual 3" xfId="35"/>
    <cellStyle name="rojo" xfId="11"/>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974BD"/>
      <color rgb="FF872B93"/>
      <color rgb="FF74105F"/>
      <color rgb="FFE8112D"/>
      <color rgb="FFEB400B"/>
      <color rgb="FF000066"/>
      <color rgb="FF333399"/>
      <color rgb="FF53722D"/>
      <color rgb="FF004559"/>
      <color rgb="FFC7BD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Pasajeros movilizados principales Aeropuertos</a:t>
            </a:r>
          </a:p>
        </c:rich>
      </c:tx>
    </c:title>
    <c:plotArea>
      <c:layout/>
      <c:barChart>
        <c:barDir val="bar"/>
        <c:grouping val="clustered"/>
        <c:ser>
          <c:idx val="0"/>
          <c:order val="0"/>
          <c:tx>
            <c:strRef>
              <c:f>'Aéreo Nacional'!$C$41:$E$41</c:f>
              <c:strCache>
                <c:ptCount val="1"/>
                <c:pt idx="0">
                  <c:v>Enero 2010</c:v>
                </c:pt>
              </c:strCache>
            </c:strRef>
          </c:tx>
          <c:spPr>
            <a:solidFill>
              <a:srgbClr val="0974BD"/>
            </a:solidFill>
          </c:spPr>
          <c:cat>
            <c:strRef>
              <c:f>'Aéreo Nacional'!$B$45:$B$51</c:f>
              <c:strCache>
                <c:ptCount val="7"/>
                <c:pt idx="0">
                  <c:v>Bogotá</c:v>
                </c:pt>
                <c:pt idx="1">
                  <c:v>Rionegro</c:v>
                </c:pt>
                <c:pt idx="2">
                  <c:v>Cali</c:v>
                </c:pt>
                <c:pt idx="3">
                  <c:v>Cartagena</c:v>
                </c:pt>
                <c:pt idx="4">
                  <c:v>Barranquilla</c:v>
                </c:pt>
                <c:pt idx="5">
                  <c:v>Bucaramanga</c:v>
                </c:pt>
                <c:pt idx="6">
                  <c:v>Medellín</c:v>
                </c:pt>
              </c:strCache>
            </c:strRef>
          </c:cat>
          <c:val>
            <c:numRef>
              <c:f>'Aéreo Nacional'!$E$45:$E$51</c:f>
              <c:numCache>
                <c:formatCode>#,##0</c:formatCode>
                <c:ptCount val="7"/>
                <c:pt idx="0">
                  <c:v>774994</c:v>
                </c:pt>
                <c:pt idx="1">
                  <c:v>168047</c:v>
                </c:pt>
                <c:pt idx="2">
                  <c:v>172190</c:v>
                </c:pt>
                <c:pt idx="3">
                  <c:v>145530</c:v>
                </c:pt>
                <c:pt idx="4">
                  <c:v>108226</c:v>
                </c:pt>
                <c:pt idx="5">
                  <c:v>77497</c:v>
                </c:pt>
                <c:pt idx="6">
                  <c:v>72213</c:v>
                </c:pt>
              </c:numCache>
            </c:numRef>
          </c:val>
        </c:ser>
        <c:dLbls/>
        <c:axId val="101990784"/>
        <c:axId val="101992320"/>
      </c:barChart>
      <c:catAx>
        <c:axId val="101990784"/>
        <c:scaling>
          <c:orientation val="minMax"/>
        </c:scaling>
        <c:axPos val="l"/>
        <c:numFmt formatCode="General" sourceLinked="1"/>
        <c:tickLblPos val="nextTo"/>
        <c:txPr>
          <a:bodyPr/>
          <a:lstStyle/>
          <a:p>
            <a:pPr>
              <a:defRPr lang="es-ES"/>
            </a:pPr>
            <a:endParaRPr lang="es-CO"/>
          </a:p>
        </c:txPr>
        <c:crossAx val="101992320"/>
        <c:crosses val="autoZero"/>
        <c:auto val="1"/>
        <c:lblAlgn val="ctr"/>
        <c:lblOffset val="100"/>
      </c:catAx>
      <c:valAx>
        <c:axId val="101992320"/>
        <c:scaling>
          <c:orientation val="minMax"/>
        </c:scaling>
        <c:delete val="1"/>
        <c:axPos val="b"/>
        <c:numFmt formatCode="#,##0" sourceLinked="1"/>
        <c:tickLblPos val="none"/>
        <c:crossAx val="101990784"/>
        <c:crosses val="autoZero"/>
        <c:crossBetween val="between"/>
      </c:valAx>
      <c:spPr>
        <a:ln>
          <a:noFill/>
        </a:ln>
      </c:spPr>
    </c:plotArea>
    <c:legend>
      <c:legendPos val="b"/>
      <c:txPr>
        <a:bodyPr/>
        <a:lstStyle/>
        <a:p>
          <a:pPr rtl="0">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viajeros extranjeros a Bogotá según nacionalidad</a:t>
            </a:r>
          </a:p>
        </c:rich>
      </c:tx>
    </c:title>
    <c:plotArea>
      <c:layout>
        <c:manualLayout>
          <c:layoutTarget val="inner"/>
          <c:xMode val="edge"/>
          <c:yMode val="edge"/>
          <c:x val="0.11363802174959256"/>
          <c:y val="0.14959247648902979"/>
          <c:w val="0.86376310819391022"/>
          <c:h val="0.6975327309271111"/>
        </c:manualLayout>
      </c:layout>
      <c:barChart>
        <c:barDir val="bar"/>
        <c:grouping val="clustered"/>
        <c:ser>
          <c:idx val="0"/>
          <c:order val="0"/>
          <c:tx>
            <c:strRef>
              <c:f>'Extranjeros en Bta'!$I$41</c:f>
              <c:strCache>
                <c:ptCount val="1"/>
                <c:pt idx="0">
                  <c:v>Ene. 2010</c:v>
                </c:pt>
              </c:strCache>
            </c:strRef>
          </c:tx>
          <c:spPr>
            <a:solidFill>
              <a:schemeClr val="bg1">
                <a:lumMod val="75000"/>
              </a:schemeClr>
            </a:solidFill>
          </c:spPr>
          <c:cat>
            <c:strRef>
              <c:f>'Extranjeros en Bta'!$B$44:$B$59</c:f>
              <c:strCache>
                <c:ptCount val="16"/>
                <c:pt idx="0">
                  <c:v>Estados Unidos </c:v>
                </c:pt>
                <c:pt idx="1">
                  <c:v>Venezuela </c:v>
                </c:pt>
                <c:pt idx="2">
                  <c:v>Argentina </c:v>
                </c:pt>
                <c:pt idx="3">
                  <c:v>Brasil </c:v>
                </c:pt>
                <c:pt idx="4">
                  <c:v>Ecuador </c:v>
                </c:pt>
                <c:pt idx="5">
                  <c:v>España </c:v>
                </c:pt>
                <c:pt idx="6">
                  <c:v>Perú </c:v>
                </c:pt>
                <c:pt idx="7">
                  <c:v>México </c:v>
                </c:pt>
                <c:pt idx="8">
                  <c:v>Chile </c:v>
                </c:pt>
                <c:pt idx="9">
                  <c:v>Canadá </c:v>
                </c:pt>
                <c:pt idx="10">
                  <c:v>Alemania </c:v>
                </c:pt>
                <c:pt idx="11">
                  <c:v>Francia </c:v>
                </c:pt>
                <c:pt idx="12">
                  <c:v>Italia </c:v>
                </c:pt>
                <c:pt idx="13">
                  <c:v>Panamá</c:v>
                </c:pt>
                <c:pt idx="14">
                  <c:v>Reino Unido </c:v>
                </c:pt>
                <c:pt idx="15">
                  <c:v>Resto</c:v>
                </c:pt>
              </c:strCache>
            </c:strRef>
          </c:cat>
          <c:val>
            <c:numRef>
              <c:f>'Extranjeros en Bta'!$I$44:$I$59</c:f>
              <c:numCache>
                <c:formatCode>#,##0</c:formatCode>
                <c:ptCount val="16"/>
                <c:pt idx="0">
                  <c:v>20996</c:v>
                </c:pt>
                <c:pt idx="1">
                  <c:v>16494</c:v>
                </c:pt>
                <c:pt idx="2">
                  <c:v>8019</c:v>
                </c:pt>
                <c:pt idx="3">
                  <c:v>5706</c:v>
                </c:pt>
                <c:pt idx="4">
                  <c:v>8042</c:v>
                </c:pt>
                <c:pt idx="5">
                  <c:v>5981</c:v>
                </c:pt>
                <c:pt idx="6">
                  <c:v>6755</c:v>
                </c:pt>
                <c:pt idx="7">
                  <c:v>4609</c:v>
                </c:pt>
                <c:pt idx="8">
                  <c:v>3761</c:v>
                </c:pt>
                <c:pt idx="9">
                  <c:v>3323</c:v>
                </c:pt>
                <c:pt idx="10">
                  <c:v>2397</c:v>
                </c:pt>
                <c:pt idx="11">
                  <c:v>2866</c:v>
                </c:pt>
                <c:pt idx="12">
                  <c:v>3043</c:v>
                </c:pt>
                <c:pt idx="13">
                  <c:v>2610</c:v>
                </c:pt>
                <c:pt idx="14">
                  <c:v>1722</c:v>
                </c:pt>
                <c:pt idx="15">
                  <c:v>15918</c:v>
                </c:pt>
              </c:numCache>
            </c:numRef>
          </c:val>
        </c:ser>
        <c:ser>
          <c:idx val="1"/>
          <c:order val="1"/>
          <c:tx>
            <c:strRef>
              <c:f>'Extranjeros en Bta'!$J$41</c:f>
              <c:strCache>
                <c:ptCount val="1"/>
                <c:pt idx="0">
                  <c:v>Ene. 2011</c:v>
                </c:pt>
              </c:strCache>
            </c:strRef>
          </c:tx>
          <c:spPr>
            <a:solidFill>
              <a:srgbClr val="0974BD"/>
            </a:solidFill>
          </c:spPr>
          <c:cat>
            <c:strRef>
              <c:f>'Extranjeros en Bta'!$B$44:$B$59</c:f>
              <c:strCache>
                <c:ptCount val="16"/>
                <c:pt idx="0">
                  <c:v>Estados Unidos </c:v>
                </c:pt>
                <c:pt idx="1">
                  <c:v>Venezuela </c:v>
                </c:pt>
                <c:pt idx="2">
                  <c:v>Argentina </c:v>
                </c:pt>
                <c:pt idx="3">
                  <c:v>Brasil </c:v>
                </c:pt>
                <c:pt idx="4">
                  <c:v>Ecuador </c:v>
                </c:pt>
                <c:pt idx="5">
                  <c:v>España </c:v>
                </c:pt>
                <c:pt idx="6">
                  <c:v>Perú </c:v>
                </c:pt>
                <c:pt idx="7">
                  <c:v>México </c:v>
                </c:pt>
                <c:pt idx="8">
                  <c:v>Chile </c:v>
                </c:pt>
                <c:pt idx="9">
                  <c:v>Canadá </c:v>
                </c:pt>
                <c:pt idx="10">
                  <c:v>Alemania </c:v>
                </c:pt>
                <c:pt idx="11">
                  <c:v>Francia </c:v>
                </c:pt>
                <c:pt idx="12">
                  <c:v>Italia </c:v>
                </c:pt>
                <c:pt idx="13">
                  <c:v>Panamá</c:v>
                </c:pt>
                <c:pt idx="14">
                  <c:v>Reino Unido </c:v>
                </c:pt>
                <c:pt idx="15">
                  <c:v>Resto</c:v>
                </c:pt>
              </c:strCache>
            </c:strRef>
          </c:cat>
          <c:val>
            <c:numRef>
              <c:f>'Extranjeros en Bta'!$J$44:$J$59</c:f>
              <c:numCache>
                <c:formatCode>#,##0</c:formatCode>
                <c:ptCount val="16"/>
                <c:pt idx="0">
                  <c:v>23184</c:v>
                </c:pt>
                <c:pt idx="1">
                  <c:v>18655</c:v>
                </c:pt>
                <c:pt idx="2">
                  <c:v>10144</c:v>
                </c:pt>
                <c:pt idx="3">
                  <c:v>9119</c:v>
                </c:pt>
                <c:pt idx="4">
                  <c:v>7847</c:v>
                </c:pt>
                <c:pt idx="5">
                  <c:v>7531</c:v>
                </c:pt>
                <c:pt idx="6">
                  <c:v>6009</c:v>
                </c:pt>
                <c:pt idx="7">
                  <c:v>5874</c:v>
                </c:pt>
                <c:pt idx="8">
                  <c:v>5292</c:v>
                </c:pt>
                <c:pt idx="9">
                  <c:v>5050</c:v>
                </c:pt>
                <c:pt idx="10">
                  <c:v>3598</c:v>
                </c:pt>
                <c:pt idx="11">
                  <c:v>3434</c:v>
                </c:pt>
                <c:pt idx="12">
                  <c:v>3110</c:v>
                </c:pt>
                <c:pt idx="13">
                  <c:v>2560</c:v>
                </c:pt>
                <c:pt idx="14">
                  <c:v>2274</c:v>
                </c:pt>
                <c:pt idx="15">
                  <c:v>18424</c:v>
                </c:pt>
              </c:numCache>
            </c:numRef>
          </c:val>
        </c:ser>
        <c:dLbls/>
        <c:axId val="37583488"/>
        <c:axId val="37597568"/>
      </c:barChart>
      <c:catAx>
        <c:axId val="37583488"/>
        <c:scaling>
          <c:orientation val="minMax"/>
        </c:scaling>
        <c:axPos val="l"/>
        <c:tickLblPos val="nextTo"/>
        <c:txPr>
          <a:bodyPr/>
          <a:lstStyle/>
          <a:p>
            <a:pPr>
              <a:defRPr lang="es-ES"/>
            </a:pPr>
            <a:endParaRPr lang="es-CO"/>
          </a:p>
        </c:txPr>
        <c:crossAx val="37597568"/>
        <c:crosses val="autoZero"/>
        <c:auto val="1"/>
        <c:lblAlgn val="ctr"/>
        <c:lblOffset val="100"/>
      </c:catAx>
      <c:valAx>
        <c:axId val="37597568"/>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37583488"/>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900">
          <a:solidFill>
            <a:schemeClr val="bg1">
              <a:lumMod val="50000"/>
            </a:schemeClr>
          </a:solidFill>
          <a:latin typeface="Century Gothic" pitchFamily="34" charset="0"/>
        </a:defRPr>
      </a:pPr>
      <a:endParaRPr lang="es-CO"/>
    </a:p>
  </c:txPr>
  <c:printSettings>
    <c:headerFooter/>
    <c:pageMargins b="0.75000000000000611" l="0.70000000000000062" r="0.70000000000000062" t="0.750000000000006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Ocupación hotelera mensual </a:t>
            </a:r>
          </a:p>
        </c:rich>
      </c:tx>
    </c:title>
    <c:plotArea>
      <c:layout>
        <c:manualLayout>
          <c:layoutTarget val="inner"/>
          <c:xMode val="edge"/>
          <c:yMode val="edge"/>
          <c:x val="0.3831333810546444"/>
          <c:y val="0.13325796424575087"/>
          <c:w val="0.5433716694504096"/>
          <c:h val="0.74032660399288164"/>
        </c:manualLayout>
      </c:layout>
      <c:barChart>
        <c:barDir val="bar"/>
        <c:grouping val="clustered"/>
        <c:ser>
          <c:idx val="0"/>
          <c:order val="0"/>
          <c:tx>
            <c:strRef>
              <c:f>'Indicadores Hoteleros'!$H$41</c:f>
              <c:strCache>
                <c:ptCount val="1"/>
                <c:pt idx="0">
                  <c:v>Ene. 2011</c:v>
                </c:pt>
              </c:strCache>
            </c:strRef>
          </c:tx>
          <c:spPr>
            <a:solidFill>
              <a:srgbClr val="0974BD"/>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Hoteleros'!$H$43:$H$55</c:f>
              <c:numCache>
                <c:formatCode>_(* #,##0.0_);_(* \(#,##0.0\);_(* "-"??_);_(@_)</c:formatCode>
                <c:ptCount val="13"/>
                <c:pt idx="0">
                  <c:v>48.199999999999996</c:v>
                </c:pt>
                <c:pt idx="1">
                  <c:v>46.400000000000006</c:v>
                </c:pt>
                <c:pt idx="2">
                  <c:v>47.9</c:v>
                </c:pt>
                <c:pt idx="3">
                  <c:v>49.6</c:v>
                </c:pt>
                <c:pt idx="4">
                  <c:v>47.099999999999994</c:v>
                </c:pt>
                <c:pt idx="5">
                  <c:v>35.5</c:v>
                </c:pt>
                <c:pt idx="6">
                  <c:v>63.7</c:v>
                </c:pt>
                <c:pt idx="7">
                  <c:v>64.5</c:v>
                </c:pt>
                <c:pt idx="8">
                  <c:v>30.599999999999998</c:v>
                </c:pt>
                <c:pt idx="9">
                  <c:v>34.799999999999997</c:v>
                </c:pt>
                <c:pt idx="10">
                  <c:v>79.7</c:v>
                </c:pt>
                <c:pt idx="11">
                  <c:v>66.8</c:v>
                </c:pt>
                <c:pt idx="12">
                  <c:v>31.3</c:v>
                </c:pt>
              </c:numCache>
            </c:numRef>
          </c:val>
        </c:ser>
        <c:ser>
          <c:idx val="1"/>
          <c:order val="1"/>
          <c:tx>
            <c:strRef>
              <c:f>'Indicadores Hoteleros'!$G$41</c:f>
              <c:strCache>
                <c:ptCount val="1"/>
                <c:pt idx="0">
                  <c:v>Ene. 2010</c:v>
                </c:pt>
              </c:strCache>
            </c:strRef>
          </c:tx>
          <c:spPr>
            <a:solidFill>
              <a:schemeClr val="bg1">
                <a:lumMod val="75000"/>
              </a:schemeClr>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Hoteleros'!$G$43:$G$55</c:f>
              <c:numCache>
                <c:formatCode>_(* #,##0.0_);_(* \(#,##0.0\);_(* "-"??_);_(@_)</c:formatCode>
                <c:ptCount val="13"/>
                <c:pt idx="0">
                  <c:v>48.5</c:v>
                </c:pt>
                <c:pt idx="1">
                  <c:v>53</c:v>
                </c:pt>
                <c:pt idx="2">
                  <c:v>39.299999999999997</c:v>
                </c:pt>
                <c:pt idx="3">
                  <c:v>48.2</c:v>
                </c:pt>
                <c:pt idx="4">
                  <c:v>41.5</c:v>
                </c:pt>
                <c:pt idx="5">
                  <c:v>35.700000000000003</c:v>
                </c:pt>
                <c:pt idx="6">
                  <c:v>53.4</c:v>
                </c:pt>
                <c:pt idx="7">
                  <c:v>59.5</c:v>
                </c:pt>
                <c:pt idx="8">
                  <c:v>33.9</c:v>
                </c:pt>
                <c:pt idx="9">
                  <c:v>47.2</c:v>
                </c:pt>
                <c:pt idx="10">
                  <c:v>81.099999999999994</c:v>
                </c:pt>
                <c:pt idx="11">
                  <c:v>59</c:v>
                </c:pt>
                <c:pt idx="12">
                  <c:v>26.2</c:v>
                </c:pt>
              </c:numCache>
            </c:numRef>
          </c:val>
        </c:ser>
        <c:dLbls/>
        <c:axId val="37691776"/>
        <c:axId val="37693312"/>
      </c:barChart>
      <c:catAx>
        <c:axId val="37691776"/>
        <c:scaling>
          <c:orientation val="minMax"/>
        </c:scaling>
        <c:axPos val="l"/>
        <c:tickLblPos val="nextTo"/>
        <c:txPr>
          <a:bodyPr/>
          <a:lstStyle/>
          <a:p>
            <a:pPr>
              <a:defRPr lang="es-ES"/>
            </a:pPr>
            <a:endParaRPr lang="es-CO"/>
          </a:p>
        </c:txPr>
        <c:crossAx val="37693312"/>
        <c:crosses val="autoZero"/>
        <c:auto val="1"/>
        <c:lblAlgn val="ctr"/>
        <c:lblOffset val="100"/>
      </c:catAx>
      <c:valAx>
        <c:axId val="37693312"/>
        <c:scaling>
          <c:orientation val="minMax"/>
        </c:scaling>
        <c:axPos val="b"/>
        <c:numFmt formatCode="_(* #,##0.0_);_(* \(#,##0.0\);_(* &quot;-&quot;??_);_(@_)" sourceLinked="1"/>
        <c:tickLblPos val="nextTo"/>
        <c:spPr>
          <a:ln>
            <a:solidFill>
              <a:schemeClr val="tx2">
                <a:lumMod val="75000"/>
              </a:schemeClr>
            </a:solidFill>
          </a:ln>
        </c:spPr>
        <c:txPr>
          <a:bodyPr/>
          <a:lstStyle/>
          <a:p>
            <a:pPr>
              <a:defRPr lang="es-ES"/>
            </a:pPr>
            <a:endParaRPr lang="es-CO"/>
          </a:p>
        </c:txPr>
        <c:crossAx val="37691776"/>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699" l="0.70000000000000062" r="0.70000000000000062" t="0.7500000000000069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Consultas PIT Enero de 2011</a:t>
            </a:r>
          </a:p>
        </c:rich>
      </c:tx>
    </c:title>
    <c:plotArea>
      <c:layout>
        <c:manualLayout>
          <c:layoutTarget val="inner"/>
          <c:xMode val="edge"/>
          <c:yMode val="edge"/>
          <c:x val="0.36830939562398818"/>
          <c:y val="0.12422298299669074"/>
          <c:w val="0.56402846029788722"/>
          <c:h val="0.7608405107719306"/>
        </c:manualLayout>
      </c:layout>
      <c:barChart>
        <c:barDir val="bar"/>
        <c:grouping val="clustered"/>
        <c:ser>
          <c:idx val="0"/>
          <c:order val="0"/>
          <c:spPr>
            <a:solidFill>
              <a:srgbClr val="0974BD"/>
            </a:solidFill>
          </c:spPr>
          <c:cat>
            <c:strRef>
              <c:f>'Consultas PIT'!$B$43:$B$61</c:f>
              <c:strCache>
                <c:ptCount val="18"/>
                <c:pt idx="0">
                  <c:v>Centro Histórico</c:v>
                </c:pt>
                <c:pt idx="1">
                  <c:v>Unicentro</c:v>
                </c:pt>
                <c:pt idx="2">
                  <c:v>Terminal</c:v>
                </c:pt>
                <c:pt idx="3">
                  <c:v>Centro Internacional</c:v>
                </c:pt>
                <c:pt idx="4">
                  <c:v>Quiosco de la Luz</c:v>
                </c:pt>
                <c:pt idx="5">
                  <c:v>Aguas</c:v>
                </c:pt>
                <c:pt idx="6">
                  <c:v>Mundo Aventura</c:v>
                </c:pt>
                <c:pt idx="7">
                  <c:v>Tintal</c:v>
                </c:pt>
                <c:pt idx="8">
                  <c:v>Alcala</c:v>
                </c:pt>
                <c:pt idx="9">
                  <c:v>Puente Aéreo</c:v>
                </c:pt>
                <c:pt idx="10">
                  <c:v>Muelle Nacional</c:v>
                </c:pt>
                <c:pt idx="11">
                  <c:v>Terminal Sur</c:v>
                </c:pt>
                <c:pt idx="12">
                  <c:v>Móvil</c:v>
                </c:pt>
                <c:pt idx="13">
                  <c:v>Eventos</c:v>
                </c:pt>
                <c:pt idx="14">
                  <c:v>Avenida Chile</c:v>
                </c:pt>
                <c:pt idx="15">
                  <c:v>Muelle Internacional</c:v>
                </c:pt>
                <c:pt idx="16">
                  <c:v>Hacienda Santa Bárbara</c:v>
                </c:pt>
                <c:pt idx="17">
                  <c:v>Itinerante Candelaria</c:v>
                </c:pt>
              </c:strCache>
            </c:strRef>
          </c:cat>
          <c:val>
            <c:numRef>
              <c:f>'Consultas PIT'!$C$43:$C$61</c:f>
              <c:numCache>
                <c:formatCode>#,##0</c:formatCode>
                <c:ptCount val="18"/>
                <c:pt idx="0">
                  <c:v>1936</c:v>
                </c:pt>
                <c:pt idx="1">
                  <c:v>514</c:v>
                </c:pt>
                <c:pt idx="2">
                  <c:v>2042</c:v>
                </c:pt>
                <c:pt idx="3">
                  <c:v>263</c:v>
                </c:pt>
                <c:pt idx="4">
                  <c:v>231</c:v>
                </c:pt>
                <c:pt idx="5">
                  <c:v>377</c:v>
                </c:pt>
                <c:pt idx="6">
                  <c:v>418</c:v>
                </c:pt>
                <c:pt idx="7">
                  <c:v>254</c:v>
                </c:pt>
                <c:pt idx="8">
                  <c:v>455</c:v>
                </c:pt>
                <c:pt idx="9">
                  <c:v>1029</c:v>
                </c:pt>
                <c:pt idx="10">
                  <c:v>1070</c:v>
                </c:pt>
                <c:pt idx="11">
                  <c:v>1122</c:v>
                </c:pt>
                <c:pt idx="12">
                  <c:v>1102</c:v>
                </c:pt>
                <c:pt idx="13">
                  <c:v>139</c:v>
                </c:pt>
                <c:pt idx="14">
                  <c:v>406</c:v>
                </c:pt>
                <c:pt idx="15">
                  <c:v>842</c:v>
                </c:pt>
                <c:pt idx="16">
                  <c:v>926</c:v>
                </c:pt>
                <c:pt idx="17">
                  <c:v>100</c:v>
                </c:pt>
              </c:numCache>
            </c:numRef>
          </c:val>
        </c:ser>
        <c:dLbls/>
        <c:axId val="37710848"/>
        <c:axId val="37716736"/>
      </c:barChart>
      <c:catAx>
        <c:axId val="37710848"/>
        <c:scaling>
          <c:orientation val="minMax"/>
        </c:scaling>
        <c:axPos val="l"/>
        <c:tickLblPos val="nextTo"/>
        <c:txPr>
          <a:bodyPr/>
          <a:lstStyle/>
          <a:p>
            <a:pPr>
              <a:defRPr lang="es-ES"/>
            </a:pPr>
            <a:endParaRPr lang="es-CO"/>
          </a:p>
        </c:txPr>
        <c:crossAx val="37716736"/>
        <c:crosses val="autoZero"/>
        <c:auto val="1"/>
        <c:lblAlgn val="ctr"/>
        <c:lblOffset val="100"/>
      </c:catAx>
      <c:valAx>
        <c:axId val="37716736"/>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37710848"/>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77" l="0.70000000000000062" r="0.70000000000000062" t="0.750000000000007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2275449101796407"/>
          <c:y val="6.25E-2"/>
          <c:w val="0.73652694610778469"/>
          <c:h val="0.75694444444445053"/>
        </c:manualLayout>
      </c:layout>
      <c:lineChart>
        <c:grouping val="standard"/>
        <c:ser>
          <c:idx val="0"/>
          <c:order val="0"/>
          <c:tx>
            <c:strRef>
              <c:f>VE!$B$8</c:f>
              <c:strCache>
                <c:ptCount val="1"/>
                <c:pt idx="0">
                  <c:v>2008</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VE!$C$8:$N$8</c:f>
              <c:numCache>
                <c:formatCode>_(* #,##0_);_(* \(#,##0\);_(* "-"??_);_(@_)</c:formatCode>
                <c:ptCount val="12"/>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numCache>
            </c:numRef>
          </c:val>
        </c:ser>
        <c:ser>
          <c:idx val="1"/>
          <c:order val="1"/>
          <c:tx>
            <c:strRef>
              <c:f>VE!$B$9</c:f>
              <c:strCache>
                <c:ptCount val="1"/>
                <c:pt idx="0">
                  <c:v>2009</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VE!$C$9:$N$9</c:f>
              <c:numCache>
                <c:formatCode>_(* #,##0_);_(* \(#,##0\);_(* "-"??_);_(@_)</c:formatCode>
                <c:ptCount val="12"/>
                <c:pt idx="0">
                  <c:v>105736</c:v>
                </c:pt>
                <c:pt idx="1">
                  <c:v>106254</c:v>
                </c:pt>
                <c:pt idx="2">
                  <c:v>106642</c:v>
                </c:pt>
                <c:pt idx="3">
                  <c:v>106450</c:v>
                </c:pt>
                <c:pt idx="4">
                  <c:v>96343</c:v>
                </c:pt>
                <c:pt idx="5">
                  <c:v>116777</c:v>
                </c:pt>
                <c:pt idx="6">
                  <c:v>129888</c:v>
                </c:pt>
                <c:pt idx="7">
                  <c:v>126652</c:v>
                </c:pt>
                <c:pt idx="8">
                  <c:v>101731</c:v>
                </c:pt>
                <c:pt idx="9">
                  <c:v>102874</c:v>
                </c:pt>
                <c:pt idx="10">
                  <c:v>112547</c:v>
                </c:pt>
                <c:pt idx="11">
                  <c:v>141806</c:v>
                </c:pt>
              </c:numCache>
            </c:numRef>
          </c:val>
        </c:ser>
        <c:ser>
          <c:idx val="2"/>
          <c:order val="2"/>
          <c:tx>
            <c:strRef>
              <c:f>VE!$B$10</c:f>
              <c:strCache>
                <c:ptCount val="1"/>
                <c:pt idx="0">
                  <c:v>2010</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VE!$C$10:$N$10</c:f>
              <c:numCache>
                <c:formatCode>_(* #,##0_);_(* \(#,##0\);_(* "-"??_);_(@_)</c:formatCode>
                <c:ptCount val="12"/>
                <c:pt idx="0">
                  <c:v>112242</c:v>
                </c:pt>
                <c:pt idx="1">
                  <c:v>112609</c:v>
                </c:pt>
                <c:pt idx="2">
                  <c:v>120287</c:v>
                </c:pt>
                <c:pt idx="3">
                  <c:v>101974</c:v>
                </c:pt>
                <c:pt idx="4">
                  <c:v>107608</c:v>
                </c:pt>
                <c:pt idx="5">
                  <c:v>123457</c:v>
                </c:pt>
                <c:pt idx="6">
                  <c:v>142696</c:v>
                </c:pt>
                <c:pt idx="7">
                  <c:v>142812</c:v>
                </c:pt>
                <c:pt idx="8">
                  <c:v>113547</c:v>
                </c:pt>
                <c:pt idx="9">
                  <c:v>120256</c:v>
                </c:pt>
                <c:pt idx="10">
                  <c:v>122617</c:v>
                </c:pt>
                <c:pt idx="11">
                  <c:v>154779</c:v>
                </c:pt>
              </c:numCache>
            </c:numRef>
          </c:val>
        </c:ser>
        <c:ser>
          <c:idx val="3"/>
          <c:order val="3"/>
          <c:tx>
            <c:strRef>
              <c:f>VE!$B$11</c:f>
              <c:strCache>
                <c:ptCount val="1"/>
                <c:pt idx="0">
                  <c:v>2011</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VE!$C$11:$N$11</c:f>
              <c:numCache>
                <c:formatCode>_(* #,##0_);_(* \(#,##0\);_(* "-"??_);_(@_)</c:formatCode>
                <c:ptCount val="12"/>
                <c:pt idx="0">
                  <c:v>132105</c:v>
                </c:pt>
              </c:numCache>
            </c:numRef>
          </c:val>
        </c:ser>
        <c:dLbls/>
        <c:marker val="1"/>
        <c:axId val="37767040"/>
        <c:axId val="37768576"/>
      </c:lineChart>
      <c:catAx>
        <c:axId val="37767040"/>
        <c:scaling>
          <c:orientation val="minMax"/>
        </c:scaling>
        <c:axPos val="b"/>
        <c:numFmt formatCode="General" sourceLinked="1"/>
        <c:tickLblPos val="nextTo"/>
        <c:txPr>
          <a:bodyPr rot="0" vert="horz"/>
          <a:lstStyle/>
          <a:p>
            <a:pPr>
              <a:defRPr lang="es-ES"/>
            </a:pPr>
            <a:endParaRPr lang="es-CO"/>
          </a:p>
        </c:txPr>
        <c:crossAx val="37768576"/>
        <c:crosses val="autoZero"/>
        <c:auto val="1"/>
        <c:lblAlgn val="ctr"/>
        <c:lblOffset val="100"/>
      </c:catAx>
      <c:valAx>
        <c:axId val="37768576"/>
        <c:scaling>
          <c:orientation val="minMax"/>
        </c:scaling>
        <c:axPos val="l"/>
        <c:majorGridlines/>
        <c:numFmt formatCode="_(* #,##0_);_(* \(#,##0\);_(* &quot;-&quot;??_);_(@_)" sourceLinked="1"/>
        <c:tickLblPos val="nextTo"/>
        <c:txPr>
          <a:bodyPr rot="0" vert="horz"/>
          <a:lstStyle/>
          <a:p>
            <a:pPr>
              <a:defRPr lang="es-ES"/>
            </a:pPr>
            <a:endParaRPr lang="es-CO"/>
          </a:p>
        </c:txPr>
        <c:crossAx val="37767040"/>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rgbClr val="000000"/>
          </a:solidFill>
          <a:latin typeface="Century Gothic" pitchFamily="34" charset="0"/>
          <a:ea typeface="Arial Unicode MS"/>
          <a:cs typeface="Arial Unicode MS"/>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22754491017964"/>
          <c:y val="6.25E-2"/>
          <c:w val="0.74700598802395213"/>
          <c:h val="0.75694444444445053"/>
        </c:manualLayout>
      </c:layout>
      <c:lineChart>
        <c:grouping val="standard"/>
        <c:ser>
          <c:idx val="0"/>
          <c:order val="0"/>
          <c:tx>
            <c:strRef>
              <c:f>VE!$B$17</c:f>
              <c:strCache>
                <c:ptCount val="1"/>
                <c:pt idx="0">
                  <c:v>2008</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VE!$C$17:$N$17</c:f>
              <c:numCache>
                <c:formatCode>_(* #,##0_);_(* \(#,##0\);_(* "-"??_);_(@_)</c:formatCode>
                <c:ptCount val="12"/>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numCache>
            </c:numRef>
          </c:val>
        </c:ser>
        <c:ser>
          <c:idx val="1"/>
          <c:order val="1"/>
          <c:tx>
            <c:strRef>
              <c:f>VE!$B$18</c:f>
              <c:strCache>
                <c:ptCount val="1"/>
                <c:pt idx="0">
                  <c:v>2009</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VE!$C$18:$N$18</c:f>
              <c:numCache>
                <c:formatCode>_(* #,##0_);_(* \(#,##0\);_(* "-"??_);_(@_)</c:formatCode>
                <c:ptCount val="12"/>
                <c:pt idx="0">
                  <c:v>55773</c:v>
                </c:pt>
                <c:pt idx="1">
                  <c:v>55535</c:v>
                </c:pt>
                <c:pt idx="2">
                  <c:v>57590</c:v>
                </c:pt>
                <c:pt idx="3">
                  <c:v>53960</c:v>
                </c:pt>
                <c:pt idx="4">
                  <c:v>50089</c:v>
                </c:pt>
                <c:pt idx="5">
                  <c:v>59751</c:v>
                </c:pt>
                <c:pt idx="6">
                  <c:v>64735</c:v>
                </c:pt>
                <c:pt idx="7">
                  <c:v>64574</c:v>
                </c:pt>
                <c:pt idx="8">
                  <c:v>51119</c:v>
                </c:pt>
                <c:pt idx="9">
                  <c:v>55052</c:v>
                </c:pt>
                <c:pt idx="10">
                  <c:v>61501</c:v>
                </c:pt>
                <c:pt idx="11">
                  <c:v>63147</c:v>
                </c:pt>
              </c:numCache>
            </c:numRef>
          </c:val>
        </c:ser>
        <c:ser>
          <c:idx val="2"/>
          <c:order val="2"/>
          <c:tx>
            <c:strRef>
              <c:f>VE!$B$19</c:f>
              <c:strCache>
                <c:ptCount val="1"/>
                <c:pt idx="0">
                  <c:v>2010</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VE!$C$19:$N$19</c:f>
              <c:numCache>
                <c:formatCode>_(* #,##0_);_(* \(#,##0\);_(* "-"??_);_(@_)</c:formatCode>
                <c:ptCount val="12"/>
                <c:pt idx="0">
                  <c:v>57336</c:v>
                </c:pt>
                <c:pt idx="1">
                  <c:v>54510</c:v>
                </c:pt>
                <c:pt idx="2">
                  <c:v>63943</c:v>
                </c:pt>
                <c:pt idx="3">
                  <c:v>54785</c:v>
                </c:pt>
                <c:pt idx="4">
                  <c:v>56474</c:v>
                </c:pt>
                <c:pt idx="5">
                  <c:v>62300</c:v>
                </c:pt>
                <c:pt idx="6">
                  <c:v>71732</c:v>
                </c:pt>
                <c:pt idx="7">
                  <c:v>74023</c:v>
                </c:pt>
                <c:pt idx="8">
                  <c:v>61505</c:v>
                </c:pt>
                <c:pt idx="9">
                  <c:v>64588</c:v>
                </c:pt>
                <c:pt idx="10">
                  <c:v>66277</c:v>
                </c:pt>
                <c:pt idx="11">
                  <c:v>67487</c:v>
                </c:pt>
              </c:numCache>
            </c:numRef>
          </c:val>
        </c:ser>
        <c:ser>
          <c:idx val="3"/>
          <c:order val="3"/>
          <c:tx>
            <c:strRef>
              <c:f>VE!$B$20</c:f>
              <c:strCache>
                <c:ptCount val="1"/>
                <c:pt idx="0">
                  <c:v>2011</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VE!$C$20:$N$20</c:f>
              <c:numCache>
                <c:formatCode>_(* #,##0_);_(* \(#,##0\);_(* "-"??_);_(@_)</c:formatCode>
                <c:ptCount val="12"/>
                <c:pt idx="0">
                  <c:v>70105</c:v>
                </c:pt>
              </c:numCache>
            </c:numRef>
          </c:val>
        </c:ser>
        <c:dLbls/>
        <c:marker val="1"/>
        <c:axId val="37825152"/>
        <c:axId val="37835136"/>
      </c:lineChart>
      <c:catAx>
        <c:axId val="37825152"/>
        <c:scaling>
          <c:orientation val="minMax"/>
        </c:scaling>
        <c:axPos val="b"/>
        <c:numFmt formatCode="General" sourceLinked="1"/>
        <c:tickLblPos val="nextTo"/>
        <c:txPr>
          <a:bodyPr rot="0" vert="horz"/>
          <a:lstStyle/>
          <a:p>
            <a:pPr>
              <a:defRPr lang="es-ES"/>
            </a:pPr>
            <a:endParaRPr lang="es-CO"/>
          </a:p>
        </c:txPr>
        <c:crossAx val="37835136"/>
        <c:crosses val="autoZero"/>
        <c:auto val="1"/>
        <c:lblAlgn val="ctr"/>
        <c:lblOffset val="100"/>
      </c:catAx>
      <c:valAx>
        <c:axId val="37835136"/>
        <c:scaling>
          <c:orientation val="minMax"/>
        </c:scaling>
        <c:axPos val="l"/>
        <c:majorGridlines/>
        <c:numFmt formatCode="_(* #,##0_);_(* \(#,##0\);_(* &quot;-&quot;??_);_(@_)" sourceLinked="1"/>
        <c:tickLblPos val="nextTo"/>
        <c:txPr>
          <a:bodyPr rot="0" vert="horz"/>
          <a:lstStyle/>
          <a:p>
            <a:pPr>
              <a:defRPr lang="es-ES"/>
            </a:pPr>
            <a:endParaRPr lang="es-CO"/>
          </a:p>
        </c:txPr>
        <c:crossAx val="37825152"/>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rgbClr val="000000"/>
          </a:solidFill>
          <a:latin typeface="Century Gothic" pitchFamily="34" charset="0"/>
          <a:ea typeface="Arial Unicode MS"/>
          <a:cs typeface="Arial Unicode MS"/>
        </a:defRPr>
      </a:pPr>
      <a:endParaRPr lang="es-CO"/>
    </a:p>
  </c:txPr>
  <c:printSettings>
    <c:headerFooter/>
    <c:pageMargins b="0.750000000000004" l="0.70000000000000062" r="0.70000000000000062" t="0.75000000000000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plotArea>
      <c:layout/>
      <c:lineChart>
        <c:grouping val="standard"/>
        <c:ser>
          <c:idx val="0"/>
          <c:order val="0"/>
          <c:tx>
            <c:strRef>
              <c:f>VE!$V$6</c:f>
              <c:strCache>
                <c:ptCount val="1"/>
                <c:pt idx="0">
                  <c:v>País</c:v>
                </c:pt>
              </c:strCache>
            </c:strRef>
          </c:tx>
          <c:spPr>
            <a:ln>
              <a:solidFill>
                <a:schemeClr val="tx2">
                  <a:lumMod val="75000"/>
                </a:schemeClr>
              </a:solidFill>
            </a:ln>
          </c:spPr>
          <c:marker>
            <c:symbol val="none"/>
          </c:marker>
          <c:cat>
            <c:strRef>
              <c:f>VE!$U$7:$U$46</c:f>
              <c:strCache>
                <c:ptCount val="40"/>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strCache>
            </c:strRef>
          </c:cat>
          <c:val>
            <c:numRef>
              <c:f>VE!$V$7:$V$46</c:f>
              <c:numCache>
                <c:formatCode>_(* #,##0_);_(* \(#,##0\);_(* "-"??_);_(@_)</c:formatCode>
                <c:ptCount val="40"/>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pt idx="12">
                  <c:v>105736</c:v>
                </c:pt>
                <c:pt idx="13">
                  <c:v>106254</c:v>
                </c:pt>
                <c:pt idx="14">
                  <c:v>106642</c:v>
                </c:pt>
                <c:pt idx="15">
                  <c:v>106450</c:v>
                </c:pt>
                <c:pt idx="16">
                  <c:v>96343</c:v>
                </c:pt>
                <c:pt idx="17">
                  <c:v>116777</c:v>
                </c:pt>
                <c:pt idx="18">
                  <c:v>129888</c:v>
                </c:pt>
                <c:pt idx="19">
                  <c:v>126652</c:v>
                </c:pt>
                <c:pt idx="20">
                  <c:v>101731</c:v>
                </c:pt>
                <c:pt idx="21">
                  <c:v>102874</c:v>
                </c:pt>
                <c:pt idx="22">
                  <c:v>112547</c:v>
                </c:pt>
                <c:pt idx="23">
                  <c:v>141806</c:v>
                </c:pt>
                <c:pt idx="24">
                  <c:v>112242</c:v>
                </c:pt>
                <c:pt idx="25">
                  <c:v>112609</c:v>
                </c:pt>
                <c:pt idx="26">
                  <c:v>120287</c:v>
                </c:pt>
                <c:pt idx="27">
                  <c:v>101974</c:v>
                </c:pt>
                <c:pt idx="28">
                  <c:v>107608</c:v>
                </c:pt>
                <c:pt idx="29">
                  <c:v>123457</c:v>
                </c:pt>
                <c:pt idx="30">
                  <c:v>142696</c:v>
                </c:pt>
                <c:pt idx="31">
                  <c:v>142812</c:v>
                </c:pt>
                <c:pt idx="32">
                  <c:v>113547</c:v>
                </c:pt>
                <c:pt idx="33">
                  <c:v>120256</c:v>
                </c:pt>
                <c:pt idx="34">
                  <c:v>122617</c:v>
                </c:pt>
                <c:pt idx="35">
                  <c:v>154779</c:v>
                </c:pt>
                <c:pt idx="36">
                  <c:v>132105</c:v>
                </c:pt>
                <c:pt idx="37">
                  <c:v>127453</c:v>
                </c:pt>
              </c:numCache>
            </c:numRef>
          </c:val>
        </c:ser>
        <c:ser>
          <c:idx val="1"/>
          <c:order val="1"/>
          <c:tx>
            <c:strRef>
              <c:f>VE!$W$6</c:f>
              <c:strCache>
                <c:ptCount val="1"/>
                <c:pt idx="0">
                  <c:v>Bogotá</c:v>
                </c:pt>
              </c:strCache>
            </c:strRef>
          </c:tx>
          <c:marker>
            <c:symbol val="none"/>
          </c:marker>
          <c:cat>
            <c:strRef>
              <c:f>VE!$U$7:$U$46</c:f>
              <c:strCache>
                <c:ptCount val="40"/>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strCache>
            </c:strRef>
          </c:cat>
          <c:val>
            <c:numRef>
              <c:f>VE!$W$7:$W$46</c:f>
              <c:numCache>
                <c:formatCode>_(* #,##0_);_(* \(#,##0\);_(* "-"??_);_(@_)</c:formatCode>
                <c:ptCount val="40"/>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pt idx="12">
                  <c:v>55773</c:v>
                </c:pt>
                <c:pt idx="13">
                  <c:v>55535</c:v>
                </c:pt>
                <c:pt idx="14">
                  <c:v>57590</c:v>
                </c:pt>
                <c:pt idx="15">
                  <c:v>53960</c:v>
                </c:pt>
                <c:pt idx="16">
                  <c:v>50089</c:v>
                </c:pt>
                <c:pt idx="17">
                  <c:v>59751</c:v>
                </c:pt>
                <c:pt idx="18">
                  <c:v>64735</c:v>
                </c:pt>
                <c:pt idx="19">
                  <c:v>64574</c:v>
                </c:pt>
                <c:pt idx="20">
                  <c:v>51119</c:v>
                </c:pt>
                <c:pt idx="21">
                  <c:v>55052</c:v>
                </c:pt>
                <c:pt idx="22">
                  <c:v>61501</c:v>
                </c:pt>
                <c:pt idx="23">
                  <c:v>63147</c:v>
                </c:pt>
                <c:pt idx="24">
                  <c:v>57336</c:v>
                </c:pt>
                <c:pt idx="25">
                  <c:v>54510</c:v>
                </c:pt>
                <c:pt idx="26">
                  <c:v>63943</c:v>
                </c:pt>
                <c:pt idx="27">
                  <c:v>54785</c:v>
                </c:pt>
                <c:pt idx="28">
                  <c:v>56474</c:v>
                </c:pt>
                <c:pt idx="29">
                  <c:v>62300</c:v>
                </c:pt>
                <c:pt idx="30">
                  <c:v>71732</c:v>
                </c:pt>
                <c:pt idx="31">
                  <c:v>74023</c:v>
                </c:pt>
                <c:pt idx="32">
                  <c:v>61505</c:v>
                </c:pt>
                <c:pt idx="33">
                  <c:v>64588</c:v>
                </c:pt>
                <c:pt idx="34">
                  <c:v>66277</c:v>
                </c:pt>
                <c:pt idx="35">
                  <c:v>67487</c:v>
                </c:pt>
                <c:pt idx="36">
                  <c:v>70105</c:v>
                </c:pt>
                <c:pt idx="37">
                  <c:v>68207</c:v>
                </c:pt>
              </c:numCache>
            </c:numRef>
          </c:val>
        </c:ser>
        <c:dLbls/>
        <c:marker val="1"/>
        <c:axId val="37876864"/>
        <c:axId val="37878400"/>
      </c:lineChart>
      <c:catAx>
        <c:axId val="37876864"/>
        <c:scaling>
          <c:orientation val="minMax"/>
        </c:scaling>
        <c:axPos val="b"/>
        <c:tickLblPos val="nextTo"/>
        <c:txPr>
          <a:bodyPr/>
          <a:lstStyle/>
          <a:p>
            <a:pPr>
              <a:defRPr lang="es-ES"/>
            </a:pPr>
            <a:endParaRPr lang="es-CO"/>
          </a:p>
        </c:txPr>
        <c:crossAx val="37878400"/>
        <c:crosses val="autoZero"/>
        <c:auto val="1"/>
        <c:lblAlgn val="ctr"/>
        <c:lblOffset val="100"/>
      </c:catAx>
      <c:valAx>
        <c:axId val="37878400"/>
        <c:scaling>
          <c:orientation val="minMax"/>
        </c:scaling>
        <c:axPos val="l"/>
        <c:majorGridlines/>
        <c:numFmt formatCode="_(* #,##0_);_(* \(#,##0\);_(* &quot;-&quot;??_);_(@_)" sourceLinked="1"/>
        <c:tickLblPos val="nextTo"/>
        <c:txPr>
          <a:bodyPr/>
          <a:lstStyle/>
          <a:p>
            <a:pPr>
              <a:defRPr lang="es-ES"/>
            </a:pPr>
            <a:endParaRPr lang="es-CO"/>
          </a:p>
        </c:txPr>
        <c:crossAx val="37876864"/>
        <c:crosses val="autoZero"/>
        <c:crossBetween val="between"/>
      </c:valAx>
    </c:plotArea>
    <c:legend>
      <c:legendPos val="b"/>
      <c:txPr>
        <a:bodyPr/>
        <a:lstStyle/>
        <a:p>
          <a:pPr>
            <a:defRPr lang="es-ES"/>
          </a:pPr>
          <a:endParaRPr lang="es-CO"/>
        </a:p>
      </c:txPr>
    </c:legend>
    <c:plotVisOnly val="1"/>
    <c:dispBlanksAs val="gap"/>
  </c:chart>
  <c:txPr>
    <a:bodyPr/>
    <a:lstStyle/>
    <a:p>
      <a:pPr>
        <a:defRPr sz="800">
          <a:latin typeface="Century Gothic" pitchFamily="34" charset="0"/>
        </a:defRPr>
      </a:pPr>
      <a:endParaRPr lang="es-CO"/>
    </a:p>
  </c:txPr>
  <c:printSettings>
    <c:headerFooter/>
    <c:pageMargins b="0.75000000000000266" l="0.70000000000000062" r="0.70000000000000062" t="0.750000000000002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O"/>
  <c:style val="21"/>
  <c:chart>
    <c:plotArea>
      <c:layout>
        <c:manualLayout>
          <c:layoutTarget val="inner"/>
          <c:xMode val="edge"/>
          <c:yMode val="edge"/>
          <c:x val="0.17619783616692586"/>
          <c:y val="6.25E-2"/>
          <c:w val="0.79907264296754255"/>
          <c:h val="0.58680555555555569"/>
        </c:manualLayout>
      </c:layout>
      <c:lineChart>
        <c:grouping val="standard"/>
        <c:ser>
          <c:idx val="0"/>
          <c:order val="0"/>
          <c:tx>
            <c:v>Colombia</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OH!$O$8:$O$14</c:f>
              <c:numCache>
                <c:formatCode>0.0</c:formatCode>
                <c:ptCount val="7"/>
                <c:pt idx="0">
                  <c:v>51.2</c:v>
                </c:pt>
                <c:pt idx="1">
                  <c:v>54.1</c:v>
                </c:pt>
                <c:pt idx="2">
                  <c:v>56.4</c:v>
                </c:pt>
                <c:pt idx="3">
                  <c:v>57</c:v>
                </c:pt>
                <c:pt idx="4">
                  <c:v>54.5</c:v>
                </c:pt>
                <c:pt idx="5">
                  <c:v>50.8</c:v>
                </c:pt>
                <c:pt idx="6">
                  <c:v>52.1</c:v>
                </c:pt>
              </c:numCache>
            </c:numRef>
          </c:val>
        </c:ser>
        <c:ser>
          <c:idx val="1"/>
          <c:order val="1"/>
          <c:tx>
            <c:v>Bogotá</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OH!$O$21:$O$27</c:f>
              <c:numCache>
                <c:formatCode>0.0</c:formatCode>
                <c:ptCount val="7"/>
                <c:pt idx="0">
                  <c:v>62.7</c:v>
                </c:pt>
                <c:pt idx="1">
                  <c:v>68.5</c:v>
                </c:pt>
                <c:pt idx="2">
                  <c:v>69.5</c:v>
                </c:pt>
                <c:pt idx="3">
                  <c:v>70.8</c:v>
                </c:pt>
                <c:pt idx="4">
                  <c:v>64.3</c:v>
                </c:pt>
                <c:pt idx="5">
                  <c:v>59.7</c:v>
                </c:pt>
                <c:pt idx="6">
                  <c:v>61.4</c:v>
                </c:pt>
              </c:numCache>
            </c:numRef>
          </c:val>
        </c:ser>
        <c:dLbls/>
        <c:marker val="1"/>
        <c:axId val="37920768"/>
        <c:axId val="37922304"/>
      </c:lineChart>
      <c:catAx>
        <c:axId val="37920768"/>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22304"/>
        <c:crosses val="autoZero"/>
        <c:auto val="1"/>
        <c:lblAlgn val="ctr"/>
        <c:lblOffset val="100"/>
      </c:catAx>
      <c:valAx>
        <c:axId val="37922304"/>
        <c:scaling>
          <c:orientation val="minMax"/>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20768"/>
        <c:crosses val="autoZero"/>
        <c:crossBetween val="between"/>
      </c:valAx>
      <c:dTable>
        <c:showHorzBorder val="1"/>
        <c:showVertBorder val="1"/>
        <c:showOutline val="1"/>
        <c:showKeys val="1"/>
        <c:txPr>
          <a:bodyPr/>
          <a:lstStyle/>
          <a:p>
            <a:pPr rtl="0">
              <a:defRPr lang="es-ES" sz="1000" b="0" i="0" u="none" strike="noStrike" baseline="0">
                <a:solidFill>
                  <a:srgbClr val="000000"/>
                </a:solidFill>
                <a:latin typeface="Arial Unicode MS"/>
                <a:ea typeface="Arial Unicode MS"/>
                <a:cs typeface="Arial Unicode MS"/>
              </a:defRPr>
            </a:pPr>
            <a:endParaRPr lang="es-CO"/>
          </a:p>
        </c:txPr>
      </c:dTable>
    </c:plotArea>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4" l="0.70000000000000062" r="0.70000000000000062" t="0.75000000000000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62132921174673E-2"/>
          <c:y val="6.25E-2"/>
          <c:w val="0.77125193199382203"/>
          <c:h val="0.75694444444445053"/>
        </c:manualLayout>
      </c:layout>
      <c:lineChart>
        <c:grouping val="standard"/>
        <c:ser>
          <c:idx val="0"/>
          <c:order val="0"/>
          <c:tx>
            <c:strRef>
              <c:f>OH!$B$12</c:f>
              <c:strCache>
                <c:ptCount val="1"/>
                <c:pt idx="0">
                  <c:v>2008</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OH!$C$12:$N$12</c:f>
              <c:numCache>
                <c:formatCode>0.0</c:formatCode>
                <c:ptCount val="12"/>
                <c:pt idx="0">
                  <c:v>54</c:v>
                </c:pt>
                <c:pt idx="1">
                  <c:v>59</c:v>
                </c:pt>
                <c:pt idx="2">
                  <c:v>53.2</c:v>
                </c:pt>
                <c:pt idx="3">
                  <c:v>53.3</c:v>
                </c:pt>
                <c:pt idx="4">
                  <c:v>51.5</c:v>
                </c:pt>
                <c:pt idx="5">
                  <c:v>53.3</c:v>
                </c:pt>
                <c:pt idx="6">
                  <c:v>57.2</c:v>
                </c:pt>
                <c:pt idx="7">
                  <c:v>58.7</c:v>
                </c:pt>
                <c:pt idx="8">
                  <c:v>53.2</c:v>
                </c:pt>
                <c:pt idx="9">
                  <c:v>57.8</c:v>
                </c:pt>
                <c:pt idx="10">
                  <c:v>56</c:v>
                </c:pt>
                <c:pt idx="11">
                  <c:v>48.6</c:v>
                </c:pt>
              </c:numCache>
            </c:numRef>
          </c:val>
        </c:ser>
        <c:ser>
          <c:idx val="1"/>
          <c:order val="1"/>
          <c:tx>
            <c:strRef>
              <c:f>OH!$B$13</c:f>
              <c:strCache>
                <c:ptCount val="1"/>
                <c:pt idx="0">
                  <c:v>2009</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OH!$C$13:$N$13</c:f>
              <c:numCache>
                <c:formatCode>0.0</c:formatCode>
                <c:ptCount val="12"/>
                <c:pt idx="0">
                  <c:v>49.1</c:v>
                </c:pt>
                <c:pt idx="1">
                  <c:v>51.3</c:v>
                </c:pt>
                <c:pt idx="2">
                  <c:v>49.1</c:v>
                </c:pt>
                <c:pt idx="3">
                  <c:v>48</c:v>
                </c:pt>
                <c:pt idx="4">
                  <c:v>47.4</c:v>
                </c:pt>
                <c:pt idx="5">
                  <c:v>50.9</c:v>
                </c:pt>
                <c:pt idx="6">
                  <c:v>52.8</c:v>
                </c:pt>
                <c:pt idx="7">
                  <c:v>54</c:v>
                </c:pt>
                <c:pt idx="8">
                  <c:v>53.3</c:v>
                </c:pt>
                <c:pt idx="9">
                  <c:v>56</c:v>
                </c:pt>
                <c:pt idx="10">
                  <c:v>55.6</c:v>
                </c:pt>
                <c:pt idx="11">
                  <c:v>47.2</c:v>
                </c:pt>
              </c:numCache>
            </c:numRef>
          </c:val>
        </c:ser>
        <c:ser>
          <c:idx val="2"/>
          <c:order val="2"/>
          <c:tx>
            <c:strRef>
              <c:f>OH!$B$14</c:f>
              <c:strCache>
                <c:ptCount val="1"/>
                <c:pt idx="0">
                  <c:v>2010</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OH!$C$14:$N$14</c:f>
              <c:numCache>
                <c:formatCode>0.0</c:formatCode>
                <c:ptCount val="12"/>
                <c:pt idx="0">
                  <c:v>50.5</c:v>
                </c:pt>
                <c:pt idx="1">
                  <c:v>55.1</c:v>
                </c:pt>
                <c:pt idx="2">
                  <c:v>56.5</c:v>
                </c:pt>
                <c:pt idx="3">
                  <c:v>51.7</c:v>
                </c:pt>
                <c:pt idx="4">
                  <c:v>48.3</c:v>
                </c:pt>
                <c:pt idx="5">
                  <c:v>51.6</c:v>
                </c:pt>
                <c:pt idx="6">
                  <c:v>56.8</c:v>
                </c:pt>
                <c:pt idx="7">
                  <c:v>55.8</c:v>
                </c:pt>
                <c:pt idx="8">
                  <c:v>54.7</c:v>
                </c:pt>
                <c:pt idx="9">
                  <c:v>58.8</c:v>
                </c:pt>
                <c:pt idx="10">
                  <c:v>59.3</c:v>
                </c:pt>
                <c:pt idx="11">
                  <c:v>49</c:v>
                </c:pt>
              </c:numCache>
            </c:numRef>
          </c:val>
        </c:ser>
        <c:dLbls/>
        <c:marker val="1"/>
        <c:axId val="37958400"/>
        <c:axId val="37959936"/>
      </c:lineChart>
      <c:catAx>
        <c:axId val="3795840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59936"/>
        <c:crosses val="autoZero"/>
        <c:auto val="1"/>
        <c:lblAlgn val="ctr"/>
        <c:lblOffset val="100"/>
      </c:catAx>
      <c:valAx>
        <c:axId val="37959936"/>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58400"/>
        <c:crosses val="autoZero"/>
        <c:crossBetween val="between"/>
        <c:majorUnit val="5"/>
        <c:minorUnit val="2"/>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258"/>
          <c:h val="0.75694444444445053"/>
        </c:manualLayout>
      </c:layout>
      <c:lineChart>
        <c:grouping val="standard"/>
        <c:ser>
          <c:idx val="0"/>
          <c:order val="0"/>
          <c:tx>
            <c:strRef>
              <c:f>OH!$B$21</c:f>
              <c:strCache>
                <c:ptCount val="1"/>
                <c:pt idx="0">
                  <c:v>2004</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OH!$C$21:$N$21</c:f>
              <c:numCache>
                <c:formatCode>0.0</c:formatCode>
                <c:ptCount val="12"/>
                <c:pt idx="0">
                  <c:v>51</c:v>
                </c:pt>
                <c:pt idx="1">
                  <c:v>63.7</c:v>
                </c:pt>
                <c:pt idx="2">
                  <c:v>62.2</c:v>
                </c:pt>
                <c:pt idx="3">
                  <c:v>57.4</c:v>
                </c:pt>
                <c:pt idx="4">
                  <c:v>58</c:v>
                </c:pt>
                <c:pt idx="5">
                  <c:v>63.5</c:v>
                </c:pt>
                <c:pt idx="6">
                  <c:v>64.900000000000006</c:v>
                </c:pt>
                <c:pt idx="7">
                  <c:v>68.400000000000006</c:v>
                </c:pt>
                <c:pt idx="8">
                  <c:v>67.2</c:v>
                </c:pt>
                <c:pt idx="9">
                  <c:v>70.3</c:v>
                </c:pt>
                <c:pt idx="10">
                  <c:v>71.2</c:v>
                </c:pt>
                <c:pt idx="11">
                  <c:v>55.3</c:v>
                </c:pt>
              </c:numCache>
            </c:numRef>
          </c:val>
        </c:ser>
        <c:ser>
          <c:idx val="1"/>
          <c:order val="1"/>
          <c:tx>
            <c:strRef>
              <c:f>OH!$B$22</c:f>
              <c:strCache>
                <c:ptCount val="1"/>
                <c:pt idx="0">
                  <c:v>2005</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OH!$C$22:$N$22</c:f>
              <c:numCache>
                <c:formatCode>0.0</c:formatCode>
                <c:ptCount val="12"/>
                <c:pt idx="0">
                  <c:v>60.2</c:v>
                </c:pt>
                <c:pt idx="1">
                  <c:v>71.400000000000006</c:v>
                </c:pt>
                <c:pt idx="2">
                  <c:v>64</c:v>
                </c:pt>
                <c:pt idx="3">
                  <c:v>69.8</c:v>
                </c:pt>
                <c:pt idx="4">
                  <c:v>66.7</c:v>
                </c:pt>
                <c:pt idx="5">
                  <c:v>72.2</c:v>
                </c:pt>
                <c:pt idx="6">
                  <c:v>71.7</c:v>
                </c:pt>
                <c:pt idx="7">
                  <c:v>73.400000000000006</c:v>
                </c:pt>
                <c:pt idx="8">
                  <c:v>73.3</c:v>
                </c:pt>
                <c:pt idx="9">
                  <c:v>69.599999999999994</c:v>
                </c:pt>
                <c:pt idx="10">
                  <c:v>73.099999999999994</c:v>
                </c:pt>
                <c:pt idx="11">
                  <c:v>53.7</c:v>
                </c:pt>
              </c:numCache>
            </c:numRef>
          </c:val>
        </c:ser>
        <c:ser>
          <c:idx val="2"/>
          <c:order val="2"/>
          <c:tx>
            <c:strRef>
              <c:f>OH!$B$23</c:f>
              <c:strCache>
                <c:ptCount val="1"/>
                <c:pt idx="0">
                  <c:v>2006</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OH!$C$23:$N$23</c:f>
              <c:numCache>
                <c:formatCode>0.0</c:formatCode>
                <c:ptCount val="12"/>
                <c:pt idx="0">
                  <c:v>57.8</c:v>
                </c:pt>
                <c:pt idx="1">
                  <c:v>73.2</c:v>
                </c:pt>
                <c:pt idx="2">
                  <c:v>71</c:v>
                </c:pt>
                <c:pt idx="3">
                  <c:v>67.3</c:v>
                </c:pt>
                <c:pt idx="4">
                  <c:v>66.3</c:v>
                </c:pt>
                <c:pt idx="5">
                  <c:v>69</c:v>
                </c:pt>
                <c:pt idx="6">
                  <c:v>70.900000000000006</c:v>
                </c:pt>
                <c:pt idx="7">
                  <c:v>77.900000000000006</c:v>
                </c:pt>
                <c:pt idx="8">
                  <c:v>75.2</c:v>
                </c:pt>
                <c:pt idx="9">
                  <c:v>76.900000000000006</c:v>
                </c:pt>
                <c:pt idx="10">
                  <c:v>75.400000000000006</c:v>
                </c:pt>
                <c:pt idx="11">
                  <c:v>51.4</c:v>
                </c:pt>
              </c:numCache>
            </c:numRef>
          </c:val>
        </c:ser>
        <c:ser>
          <c:idx val="3"/>
          <c:order val="3"/>
          <c:tx>
            <c:strRef>
              <c:f>OH!$B$24</c:f>
              <c:strCache>
                <c:ptCount val="1"/>
                <c:pt idx="0">
                  <c:v>2007</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OH!$C$24:$N$24</c:f>
              <c:numCache>
                <c:formatCode>0.0</c:formatCode>
                <c:ptCount val="12"/>
                <c:pt idx="0">
                  <c:v>58.8</c:v>
                </c:pt>
                <c:pt idx="1">
                  <c:v>77.3</c:v>
                </c:pt>
                <c:pt idx="2">
                  <c:v>74.5</c:v>
                </c:pt>
                <c:pt idx="3">
                  <c:v>65.400000000000006</c:v>
                </c:pt>
                <c:pt idx="4">
                  <c:v>72.599999999999994</c:v>
                </c:pt>
                <c:pt idx="5">
                  <c:v>71.099999999999994</c:v>
                </c:pt>
                <c:pt idx="6">
                  <c:v>73.8</c:v>
                </c:pt>
                <c:pt idx="7">
                  <c:v>73.7</c:v>
                </c:pt>
                <c:pt idx="8">
                  <c:v>72.7</c:v>
                </c:pt>
                <c:pt idx="9">
                  <c:v>76.900000000000006</c:v>
                </c:pt>
                <c:pt idx="10">
                  <c:v>80.3</c:v>
                </c:pt>
                <c:pt idx="11">
                  <c:v>55.5</c:v>
                </c:pt>
              </c:numCache>
            </c:numRef>
          </c:val>
        </c:ser>
        <c:ser>
          <c:idx val="4"/>
          <c:order val="4"/>
          <c:tx>
            <c:strRef>
              <c:f>OH!$B$25</c:f>
              <c:strCache>
                <c:ptCount val="1"/>
                <c:pt idx="0">
                  <c:v>2008</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OH!$C$25:$N$25</c:f>
              <c:numCache>
                <c:formatCode>0.0</c:formatCode>
                <c:ptCount val="12"/>
                <c:pt idx="0">
                  <c:v>54.4</c:v>
                </c:pt>
                <c:pt idx="1">
                  <c:v>74.2</c:v>
                </c:pt>
                <c:pt idx="2">
                  <c:v>60</c:v>
                </c:pt>
                <c:pt idx="3">
                  <c:v>69.900000000000006</c:v>
                </c:pt>
                <c:pt idx="4">
                  <c:v>63.5</c:v>
                </c:pt>
                <c:pt idx="5">
                  <c:v>66.5</c:v>
                </c:pt>
                <c:pt idx="6">
                  <c:v>69</c:v>
                </c:pt>
                <c:pt idx="7">
                  <c:v>67.5</c:v>
                </c:pt>
                <c:pt idx="8">
                  <c:v>66.5</c:v>
                </c:pt>
                <c:pt idx="9">
                  <c:v>70.5</c:v>
                </c:pt>
                <c:pt idx="10">
                  <c:v>66.599999999999994</c:v>
                </c:pt>
                <c:pt idx="11">
                  <c:v>47</c:v>
                </c:pt>
              </c:numCache>
            </c:numRef>
          </c:val>
        </c:ser>
        <c:ser>
          <c:idx val="5"/>
          <c:order val="5"/>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6"/>
          <c:order val="6"/>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dLbls/>
        <c:marker val="1"/>
        <c:axId val="38589568"/>
        <c:axId val="38591104"/>
      </c:lineChart>
      <c:catAx>
        <c:axId val="38589568"/>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8591104"/>
        <c:crosses val="autoZero"/>
        <c:auto val="1"/>
        <c:lblAlgn val="ctr"/>
        <c:lblOffset val="100"/>
      </c:catAx>
      <c:valAx>
        <c:axId val="38591104"/>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8589568"/>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88059627161989362"/>
          <c:h val="0.6782407407407407"/>
        </c:manualLayout>
      </c:layout>
      <c:lineChart>
        <c:grouping val="standard"/>
        <c:ser>
          <c:idx val="0"/>
          <c:order val="0"/>
          <c:tx>
            <c:strRef>
              <c:f>OH!$B$26</c:f>
              <c:strCache>
                <c:ptCount val="1"/>
                <c:pt idx="0">
                  <c:v>2009</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OH!$C$26:$M$26</c:f>
              <c:numCache>
                <c:formatCode>0.0</c:formatCode>
                <c:ptCount val="11"/>
                <c:pt idx="0">
                  <c:v>47</c:v>
                </c:pt>
                <c:pt idx="1">
                  <c:v>65.099999999999994</c:v>
                </c:pt>
                <c:pt idx="2">
                  <c:v>63</c:v>
                </c:pt>
                <c:pt idx="3">
                  <c:v>53.7</c:v>
                </c:pt>
                <c:pt idx="4">
                  <c:v>55.8</c:v>
                </c:pt>
                <c:pt idx="5">
                  <c:v>59.9</c:v>
                </c:pt>
                <c:pt idx="6">
                  <c:v>62</c:v>
                </c:pt>
                <c:pt idx="7">
                  <c:v>63.5</c:v>
                </c:pt>
                <c:pt idx="8">
                  <c:v>66</c:v>
                </c:pt>
                <c:pt idx="9">
                  <c:v>65.7</c:v>
                </c:pt>
                <c:pt idx="10">
                  <c:v>67.900000000000006</c:v>
                </c:pt>
              </c:numCache>
            </c:numRef>
          </c:val>
        </c:ser>
        <c:ser>
          <c:idx val="1"/>
          <c:order val="1"/>
          <c:tx>
            <c:strRef>
              <c:f>OH!$B$27</c:f>
              <c:strCache>
                <c:ptCount val="1"/>
                <c:pt idx="0">
                  <c:v>2010</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OH!$C$27:$M$27</c:f>
              <c:numCache>
                <c:formatCode>0.0</c:formatCode>
                <c:ptCount val="11"/>
                <c:pt idx="0">
                  <c:v>48.2</c:v>
                </c:pt>
                <c:pt idx="1">
                  <c:v>66.900000000000006</c:v>
                </c:pt>
                <c:pt idx="2">
                  <c:v>66</c:v>
                </c:pt>
                <c:pt idx="3">
                  <c:v>60.8</c:v>
                </c:pt>
                <c:pt idx="4">
                  <c:v>59</c:v>
                </c:pt>
                <c:pt idx="5">
                  <c:v>60.7</c:v>
                </c:pt>
                <c:pt idx="6">
                  <c:v>60.8</c:v>
                </c:pt>
                <c:pt idx="7">
                  <c:v>64.099999999999994</c:v>
                </c:pt>
                <c:pt idx="8">
                  <c:v>64.7</c:v>
                </c:pt>
                <c:pt idx="9">
                  <c:v>63.7</c:v>
                </c:pt>
                <c:pt idx="10">
                  <c:v>69.8</c:v>
                </c:pt>
              </c:numCache>
            </c:numRef>
          </c:val>
        </c:ser>
        <c:dLbls/>
        <c:marker val="1"/>
        <c:axId val="38677888"/>
        <c:axId val="38687872"/>
      </c:lineChart>
      <c:catAx>
        <c:axId val="38677888"/>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8687872"/>
        <c:crosses val="autoZero"/>
        <c:auto val="1"/>
        <c:lblAlgn val="ctr"/>
        <c:lblOffset val="100"/>
      </c:catAx>
      <c:valAx>
        <c:axId val="38687872"/>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8677888"/>
        <c:crosses val="autoZero"/>
        <c:crossBetween val="between"/>
        <c:majorUnit val="5"/>
      </c:valAx>
    </c:plotArea>
    <c:legend>
      <c:legendPos val="b"/>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4" l="0.70000000000000062" r="0.70000000000000062" t="0.75000000000000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pasajeros</a:t>
            </a:r>
          </a:p>
        </c:rich>
      </c:tx>
    </c:title>
    <c:plotArea>
      <c:layout/>
      <c:barChart>
        <c:barDir val="col"/>
        <c:grouping val="clustered"/>
        <c:ser>
          <c:idx val="0"/>
          <c:order val="0"/>
          <c:tx>
            <c:strRef>
              <c:f>'Aéreo Nacional'!$C$41:$E$41</c:f>
              <c:strCache>
                <c:ptCount val="1"/>
                <c:pt idx="0">
                  <c:v>Enero 2010</c:v>
                </c:pt>
              </c:strCache>
            </c:strRef>
          </c:tx>
          <c:spPr>
            <a:solidFill>
              <a:srgbClr val="0974BD"/>
            </a:solidFill>
          </c:spPr>
          <c:cat>
            <c:strRef>
              <c:f>'Aéreo Nacional'!$B$44:$B$45</c:f>
              <c:strCache>
                <c:ptCount val="2"/>
                <c:pt idx="0">
                  <c:v>Total</c:v>
                </c:pt>
                <c:pt idx="1">
                  <c:v>Bogotá</c:v>
                </c:pt>
              </c:strCache>
            </c:strRef>
          </c:cat>
          <c:val>
            <c:numRef>
              <c:f>'Aéreo Nacional'!$D$44:$D$45</c:f>
              <c:numCache>
                <c:formatCode>#,##0</c:formatCode>
                <c:ptCount val="2"/>
                <c:pt idx="0">
                  <c:v>1024970</c:v>
                </c:pt>
                <c:pt idx="1">
                  <c:v>434342</c:v>
                </c:pt>
              </c:numCache>
            </c:numRef>
          </c:val>
        </c:ser>
        <c:ser>
          <c:idx val="1"/>
          <c:order val="1"/>
          <c:tx>
            <c:strRef>
              <c:f>'Aéreo Nacional'!$G$41:$I$41</c:f>
              <c:strCache>
                <c:ptCount val="1"/>
                <c:pt idx="0">
                  <c:v>Enero 2011</c:v>
                </c:pt>
              </c:strCache>
            </c:strRef>
          </c:tx>
          <c:spPr>
            <a:solidFill>
              <a:sysClr val="window" lastClr="FFFFFF">
                <a:lumMod val="75000"/>
              </a:sysClr>
            </a:solidFill>
          </c:spPr>
          <c:cat>
            <c:strRef>
              <c:f>'Aéreo Nacional'!$B$44:$B$45</c:f>
              <c:strCache>
                <c:ptCount val="2"/>
                <c:pt idx="0">
                  <c:v>Total</c:v>
                </c:pt>
                <c:pt idx="1">
                  <c:v>Bogotá</c:v>
                </c:pt>
              </c:strCache>
            </c:strRef>
          </c:cat>
          <c:val>
            <c:numRef>
              <c:f>'Aéreo Nacional'!$H$44:$H$45</c:f>
              <c:numCache>
                <c:formatCode>#,##0</c:formatCode>
                <c:ptCount val="2"/>
                <c:pt idx="0">
                  <c:v>1137399</c:v>
                </c:pt>
                <c:pt idx="1">
                  <c:v>475271</c:v>
                </c:pt>
              </c:numCache>
            </c:numRef>
          </c:val>
        </c:ser>
        <c:dLbls/>
        <c:axId val="37158272"/>
        <c:axId val="37164160"/>
      </c:barChart>
      <c:catAx>
        <c:axId val="37158272"/>
        <c:scaling>
          <c:orientation val="minMax"/>
        </c:scaling>
        <c:axPos val="b"/>
        <c:numFmt formatCode="General" sourceLinked="1"/>
        <c:tickLblPos val="nextTo"/>
        <c:txPr>
          <a:bodyPr/>
          <a:lstStyle/>
          <a:p>
            <a:pPr>
              <a:defRPr lang="es-ES"/>
            </a:pPr>
            <a:endParaRPr lang="es-CO"/>
          </a:p>
        </c:txPr>
        <c:crossAx val="37164160"/>
        <c:crosses val="autoZero"/>
        <c:auto val="1"/>
        <c:lblAlgn val="ctr"/>
        <c:lblOffset val="100"/>
      </c:catAx>
      <c:valAx>
        <c:axId val="37164160"/>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158272"/>
        <c:crosses val="autoZero"/>
        <c:crossBetween val="between"/>
      </c:valAx>
      <c:spPr>
        <a:ln>
          <a:noFill/>
        </a:ln>
      </c:spPr>
    </c:plotArea>
    <c:legend>
      <c:legendPos val="b"/>
      <c:txPr>
        <a:bodyPr/>
        <a:lstStyle/>
        <a:p>
          <a:pPr rtl="0">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44" l="0.70000000000000062" r="0.70000000000000062" t="0.750000000000007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Pasajeros movilizados principales Aeropuertos</a:t>
            </a:r>
          </a:p>
        </c:rich>
      </c:tx>
    </c:title>
    <c:plotArea>
      <c:layout/>
      <c:barChart>
        <c:barDir val="bar"/>
        <c:grouping val="clustered"/>
        <c:ser>
          <c:idx val="0"/>
          <c:order val="0"/>
          <c:tx>
            <c:strRef>
              <c:f>'Aéreo Internal'!$C$41:$E$41</c:f>
              <c:strCache>
                <c:ptCount val="1"/>
                <c:pt idx="0">
                  <c:v>Enero 2010</c:v>
                </c:pt>
              </c:strCache>
            </c:strRef>
          </c:tx>
          <c:spPr>
            <a:solidFill>
              <a:srgbClr val="0974BD"/>
            </a:solidFill>
          </c:spPr>
          <c:cat>
            <c:strRef>
              <c:f>'Aéreo Internal'!$B$45:$B$50</c:f>
              <c:strCache>
                <c:ptCount val="6"/>
                <c:pt idx="0">
                  <c:v>Bogotá</c:v>
                </c:pt>
                <c:pt idx="1">
                  <c:v>Rionegro</c:v>
                </c:pt>
                <c:pt idx="2">
                  <c:v>Cali</c:v>
                </c:pt>
                <c:pt idx="3">
                  <c:v>Cartagena</c:v>
                </c:pt>
                <c:pt idx="4">
                  <c:v>Barranquilla</c:v>
                </c:pt>
                <c:pt idx="5">
                  <c:v>Pereira</c:v>
                </c:pt>
              </c:strCache>
            </c:strRef>
          </c:cat>
          <c:val>
            <c:numRef>
              <c:f>'Aéreo Internal'!$E$45:$E$50</c:f>
              <c:numCache>
                <c:formatCode>#,##0</c:formatCode>
                <c:ptCount val="6"/>
                <c:pt idx="0">
                  <c:v>328363</c:v>
                </c:pt>
                <c:pt idx="1">
                  <c:v>76816</c:v>
                </c:pt>
                <c:pt idx="2">
                  <c:v>53839</c:v>
                </c:pt>
                <c:pt idx="3">
                  <c:v>28923</c:v>
                </c:pt>
                <c:pt idx="4">
                  <c:v>20601</c:v>
                </c:pt>
                <c:pt idx="5">
                  <c:v>15528</c:v>
                </c:pt>
              </c:numCache>
            </c:numRef>
          </c:val>
        </c:ser>
        <c:dLbls/>
        <c:axId val="37179392"/>
        <c:axId val="37180928"/>
      </c:barChart>
      <c:catAx>
        <c:axId val="37179392"/>
        <c:scaling>
          <c:orientation val="minMax"/>
        </c:scaling>
        <c:axPos val="l"/>
        <c:numFmt formatCode="General" sourceLinked="1"/>
        <c:tickLblPos val="nextTo"/>
        <c:txPr>
          <a:bodyPr/>
          <a:lstStyle/>
          <a:p>
            <a:pPr>
              <a:defRPr lang="es-ES"/>
            </a:pPr>
            <a:endParaRPr lang="es-CO"/>
          </a:p>
        </c:txPr>
        <c:crossAx val="37180928"/>
        <c:crosses val="autoZero"/>
        <c:auto val="1"/>
        <c:lblAlgn val="ctr"/>
        <c:lblOffset val="100"/>
      </c:catAx>
      <c:valAx>
        <c:axId val="37180928"/>
        <c:scaling>
          <c:orientation val="minMax"/>
        </c:scaling>
        <c:delete val="1"/>
        <c:axPos val="b"/>
        <c:numFmt formatCode="#,##0" sourceLinked="1"/>
        <c:tickLblPos val="none"/>
        <c:crossAx val="37179392"/>
        <c:crosses val="autoZero"/>
        <c:crossBetween val="between"/>
      </c:valAx>
      <c:spPr>
        <a:ln>
          <a:noFill/>
        </a:ln>
      </c:spPr>
    </c:plotArea>
    <c:legend>
      <c:legendPos val="b"/>
      <c:txPr>
        <a:bodyPr/>
        <a:lstStyle/>
        <a:p>
          <a:pPr rtl="0">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88" l="0.70000000000000062" r="0.70000000000000062" t="0.750000000000007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pasajeros</a:t>
            </a:r>
          </a:p>
        </c:rich>
      </c:tx>
    </c:title>
    <c:plotArea>
      <c:layout/>
      <c:barChart>
        <c:barDir val="col"/>
        <c:grouping val="clustered"/>
        <c:ser>
          <c:idx val="0"/>
          <c:order val="0"/>
          <c:tx>
            <c:strRef>
              <c:f>'Aéreo Internal'!$C$41:$E$41</c:f>
              <c:strCache>
                <c:ptCount val="1"/>
                <c:pt idx="0">
                  <c:v>Enero 2010</c:v>
                </c:pt>
              </c:strCache>
            </c:strRef>
          </c:tx>
          <c:spPr>
            <a:solidFill>
              <a:srgbClr val="0974BD"/>
            </a:solidFill>
          </c:spPr>
          <c:cat>
            <c:strRef>
              <c:f>'Aéreo Internal'!$B$44:$B$45</c:f>
              <c:strCache>
                <c:ptCount val="2"/>
                <c:pt idx="0">
                  <c:v>Total</c:v>
                </c:pt>
                <c:pt idx="1">
                  <c:v>Bogotá</c:v>
                </c:pt>
              </c:strCache>
            </c:strRef>
          </c:cat>
          <c:val>
            <c:numRef>
              <c:f>'Aéreo Internal'!$D$44:$D$45</c:f>
              <c:numCache>
                <c:formatCode>#,##0</c:formatCode>
                <c:ptCount val="2"/>
                <c:pt idx="0">
                  <c:v>261693</c:v>
                </c:pt>
                <c:pt idx="1">
                  <c:v>165088</c:v>
                </c:pt>
              </c:numCache>
            </c:numRef>
          </c:val>
        </c:ser>
        <c:ser>
          <c:idx val="1"/>
          <c:order val="1"/>
          <c:tx>
            <c:strRef>
              <c:f>'Aéreo Internal'!$G$41:$I$41</c:f>
              <c:strCache>
                <c:ptCount val="1"/>
                <c:pt idx="0">
                  <c:v>Enero 2011</c:v>
                </c:pt>
              </c:strCache>
            </c:strRef>
          </c:tx>
          <c:spPr>
            <a:solidFill>
              <a:schemeClr val="bg1">
                <a:lumMod val="75000"/>
              </a:schemeClr>
            </a:solidFill>
          </c:spPr>
          <c:cat>
            <c:strRef>
              <c:f>'Aéreo Internal'!$B$44:$B$45</c:f>
              <c:strCache>
                <c:ptCount val="2"/>
                <c:pt idx="0">
                  <c:v>Total</c:v>
                </c:pt>
                <c:pt idx="1">
                  <c:v>Bogotá</c:v>
                </c:pt>
              </c:strCache>
            </c:strRef>
          </c:cat>
          <c:val>
            <c:numRef>
              <c:f>'Aéreo Internal'!$H$44:$H$45</c:f>
              <c:numCache>
                <c:formatCode>#,##0</c:formatCode>
                <c:ptCount val="2"/>
                <c:pt idx="0">
                  <c:v>303592</c:v>
                </c:pt>
                <c:pt idx="1">
                  <c:v>198331</c:v>
                </c:pt>
              </c:numCache>
            </c:numRef>
          </c:val>
        </c:ser>
        <c:dLbls/>
        <c:axId val="37198464"/>
        <c:axId val="37200256"/>
      </c:barChart>
      <c:catAx>
        <c:axId val="37198464"/>
        <c:scaling>
          <c:orientation val="minMax"/>
        </c:scaling>
        <c:axPos val="b"/>
        <c:numFmt formatCode="General" sourceLinked="1"/>
        <c:tickLblPos val="nextTo"/>
        <c:txPr>
          <a:bodyPr/>
          <a:lstStyle/>
          <a:p>
            <a:pPr>
              <a:defRPr lang="es-ES"/>
            </a:pPr>
            <a:endParaRPr lang="es-CO"/>
          </a:p>
        </c:txPr>
        <c:crossAx val="37200256"/>
        <c:crosses val="autoZero"/>
        <c:auto val="1"/>
        <c:lblAlgn val="ctr"/>
        <c:lblOffset val="100"/>
      </c:catAx>
      <c:valAx>
        <c:axId val="37200256"/>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198464"/>
        <c:crosses val="autoZero"/>
        <c:crossBetween val="between"/>
      </c:valAx>
      <c:spPr>
        <a:ln>
          <a:noFill/>
        </a:ln>
      </c:spPr>
    </c:plotArea>
    <c:legend>
      <c:legendPos val="b"/>
      <c:txPr>
        <a:bodyPr/>
        <a:lstStyle/>
        <a:p>
          <a:pPr rtl="0">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1" l="0.70000000000000062" r="0.70000000000000062" t="0.750000000000008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plotArea>
      <c:layout/>
      <c:lineChart>
        <c:grouping val="standard"/>
        <c:ser>
          <c:idx val="0"/>
          <c:order val="0"/>
          <c:tx>
            <c:strRef>
              <c:f>VE!$V$6</c:f>
              <c:strCache>
                <c:ptCount val="1"/>
                <c:pt idx="0">
                  <c:v>País</c:v>
                </c:pt>
              </c:strCache>
            </c:strRef>
          </c:tx>
          <c:spPr>
            <a:ln>
              <a:solidFill>
                <a:srgbClr val="0974BD"/>
              </a:solidFill>
            </a:ln>
          </c:spPr>
          <c:marker>
            <c:symbol val="none"/>
          </c:marker>
          <c:cat>
            <c:strRef>
              <c:f>VE!$U$7:$U$43</c:f>
              <c:strCache>
                <c:ptCount val="37"/>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strCache>
            </c:strRef>
          </c:cat>
          <c:val>
            <c:numRef>
              <c:f>VE!$V$7:$V$43</c:f>
              <c:numCache>
                <c:formatCode>_(* #,##0_);_(* \(#,##0\);_(* "-"??_);_(@_)</c:formatCode>
                <c:ptCount val="37"/>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pt idx="12">
                  <c:v>105736</c:v>
                </c:pt>
                <c:pt idx="13">
                  <c:v>106254</c:v>
                </c:pt>
                <c:pt idx="14">
                  <c:v>106642</c:v>
                </c:pt>
                <c:pt idx="15">
                  <c:v>106450</c:v>
                </c:pt>
                <c:pt idx="16">
                  <c:v>96343</c:v>
                </c:pt>
                <c:pt idx="17">
                  <c:v>116777</c:v>
                </c:pt>
                <c:pt idx="18">
                  <c:v>129888</c:v>
                </c:pt>
                <c:pt idx="19">
                  <c:v>126652</c:v>
                </c:pt>
                <c:pt idx="20">
                  <c:v>101731</c:v>
                </c:pt>
                <c:pt idx="21">
                  <c:v>102874</c:v>
                </c:pt>
                <c:pt idx="22">
                  <c:v>112547</c:v>
                </c:pt>
                <c:pt idx="23">
                  <c:v>141806</c:v>
                </c:pt>
                <c:pt idx="24">
                  <c:v>112242</c:v>
                </c:pt>
                <c:pt idx="25">
                  <c:v>112609</c:v>
                </c:pt>
                <c:pt idx="26">
                  <c:v>120287</c:v>
                </c:pt>
                <c:pt idx="27">
                  <c:v>101974</c:v>
                </c:pt>
                <c:pt idx="28">
                  <c:v>107608</c:v>
                </c:pt>
                <c:pt idx="29">
                  <c:v>123457</c:v>
                </c:pt>
                <c:pt idx="30">
                  <c:v>142696</c:v>
                </c:pt>
                <c:pt idx="31">
                  <c:v>142812</c:v>
                </c:pt>
                <c:pt idx="32">
                  <c:v>113547</c:v>
                </c:pt>
                <c:pt idx="33">
                  <c:v>120256</c:v>
                </c:pt>
                <c:pt idx="34">
                  <c:v>122617</c:v>
                </c:pt>
                <c:pt idx="35">
                  <c:v>154779</c:v>
                </c:pt>
                <c:pt idx="36">
                  <c:v>132105</c:v>
                </c:pt>
              </c:numCache>
            </c:numRef>
          </c:val>
        </c:ser>
        <c:ser>
          <c:idx val="1"/>
          <c:order val="1"/>
          <c:tx>
            <c:strRef>
              <c:f>VE!$W$6</c:f>
              <c:strCache>
                <c:ptCount val="1"/>
                <c:pt idx="0">
                  <c:v>Bogotá</c:v>
                </c:pt>
              </c:strCache>
            </c:strRef>
          </c:tx>
          <c:marker>
            <c:symbol val="none"/>
          </c:marker>
          <c:cat>
            <c:strRef>
              <c:f>VE!$U$7:$U$43</c:f>
              <c:strCache>
                <c:ptCount val="37"/>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strCache>
            </c:strRef>
          </c:cat>
          <c:val>
            <c:numRef>
              <c:f>VE!$W$7:$W$43</c:f>
              <c:numCache>
                <c:formatCode>_(* #,##0_);_(* \(#,##0\);_(* "-"??_);_(@_)</c:formatCode>
                <c:ptCount val="37"/>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pt idx="12">
                  <c:v>55773</c:v>
                </c:pt>
                <c:pt idx="13">
                  <c:v>55535</c:v>
                </c:pt>
                <c:pt idx="14">
                  <c:v>57590</c:v>
                </c:pt>
                <c:pt idx="15">
                  <c:v>53960</c:v>
                </c:pt>
                <c:pt idx="16">
                  <c:v>50089</c:v>
                </c:pt>
                <c:pt idx="17">
                  <c:v>59751</c:v>
                </c:pt>
                <c:pt idx="18">
                  <c:v>64735</c:v>
                </c:pt>
                <c:pt idx="19">
                  <c:v>64574</c:v>
                </c:pt>
                <c:pt idx="20">
                  <c:v>51119</c:v>
                </c:pt>
                <c:pt idx="21">
                  <c:v>55052</c:v>
                </c:pt>
                <c:pt idx="22">
                  <c:v>61501</c:v>
                </c:pt>
                <c:pt idx="23">
                  <c:v>63147</c:v>
                </c:pt>
                <c:pt idx="24">
                  <c:v>57336</c:v>
                </c:pt>
                <c:pt idx="25">
                  <c:v>54510</c:v>
                </c:pt>
                <c:pt idx="26">
                  <c:v>63943</c:v>
                </c:pt>
                <c:pt idx="27">
                  <c:v>54785</c:v>
                </c:pt>
                <c:pt idx="28">
                  <c:v>56474</c:v>
                </c:pt>
                <c:pt idx="29">
                  <c:v>62300</c:v>
                </c:pt>
                <c:pt idx="30">
                  <c:v>71732</c:v>
                </c:pt>
                <c:pt idx="31">
                  <c:v>74023</c:v>
                </c:pt>
                <c:pt idx="32">
                  <c:v>61505</c:v>
                </c:pt>
                <c:pt idx="33">
                  <c:v>64588</c:v>
                </c:pt>
                <c:pt idx="34">
                  <c:v>66277</c:v>
                </c:pt>
                <c:pt idx="35">
                  <c:v>67487</c:v>
                </c:pt>
                <c:pt idx="36">
                  <c:v>70105</c:v>
                </c:pt>
              </c:numCache>
            </c:numRef>
          </c:val>
        </c:ser>
        <c:dLbls/>
        <c:marker val="1"/>
        <c:axId val="37329536"/>
        <c:axId val="37339520"/>
      </c:lineChart>
      <c:catAx>
        <c:axId val="37329536"/>
        <c:scaling>
          <c:orientation val="minMax"/>
        </c:scaling>
        <c:axPos val="b"/>
        <c:tickLblPos val="nextTo"/>
        <c:txPr>
          <a:bodyPr/>
          <a:lstStyle/>
          <a:p>
            <a:pPr>
              <a:defRPr lang="es-ES"/>
            </a:pPr>
            <a:endParaRPr lang="es-CO"/>
          </a:p>
        </c:txPr>
        <c:crossAx val="37339520"/>
        <c:crosses val="autoZero"/>
        <c:auto val="1"/>
        <c:lblAlgn val="ctr"/>
        <c:lblOffset val="100"/>
      </c:catAx>
      <c:valAx>
        <c:axId val="37339520"/>
        <c:scaling>
          <c:orientation val="minMax"/>
        </c:scaling>
        <c:axPos val="l"/>
        <c:majorGridlines/>
        <c:numFmt formatCode="_(* #,##0_);_(* \(#,##0\);_(* &quot;-&quot;??_);_(@_)" sourceLinked="1"/>
        <c:tickLblPos val="nextTo"/>
        <c:txPr>
          <a:bodyPr/>
          <a:lstStyle/>
          <a:p>
            <a:pPr>
              <a:defRPr lang="es-ES"/>
            </a:pPr>
            <a:endParaRPr lang="es-CO"/>
          </a:p>
        </c:txPr>
        <c:crossAx val="37329536"/>
        <c:crosses val="autoZero"/>
        <c:crossBetween val="between"/>
      </c:valAx>
    </c:plotArea>
    <c:legend>
      <c:legendPos val="b"/>
      <c:txPr>
        <a:bodyPr/>
        <a:lstStyle/>
        <a:p>
          <a:pPr>
            <a:defRPr lang="es-ES"/>
          </a:pPr>
          <a:endParaRPr lang="es-CO"/>
        </a:p>
      </c:txPr>
    </c:legend>
    <c:plotVisOnly val="1"/>
    <c:dispBlanksAs val="gap"/>
  </c:chart>
  <c:txPr>
    <a:bodyPr/>
    <a:lstStyle/>
    <a:p>
      <a:pPr>
        <a:defRPr sz="800">
          <a:solidFill>
            <a:schemeClr val="bg1">
              <a:lumMod val="50000"/>
            </a:schemeClr>
          </a:solidFill>
          <a:latin typeface="Century Gothic" pitchFamily="34" charset="0"/>
        </a:defRPr>
      </a:pPr>
      <a:endParaRPr lang="es-CO"/>
    </a:p>
  </c:tx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2275449101796407"/>
          <c:y val="6.25E-2"/>
          <c:w val="0.73652694610778469"/>
          <c:h val="0.75694444444445175"/>
        </c:manualLayout>
      </c:layout>
      <c:lineChart>
        <c:grouping val="standard"/>
        <c:ser>
          <c:idx val="0"/>
          <c:order val="0"/>
          <c:tx>
            <c:strRef>
              <c:f>VE!$B$8</c:f>
              <c:strCache>
                <c:ptCount val="1"/>
                <c:pt idx="0">
                  <c:v>2008</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VE!$C$8:$N$8</c:f>
              <c:numCache>
                <c:formatCode>_(* #,##0_);_(* \(#,##0\);_(* "-"??_);_(@_)</c:formatCode>
                <c:ptCount val="12"/>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numCache>
            </c:numRef>
          </c:val>
        </c:ser>
        <c:ser>
          <c:idx val="1"/>
          <c:order val="1"/>
          <c:tx>
            <c:strRef>
              <c:f>VE!$B$9</c:f>
              <c:strCache>
                <c:ptCount val="1"/>
                <c:pt idx="0">
                  <c:v>2009</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VE!$C$9:$N$9</c:f>
              <c:numCache>
                <c:formatCode>_(* #,##0_);_(* \(#,##0\);_(* "-"??_);_(@_)</c:formatCode>
                <c:ptCount val="12"/>
                <c:pt idx="0">
                  <c:v>105736</c:v>
                </c:pt>
                <c:pt idx="1">
                  <c:v>106254</c:v>
                </c:pt>
                <c:pt idx="2">
                  <c:v>106642</c:v>
                </c:pt>
                <c:pt idx="3">
                  <c:v>106450</c:v>
                </c:pt>
                <c:pt idx="4">
                  <c:v>96343</c:v>
                </c:pt>
                <c:pt idx="5">
                  <c:v>116777</c:v>
                </c:pt>
                <c:pt idx="6">
                  <c:v>129888</c:v>
                </c:pt>
                <c:pt idx="7">
                  <c:v>126652</c:v>
                </c:pt>
                <c:pt idx="8">
                  <c:v>101731</c:v>
                </c:pt>
                <c:pt idx="9">
                  <c:v>102874</c:v>
                </c:pt>
                <c:pt idx="10">
                  <c:v>112547</c:v>
                </c:pt>
                <c:pt idx="11">
                  <c:v>141806</c:v>
                </c:pt>
              </c:numCache>
            </c:numRef>
          </c:val>
        </c:ser>
        <c:ser>
          <c:idx val="2"/>
          <c:order val="2"/>
          <c:tx>
            <c:strRef>
              <c:f>VE!$B$10</c:f>
              <c:strCache>
                <c:ptCount val="1"/>
                <c:pt idx="0">
                  <c:v>2010</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VE!$C$10:$N$10</c:f>
              <c:numCache>
                <c:formatCode>_(* #,##0_);_(* \(#,##0\);_(* "-"??_);_(@_)</c:formatCode>
                <c:ptCount val="12"/>
                <c:pt idx="0">
                  <c:v>112242</c:v>
                </c:pt>
                <c:pt idx="1">
                  <c:v>112609</c:v>
                </c:pt>
                <c:pt idx="2">
                  <c:v>120287</c:v>
                </c:pt>
                <c:pt idx="3">
                  <c:v>101974</c:v>
                </c:pt>
                <c:pt idx="4">
                  <c:v>107608</c:v>
                </c:pt>
                <c:pt idx="5">
                  <c:v>123457</c:v>
                </c:pt>
                <c:pt idx="6">
                  <c:v>142696</c:v>
                </c:pt>
                <c:pt idx="7">
                  <c:v>142812</c:v>
                </c:pt>
                <c:pt idx="8">
                  <c:v>113547</c:v>
                </c:pt>
                <c:pt idx="9">
                  <c:v>120256</c:v>
                </c:pt>
                <c:pt idx="10">
                  <c:v>122617</c:v>
                </c:pt>
                <c:pt idx="11">
                  <c:v>154779</c:v>
                </c:pt>
              </c:numCache>
            </c:numRef>
          </c:val>
        </c:ser>
        <c:ser>
          <c:idx val="3"/>
          <c:order val="3"/>
          <c:tx>
            <c:strRef>
              <c:f>VE!$B$11</c:f>
              <c:strCache>
                <c:ptCount val="1"/>
                <c:pt idx="0">
                  <c:v>2011</c:v>
                </c:pt>
              </c:strCache>
            </c:strRef>
          </c:tx>
          <c:marker>
            <c:symbol val="square"/>
            <c:size val="5"/>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VE!$C$11:$N$11</c:f>
              <c:numCache>
                <c:formatCode>_(* #,##0_);_(* \(#,##0\);_(* "-"??_);_(@_)</c:formatCode>
                <c:ptCount val="12"/>
                <c:pt idx="0">
                  <c:v>132105</c:v>
                </c:pt>
              </c:numCache>
            </c:numRef>
          </c:val>
        </c:ser>
        <c:dLbls/>
        <c:marker val="1"/>
        <c:axId val="37358976"/>
        <c:axId val="37368960"/>
      </c:lineChart>
      <c:catAx>
        <c:axId val="37358976"/>
        <c:scaling>
          <c:orientation val="minMax"/>
        </c:scaling>
        <c:axPos val="b"/>
        <c:numFmt formatCode="General" sourceLinked="1"/>
        <c:tickLblPos val="nextTo"/>
        <c:txPr>
          <a:bodyPr rot="0" vert="horz"/>
          <a:lstStyle/>
          <a:p>
            <a:pPr>
              <a:defRPr lang="es-ES"/>
            </a:pPr>
            <a:endParaRPr lang="es-CO"/>
          </a:p>
        </c:txPr>
        <c:crossAx val="37368960"/>
        <c:crosses val="autoZero"/>
        <c:auto val="1"/>
        <c:lblAlgn val="ctr"/>
        <c:lblOffset val="100"/>
      </c:catAx>
      <c:valAx>
        <c:axId val="37368960"/>
        <c:scaling>
          <c:orientation val="minMax"/>
        </c:scaling>
        <c:axPos val="l"/>
        <c:majorGridlines/>
        <c:numFmt formatCode="_(* #,##0_);_(* \(#,##0\);_(* &quot;-&quot;??_);_(@_)" sourceLinked="1"/>
        <c:tickLblPos val="nextTo"/>
        <c:txPr>
          <a:bodyPr rot="0" vert="horz"/>
          <a:lstStyle/>
          <a:p>
            <a:pPr>
              <a:defRPr lang="es-ES"/>
            </a:pPr>
            <a:endParaRPr lang="es-CO"/>
          </a:p>
        </c:txPr>
        <c:crossAx val="37358976"/>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chemeClr val="bg1">
              <a:lumMod val="50000"/>
            </a:schemeClr>
          </a:solidFill>
          <a:latin typeface="Century Gothic" pitchFamily="34" charset="0"/>
          <a:ea typeface="Arial Unicode MS"/>
          <a:cs typeface="Arial Unicode MS"/>
        </a:defRPr>
      </a:pPr>
      <a:endParaRPr lang="es-CO"/>
    </a:p>
  </c:tx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22754491017964"/>
          <c:y val="6.25E-2"/>
          <c:w val="0.74700598802395213"/>
          <c:h val="0.75694444444445086"/>
        </c:manualLayout>
      </c:layout>
      <c:lineChart>
        <c:grouping val="standard"/>
        <c:ser>
          <c:idx val="0"/>
          <c:order val="0"/>
          <c:tx>
            <c:strRef>
              <c:f>VE!$B$17</c:f>
              <c:strCache>
                <c:ptCount val="1"/>
                <c:pt idx="0">
                  <c:v>2008</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VE!$C$17:$N$17</c:f>
              <c:numCache>
                <c:formatCode>_(* #,##0_);_(* \(#,##0\);_(* "-"??_);_(@_)</c:formatCode>
                <c:ptCount val="12"/>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numCache>
            </c:numRef>
          </c:val>
        </c:ser>
        <c:ser>
          <c:idx val="1"/>
          <c:order val="1"/>
          <c:tx>
            <c:strRef>
              <c:f>VE!$B$18</c:f>
              <c:strCache>
                <c:ptCount val="1"/>
                <c:pt idx="0">
                  <c:v>2009</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VE!$C$18:$N$18</c:f>
              <c:numCache>
                <c:formatCode>_(* #,##0_);_(* \(#,##0\);_(* "-"??_);_(@_)</c:formatCode>
                <c:ptCount val="12"/>
                <c:pt idx="0">
                  <c:v>55773</c:v>
                </c:pt>
                <c:pt idx="1">
                  <c:v>55535</c:v>
                </c:pt>
                <c:pt idx="2">
                  <c:v>57590</c:v>
                </c:pt>
                <c:pt idx="3">
                  <c:v>53960</c:v>
                </c:pt>
                <c:pt idx="4">
                  <c:v>50089</c:v>
                </c:pt>
                <c:pt idx="5">
                  <c:v>59751</c:v>
                </c:pt>
                <c:pt idx="6">
                  <c:v>64735</c:v>
                </c:pt>
                <c:pt idx="7">
                  <c:v>64574</c:v>
                </c:pt>
                <c:pt idx="8">
                  <c:v>51119</c:v>
                </c:pt>
                <c:pt idx="9">
                  <c:v>55052</c:v>
                </c:pt>
                <c:pt idx="10">
                  <c:v>61501</c:v>
                </c:pt>
                <c:pt idx="11">
                  <c:v>63147</c:v>
                </c:pt>
              </c:numCache>
            </c:numRef>
          </c:val>
        </c:ser>
        <c:ser>
          <c:idx val="2"/>
          <c:order val="2"/>
          <c:tx>
            <c:strRef>
              <c:f>VE!$B$19</c:f>
              <c:strCache>
                <c:ptCount val="1"/>
                <c:pt idx="0">
                  <c:v>2010</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VE!$C$19:$N$19</c:f>
              <c:numCache>
                <c:formatCode>_(* #,##0_);_(* \(#,##0\);_(* "-"??_);_(@_)</c:formatCode>
                <c:ptCount val="12"/>
                <c:pt idx="0">
                  <c:v>57336</c:v>
                </c:pt>
                <c:pt idx="1">
                  <c:v>54510</c:v>
                </c:pt>
                <c:pt idx="2">
                  <c:v>63943</c:v>
                </c:pt>
                <c:pt idx="3">
                  <c:v>54785</c:v>
                </c:pt>
                <c:pt idx="4">
                  <c:v>56474</c:v>
                </c:pt>
                <c:pt idx="5">
                  <c:v>62300</c:v>
                </c:pt>
                <c:pt idx="6">
                  <c:v>71732</c:v>
                </c:pt>
                <c:pt idx="7">
                  <c:v>74023</c:v>
                </c:pt>
                <c:pt idx="8">
                  <c:v>61505</c:v>
                </c:pt>
                <c:pt idx="9">
                  <c:v>64588</c:v>
                </c:pt>
                <c:pt idx="10">
                  <c:v>66277</c:v>
                </c:pt>
                <c:pt idx="11">
                  <c:v>67487</c:v>
                </c:pt>
              </c:numCache>
            </c:numRef>
          </c:val>
        </c:ser>
        <c:ser>
          <c:idx val="3"/>
          <c:order val="3"/>
          <c:tx>
            <c:strRef>
              <c:f>VE!$B$20</c:f>
              <c:strCache>
                <c:ptCount val="1"/>
                <c:pt idx="0">
                  <c:v>2011</c:v>
                </c:pt>
              </c:strCache>
            </c:strRef>
          </c:tx>
          <c:marker>
            <c:symbol val="square"/>
            <c:size val="5"/>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VE!$C$20:$N$20</c:f>
              <c:numCache>
                <c:formatCode>_(* #,##0_);_(* \(#,##0\);_(* "-"??_);_(@_)</c:formatCode>
                <c:ptCount val="12"/>
                <c:pt idx="0">
                  <c:v>70105</c:v>
                </c:pt>
              </c:numCache>
            </c:numRef>
          </c:val>
        </c:ser>
        <c:dLbls/>
        <c:marker val="1"/>
        <c:axId val="37409152"/>
        <c:axId val="37410688"/>
      </c:lineChart>
      <c:catAx>
        <c:axId val="37409152"/>
        <c:scaling>
          <c:orientation val="minMax"/>
        </c:scaling>
        <c:axPos val="b"/>
        <c:numFmt formatCode="General" sourceLinked="1"/>
        <c:tickLblPos val="nextTo"/>
        <c:txPr>
          <a:bodyPr rot="0" vert="horz"/>
          <a:lstStyle/>
          <a:p>
            <a:pPr>
              <a:defRPr lang="es-ES"/>
            </a:pPr>
            <a:endParaRPr lang="es-CO"/>
          </a:p>
        </c:txPr>
        <c:crossAx val="37410688"/>
        <c:crosses val="autoZero"/>
        <c:auto val="1"/>
        <c:lblAlgn val="ctr"/>
        <c:lblOffset val="100"/>
      </c:catAx>
      <c:valAx>
        <c:axId val="37410688"/>
        <c:scaling>
          <c:orientation val="minMax"/>
        </c:scaling>
        <c:axPos val="l"/>
        <c:majorGridlines/>
        <c:numFmt formatCode="_(* #,##0_);_(* \(#,##0\);_(* &quot;-&quot;??_);_(@_)" sourceLinked="1"/>
        <c:tickLblPos val="nextTo"/>
        <c:txPr>
          <a:bodyPr rot="0" vert="horz"/>
          <a:lstStyle/>
          <a:p>
            <a:pPr>
              <a:defRPr lang="es-ES"/>
            </a:pPr>
            <a:endParaRPr lang="es-CO"/>
          </a:p>
        </c:txPr>
        <c:crossAx val="37409152"/>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chemeClr val="bg1">
              <a:lumMod val="50000"/>
            </a:schemeClr>
          </a:solidFill>
          <a:latin typeface="Century Gothic" pitchFamily="34" charset="0"/>
          <a:ea typeface="Arial Unicode MS"/>
          <a:cs typeface="Arial Unicode MS"/>
        </a:defRPr>
      </a:pPr>
      <a:endParaRPr lang="es-CO"/>
    </a:p>
  </c:txPr>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Colombia</a:t>
            </a:r>
          </a:p>
        </c:rich>
      </c:tx>
    </c:title>
    <c:plotArea>
      <c:layout>
        <c:manualLayout>
          <c:layoutTarget val="inner"/>
          <c:xMode val="edge"/>
          <c:yMode val="edge"/>
          <c:x val="0.12747826086956521"/>
          <c:y val="0.17723849372384992"/>
          <c:w val="0.84063768115942061"/>
          <c:h val="0.61972084033429198"/>
        </c:manualLayout>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2007</c:v>
                </c:pt>
                <c:pt idx="1">
                  <c:v>2008</c:v>
                </c:pt>
                <c:pt idx="2">
                  <c:v>2009</c:v>
                </c:pt>
                <c:pt idx="3">
                  <c:v>2010</c:v>
                </c:pt>
                <c:pt idx="4">
                  <c:v>Ene. 2010</c:v>
                </c:pt>
                <c:pt idx="5">
                  <c:v>Ene. 2011</c:v>
                </c:pt>
              </c:strCache>
            </c:strRef>
          </c:cat>
          <c:val>
            <c:numRef>
              <c:f>('Extranjeros por Destino'!$C$43:$F$43,'Extranjeros por Destino'!$I$43:$J$43)</c:f>
              <c:numCache>
                <c:formatCode>#,##0</c:formatCode>
                <c:ptCount val="6"/>
                <c:pt idx="0">
                  <c:v>1195440</c:v>
                </c:pt>
                <c:pt idx="1">
                  <c:v>1222966</c:v>
                </c:pt>
                <c:pt idx="2">
                  <c:v>1353760</c:v>
                </c:pt>
                <c:pt idx="3">
                  <c:v>1474884</c:v>
                </c:pt>
                <c:pt idx="4">
                  <c:v>112242</c:v>
                </c:pt>
                <c:pt idx="5">
                  <c:v>132105</c:v>
                </c:pt>
              </c:numCache>
            </c:numRef>
          </c:val>
        </c:ser>
        <c:dLbls/>
        <c:axId val="37499264"/>
        <c:axId val="37500800"/>
      </c:barChart>
      <c:catAx>
        <c:axId val="37499264"/>
        <c:scaling>
          <c:orientation val="minMax"/>
        </c:scaling>
        <c:axPos val="b"/>
        <c:numFmt formatCode="General" sourceLinked="1"/>
        <c:tickLblPos val="nextTo"/>
        <c:txPr>
          <a:bodyPr/>
          <a:lstStyle/>
          <a:p>
            <a:pPr>
              <a:defRPr lang="es-ES"/>
            </a:pPr>
            <a:endParaRPr lang="es-CO"/>
          </a:p>
        </c:txPr>
        <c:crossAx val="37500800"/>
        <c:crosses val="autoZero"/>
        <c:auto val="1"/>
        <c:lblAlgn val="ctr"/>
        <c:lblOffset val="100"/>
      </c:catAx>
      <c:valAx>
        <c:axId val="37500800"/>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499264"/>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677" l="0.70000000000000062" r="0.70000000000000062" t="0.750000000000006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Bogotá</a:t>
            </a:r>
          </a:p>
        </c:rich>
      </c:tx>
    </c:title>
    <c:plotArea>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2007</c:v>
                </c:pt>
                <c:pt idx="1">
                  <c:v>2008</c:v>
                </c:pt>
                <c:pt idx="2">
                  <c:v>2009</c:v>
                </c:pt>
                <c:pt idx="3">
                  <c:v>2010</c:v>
                </c:pt>
                <c:pt idx="4">
                  <c:v>Ene. 2010</c:v>
                </c:pt>
                <c:pt idx="5">
                  <c:v>Ene. 2011</c:v>
                </c:pt>
              </c:strCache>
            </c:strRef>
          </c:cat>
          <c:val>
            <c:numRef>
              <c:f>('Extranjeros por Destino'!$C$44:$F$44,'Extranjeros por Destino'!$I$44:$J$44)</c:f>
              <c:numCache>
                <c:formatCode>#,##0</c:formatCode>
                <c:ptCount val="6"/>
                <c:pt idx="0">
                  <c:v>616772</c:v>
                </c:pt>
                <c:pt idx="1">
                  <c:v>627056</c:v>
                </c:pt>
                <c:pt idx="2">
                  <c:v>692826</c:v>
                </c:pt>
                <c:pt idx="3">
                  <c:v>754960</c:v>
                </c:pt>
                <c:pt idx="4">
                  <c:v>57336</c:v>
                </c:pt>
                <c:pt idx="5">
                  <c:v>70105</c:v>
                </c:pt>
              </c:numCache>
            </c:numRef>
          </c:val>
        </c:ser>
        <c:dLbls/>
        <c:axId val="37513472"/>
        <c:axId val="37515264"/>
      </c:barChart>
      <c:catAx>
        <c:axId val="37513472"/>
        <c:scaling>
          <c:orientation val="minMax"/>
        </c:scaling>
        <c:axPos val="b"/>
        <c:numFmt formatCode="General" sourceLinked="1"/>
        <c:tickLblPos val="nextTo"/>
        <c:txPr>
          <a:bodyPr/>
          <a:lstStyle/>
          <a:p>
            <a:pPr>
              <a:defRPr lang="es-ES"/>
            </a:pPr>
            <a:endParaRPr lang="es-CO"/>
          </a:p>
        </c:txPr>
        <c:crossAx val="37515264"/>
        <c:crosses val="autoZero"/>
        <c:auto val="1"/>
        <c:lblAlgn val="ctr"/>
        <c:lblOffset val="100"/>
      </c:catAx>
      <c:valAx>
        <c:axId val="37515264"/>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513472"/>
        <c:crosses val="autoZero"/>
        <c:crossBetween val="between"/>
      </c:valAx>
      <c:spPr>
        <a:noFill/>
        <a:ln w="25400">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677" l="0.70000000000000062" r="0.70000000000000062" t="0.750000000000006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hyperlink" Target="#Contenid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Contenido!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8" Type="http://schemas.openxmlformats.org/officeDocument/2006/relationships/hyperlink" Target="#Contenido!A1"/><Relationship Id="rId3" Type="http://schemas.openxmlformats.org/officeDocument/2006/relationships/chart" Target="../charts/chart7.xml"/><Relationship Id="rId7" Type="http://schemas.openxmlformats.org/officeDocument/2006/relationships/image" Target="../media/image4.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hyperlink" Target="#Contenido!A1"/><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0.xml"/><Relationship Id="rId6" Type="http://schemas.openxmlformats.org/officeDocument/2006/relationships/hyperlink" Target="#Contenido!A1"/><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Contenido!A1"/><Relationship Id="rId5" Type="http://schemas.openxmlformats.org/officeDocument/2006/relationships/chart" Target="../charts/chart11.xml"/><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2.xml"/><Relationship Id="rId6" Type="http://schemas.openxmlformats.org/officeDocument/2006/relationships/hyperlink" Target="#Contenido!A1"/><Relationship Id="rId5" Type="http://schemas.openxmlformats.org/officeDocument/2006/relationships/image" Target="../media/image4.jpe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171449</xdr:colOff>
      <xdr:row>7</xdr:row>
      <xdr:rowOff>123852</xdr:rowOff>
    </xdr:to>
    <xdr:grpSp>
      <xdr:nvGrpSpPr>
        <xdr:cNvPr id="14" name="13 Grupo"/>
        <xdr:cNvGrpSpPr/>
      </xdr:nvGrpSpPr>
      <xdr:grpSpPr>
        <a:xfrm>
          <a:off x="0" y="0"/>
          <a:ext cx="9267824" cy="1619277"/>
          <a:chOff x="28575" y="0"/>
          <a:chExt cx="9267824" cy="1619277"/>
        </a:xfrm>
      </xdr:grpSpPr>
      <xdr:pic>
        <xdr:nvPicPr>
          <xdr:cNvPr id="15"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19" name="18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32</xdr:row>
      <xdr:rowOff>0</xdr:rowOff>
    </xdr:from>
    <xdr:to>
      <xdr:col>12</xdr:col>
      <xdr:colOff>504825</xdr:colOff>
      <xdr:row>46</xdr:row>
      <xdr:rowOff>76200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12</xdr:col>
      <xdr:colOff>504825</xdr:colOff>
      <xdr:row>64</xdr:row>
      <xdr:rowOff>76200</xdr:rowOff>
    </xdr:to>
    <xdr:graphicFrame macro="">
      <xdr:nvGraphicFramePr>
        <xdr:cNvPr id="3"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13</xdr:col>
      <xdr:colOff>0</xdr:colOff>
      <xdr:row>82</xdr:row>
      <xdr:rowOff>76200</xdr:rowOff>
    </xdr:to>
    <xdr:graphicFrame macro="">
      <xdr:nvGraphicFramePr>
        <xdr:cNvPr id="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68</xdr:row>
      <xdr:rowOff>0</xdr:rowOff>
    </xdr:from>
    <xdr:to>
      <xdr:col>22</xdr:col>
      <xdr:colOff>190500</xdr:colOff>
      <xdr:row>82</xdr:row>
      <xdr:rowOff>76200</xdr:rowOff>
    </xdr:to>
    <xdr:graphicFrame macro="">
      <xdr:nvGraphicFramePr>
        <xdr:cNvPr id="5"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561976</xdr:colOff>
      <xdr:row>25</xdr:row>
      <xdr:rowOff>9525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0</xdr:rowOff>
    </xdr:from>
    <xdr:to>
      <xdr:col>11</xdr:col>
      <xdr:colOff>561975</xdr:colOff>
      <xdr:row>38</xdr:row>
      <xdr:rowOff>9525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28575</xdr:rowOff>
    </xdr:from>
    <xdr:to>
      <xdr:col>11</xdr:col>
      <xdr:colOff>895350</xdr:colOff>
      <xdr:row>8</xdr:row>
      <xdr:rowOff>123852</xdr:rowOff>
    </xdr:to>
    <xdr:grpSp>
      <xdr:nvGrpSpPr>
        <xdr:cNvPr id="12" name="11 Grupo"/>
        <xdr:cNvGrpSpPr/>
      </xdr:nvGrpSpPr>
      <xdr:grpSpPr>
        <a:xfrm>
          <a:off x="0" y="28575"/>
          <a:ext cx="9144000" cy="1619277"/>
          <a:chOff x="28575" y="0"/>
          <a:chExt cx="9267824" cy="1619277"/>
        </a:xfrm>
      </xdr:grpSpPr>
      <xdr:pic>
        <xdr:nvPicPr>
          <xdr:cNvPr id="13"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14"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15"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16" name="15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17" name="16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200024</xdr:colOff>
      <xdr:row>6</xdr:row>
      <xdr:rowOff>76200</xdr:rowOff>
    </xdr:from>
    <xdr:to>
      <xdr:col>11</xdr:col>
      <xdr:colOff>762000</xdr:colOff>
      <xdr:row>9</xdr:row>
      <xdr:rowOff>161925</xdr:rowOff>
    </xdr:to>
    <xdr:grpSp>
      <xdr:nvGrpSpPr>
        <xdr:cNvPr id="10" name="9 Grupo">
          <a:hlinkClick xmlns:r="http://schemas.openxmlformats.org/officeDocument/2006/relationships" r:id="rId7"/>
        </xdr:cNvPr>
        <xdr:cNvGrpSpPr/>
      </xdr:nvGrpSpPr>
      <xdr:grpSpPr>
        <a:xfrm>
          <a:off x="7534274" y="1219200"/>
          <a:ext cx="1476376" cy="657225"/>
          <a:chOff x="5105399" y="1717475"/>
          <a:chExt cx="2922958" cy="1305966"/>
        </a:xfrm>
      </xdr:grpSpPr>
      <xdr:sp macro="" textlink="">
        <xdr:nvSpPr>
          <xdr:cNvPr id="18" name="17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9" name="18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161924</xdr:colOff>
      <xdr:row>8</xdr:row>
      <xdr:rowOff>95277</xdr:rowOff>
    </xdr:to>
    <xdr:grpSp>
      <xdr:nvGrpSpPr>
        <xdr:cNvPr id="30" name="29 Grupo"/>
        <xdr:cNvGrpSpPr/>
      </xdr:nvGrpSpPr>
      <xdr:grpSpPr>
        <a:xfrm>
          <a:off x="0" y="0"/>
          <a:ext cx="9324974" cy="1619277"/>
          <a:chOff x="28575" y="0"/>
          <a:chExt cx="9267824" cy="1619277"/>
        </a:xfrm>
      </xdr:grpSpPr>
      <xdr:pic>
        <xdr:nvPicPr>
          <xdr:cNvPr id="31"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32"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33"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34" name="33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35" name="34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5</xdr:col>
      <xdr:colOff>0</xdr:colOff>
      <xdr:row>13</xdr:row>
      <xdr:rowOff>0</xdr:rowOff>
    </xdr:from>
    <xdr:to>
      <xdr:col>11</xdr:col>
      <xdr:colOff>561976</xdr:colOff>
      <xdr:row>25</xdr:row>
      <xdr:rowOff>104775</xdr:rowOff>
    </xdr:to>
    <xdr:graphicFrame macro="">
      <xdr:nvGraphicFramePr>
        <xdr:cNvPr id="37" name="3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26</xdr:row>
      <xdr:rowOff>0</xdr:rowOff>
    </xdr:from>
    <xdr:to>
      <xdr:col>11</xdr:col>
      <xdr:colOff>561974</xdr:colOff>
      <xdr:row>38</xdr:row>
      <xdr:rowOff>0</xdr:rowOff>
    </xdr:to>
    <xdr:graphicFrame macro="">
      <xdr:nvGraphicFramePr>
        <xdr:cNvPr id="38" name="3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304800</xdr:colOff>
      <xdr:row>6</xdr:row>
      <xdr:rowOff>152400</xdr:rowOff>
    </xdr:from>
    <xdr:to>
      <xdr:col>11</xdr:col>
      <xdr:colOff>866776</xdr:colOff>
      <xdr:row>10</xdr:row>
      <xdr:rowOff>47625</xdr:rowOff>
    </xdr:to>
    <xdr:grpSp>
      <xdr:nvGrpSpPr>
        <xdr:cNvPr id="13" name="12 Grupo">
          <a:hlinkClick xmlns:r="http://schemas.openxmlformats.org/officeDocument/2006/relationships" r:id="rId7"/>
        </xdr:cNvPr>
        <xdr:cNvGrpSpPr/>
      </xdr:nvGrpSpPr>
      <xdr:grpSpPr>
        <a:xfrm>
          <a:off x="7639050" y="1295400"/>
          <a:ext cx="1476376" cy="657225"/>
          <a:chOff x="5105399" y="1717475"/>
          <a:chExt cx="2922958" cy="1305966"/>
        </a:xfrm>
      </xdr:grpSpPr>
      <xdr:sp macro="" textlink="">
        <xdr:nvSpPr>
          <xdr:cNvPr id="14" name="13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5" name="14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0</xdr:colOff>
      <xdr:row>29</xdr:row>
      <xdr:rowOff>19050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180974</xdr:colOff>
      <xdr:row>33</xdr:row>
      <xdr:rowOff>0</xdr:rowOff>
    </xdr:from>
    <xdr:to>
      <xdr:col>9</xdr:col>
      <xdr:colOff>9525</xdr:colOff>
      <xdr:row>46</xdr:row>
      <xdr:rowOff>9525</xdr:rowOff>
    </xdr:to>
    <xdr:graphicFrame macro="">
      <xdr:nvGraphicFramePr>
        <xdr:cNvPr id="1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50</xdr:row>
      <xdr:rowOff>0</xdr:rowOff>
    </xdr:from>
    <xdr:to>
      <xdr:col>9</xdr:col>
      <xdr:colOff>0</xdr:colOff>
      <xdr:row>63</xdr:row>
      <xdr:rowOff>0</xdr:rowOff>
    </xdr:to>
    <xdr:graphicFrame macro="">
      <xdr:nvGraphicFramePr>
        <xdr:cNvPr id="12"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13</xdr:col>
      <xdr:colOff>38099</xdr:colOff>
      <xdr:row>8</xdr:row>
      <xdr:rowOff>95277</xdr:rowOff>
    </xdr:to>
    <xdr:grpSp>
      <xdr:nvGrpSpPr>
        <xdr:cNvPr id="14" name="13 Grupo"/>
        <xdr:cNvGrpSpPr/>
      </xdr:nvGrpSpPr>
      <xdr:grpSpPr>
        <a:xfrm>
          <a:off x="0" y="0"/>
          <a:ext cx="9258299" cy="1619277"/>
          <a:chOff x="28575" y="0"/>
          <a:chExt cx="9258299" cy="1619277"/>
        </a:xfrm>
      </xdr:grpSpPr>
      <xdr:pic>
        <xdr:nvPicPr>
          <xdr:cNvPr id="15" name="Picture 2"/>
          <xdr:cNvPicPr>
            <a:picLocks noChangeAspect="1" noChangeArrowheads="1"/>
          </xdr:cNvPicPr>
        </xdr:nvPicPr>
        <xdr:blipFill>
          <a:blip xmlns:r="http://schemas.openxmlformats.org/officeDocument/2006/relationships" r:embed="rId4"/>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5"/>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6"/>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7"/>
          <a:stretch>
            <a:fillRect/>
          </a:stretch>
        </xdr:blipFill>
        <xdr:spPr>
          <a:xfrm>
            <a:off x="597366" y="752474"/>
            <a:ext cx="481625" cy="138113"/>
          </a:xfrm>
          <a:prstGeom prst="rect">
            <a:avLst/>
          </a:prstGeom>
        </xdr:spPr>
      </xdr:pic>
      <xdr:sp macro="" textlink="">
        <xdr:nvSpPr>
          <xdr:cNvPr id="19" name="18 Rectángulo"/>
          <xdr:cNvSpPr/>
        </xdr:nvSpPr>
        <xdr:spPr>
          <a:xfrm>
            <a:off x="1109658" y="538163"/>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85725</xdr:colOff>
      <xdr:row>6</xdr:row>
      <xdr:rowOff>47625</xdr:rowOff>
    </xdr:from>
    <xdr:to>
      <xdr:col>12</xdr:col>
      <xdr:colOff>1</xdr:colOff>
      <xdr:row>9</xdr:row>
      <xdr:rowOff>133350</xdr:rowOff>
    </xdr:to>
    <xdr:grpSp>
      <xdr:nvGrpSpPr>
        <xdr:cNvPr id="13" name="12 Grupo">
          <a:hlinkClick xmlns:r="http://schemas.openxmlformats.org/officeDocument/2006/relationships" r:id="rId8"/>
        </xdr:cNvPr>
        <xdr:cNvGrpSpPr/>
      </xdr:nvGrpSpPr>
      <xdr:grpSpPr>
        <a:xfrm>
          <a:off x="7562850" y="1190625"/>
          <a:ext cx="1476376" cy="657225"/>
          <a:chOff x="5105399" y="1717475"/>
          <a:chExt cx="2922958" cy="1305966"/>
        </a:xfrm>
      </xdr:grpSpPr>
      <xdr:sp macro="" textlink="">
        <xdr:nvSpPr>
          <xdr:cNvPr id="20" name="1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21" name="2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476250</xdr:colOff>
      <xdr:row>24</xdr:row>
      <xdr:rowOff>180975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0</xdr:rowOff>
    </xdr:from>
    <xdr:to>
      <xdr:col>11</xdr:col>
      <xdr:colOff>474133</xdr:colOff>
      <xdr:row>37</xdr:row>
      <xdr:rowOff>180975</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12</xdr:col>
      <xdr:colOff>161924</xdr:colOff>
      <xdr:row>8</xdr:row>
      <xdr:rowOff>95277</xdr:rowOff>
    </xdr:to>
    <xdr:grpSp>
      <xdr:nvGrpSpPr>
        <xdr:cNvPr id="11" name="10 Grupo"/>
        <xdr:cNvGrpSpPr/>
      </xdr:nvGrpSpPr>
      <xdr:grpSpPr>
        <a:xfrm>
          <a:off x="28575" y="0"/>
          <a:ext cx="9267824" cy="1619277"/>
          <a:chOff x="28575" y="0"/>
          <a:chExt cx="9267824" cy="1619277"/>
        </a:xfrm>
      </xdr:grpSpPr>
      <xdr:pic>
        <xdr:nvPicPr>
          <xdr:cNvPr id="19"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20"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21"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22" name="21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23" name="22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228600</xdr:colOff>
      <xdr:row>6</xdr:row>
      <xdr:rowOff>19050</xdr:rowOff>
    </xdr:from>
    <xdr:to>
      <xdr:col>12</xdr:col>
      <xdr:colOff>9526</xdr:colOff>
      <xdr:row>9</xdr:row>
      <xdr:rowOff>104775</xdr:rowOff>
    </xdr:to>
    <xdr:grpSp>
      <xdr:nvGrpSpPr>
        <xdr:cNvPr id="10" name="9 Grupo">
          <a:hlinkClick xmlns:r="http://schemas.openxmlformats.org/officeDocument/2006/relationships" r:id="rId7"/>
        </xdr:cNvPr>
        <xdr:cNvGrpSpPr/>
      </xdr:nvGrpSpPr>
      <xdr:grpSpPr>
        <a:xfrm>
          <a:off x="7667625" y="1162050"/>
          <a:ext cx="1476376" cy="657225"/>
          <a:chOff x="5105399" y="1717475"/>
          <a:chExt cx="2922958" cy="1305966"/>
        </a:xfrm>
      </xdr:grpSpPr>
      <xdr:sp macro="" textlink="">
        <xdr:nvSpPr>
          <xdr:cNvPr id="12" name="11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3" name="12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539750</xdr:colOff>
      <xdr:row>37</xdr:row>
      <xdr:rowOff>148167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152399</xdr:colOff>
      <xdr:row>8</xdr:row>
      <xdr:rowOff>95277</xdr:rowOff>
    </xdr:to>
    <xdr:grpSp>
      <xdr:nvGrpSpPr>
        <xdr:cNvPr id="31" name="30 Grupo"/>
        <xdr:cNvGrpSpPr/>
      </xdr:nvGrpSpPr>
      <xdr:grpSpPr>
        <a:xfrm>
          <a:off x="0" y="0"/>
          <a:ext cx="9267824" cy="1619277"/>
          <a:chOff x="28575" y="0"/>
          <a:chExt cx="9267824" cy="1619277"/>
        </a:xfrm>
      </xdr:grpSpPr>
      <xdr:pic>
        <xdr:nvPicPr>
          <xdr:cNvPr id="32"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33"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34"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35" name="34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36" name="35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10</xdr:col>
      <xdr:colOff>323850</xdr:colOff>
      <xdr:row>6</xdr:row>
      <xdr:rowOff>28575</xdr:rowOff>
    </xdr:from>
    <xdr:to>
      <xdr:col>12</xdr:col>
      <xdr:colOff>104776</xdr:colOff>
      <xdr:row>9</xdr:row>
      <xdr:rowOff>114300</xdr:rowOff>
    </xdr:to>
    <xdr:grpSp>
      <xdr:nvGrpSpPr>
        <xdr:cNvPr id="9" name="8 Grupo">
          <a:hlinkClick xmlns:r="http://schemas.openxmlformats.org/officeDocument/2006/relationships" r:id="rId6"/>
        </xdr:cNvPr>
        <xdr:cNvGrpSpPr/>
      </xdr:nvGrpSpPr>
      <xdr:grpSpPr>
        <a:xfrm>
          <a:off x="7743825" y="1171575"/>
          <a:ext cx="1476376"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152399</xdr:colOff>
      <xdr:row>8</xdr:row>
      <xdr:rowOff>95277</xdr:rowOff>
    </xdr:to>
    <xdr:grpSp>
      <xdr:nvGrpSpPr>
        <xdr:cNvPr id="39" name="38 Grupo"/>
        <xdr:cNvGrpSpPr/>
      </xdr:nvGrpSpPr>
      <xdr:grpSpPr>
        <a:xfrm>
          <a:off x="0" y="0"/>
          <a:ext cx="9267824" cy="1619277"/>
          <a:chOff x="28575" y="0"/>
          <a:chExt cx="9267824" cy="1619277"/>
        </a:xfrm>
      </xdr:grpSpPr>
      <xdr:pic>
        <xdr:nvPicPr>
          <xdr:cNvPr id="40"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41"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42"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43" name="42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44" name="43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6</xdr:col>
      <xdr:colOff>0</xdr:colOff>
      <xdr:row>13</xdr:row>
      <xdr:rowOff>0</xdr:rowOff>
    </xdr:from>
    <xdr:to>
      <xdr:col>11</xdr:col>
      <xdr:colOff>371475</xdr:colOff>
      <xdr:row>37</xdr:row>
      <xdr:rowOff>95250</xdr:rowOff>
    </xdr:to>
    <xdr:graphicFrame macro="">
      <xdr:nvGraphicFramePr>
        <xdr:cNvPr id="45" name="4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476250</xdr:colOff>
      <xdr:row>6</xdr:row>
      <xdr:rowOff>47625</xdr:rowOff>
    </xdr:from>
    <xdr:to>
      <xdr:col>12</xdr:col>
      <xdr:colOff>66676</xdr:colOff>
      <xdr:row>9</xdr:row>
      <xdr:rowOff>133350</xdr:rowOff>
    </xdr:to>
    <xdr:grpSp>
      <xdr:nvGrpSpPr>
        <xdr:cNvPr id="9" name="8 Grupo">
          <a:hlinkClick xmlns:r="http://schemas.openxmlformats.org/officeDocument/2006/relationships" r:id="rId6"/>
        </xdr:cNvPr>
        <xdr:cNvGrpSpPr/>
      </xdr:nvGrpSpPr>
      <xdr:grpSpPr>
        <a:xfrm>
          <a:off x="7705725" y="1190625"/>
          <a:ext cx="1476376"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13</xdr:row>
      <xdr:rowOff>0</xdr:rowOff>
    </xdr:from>
    <xdr:to>
      <xdr:col>12</xdr:col>
      <xdr:colOff>676275</xdr:colOff>
      <xdr:row>36</xdr:row>
      <xdr:rowOff>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13</xdr:col>
      <xdr:colOff>161924</xdr:colOff>
      <xdr:row>8</xdr:row>
      <xdr:rowOff>95277</xdr:rowOff>
    </xdr:to>
    <xdr:grpSp>
      <xdr:nvGrpSpPr>
        <xdr:cNvPr id="95" name="94 Grupo"/>
        <xdr:cNvGrpSpPr/>
      </xdr:nvGrpSpPr>
      <xdr:grpSpPr>
        <a:xfrm>
          <a:off x="0" y="0"/>
          <a:ext cx="9267824" cy="1619277"/>
          <a:chOff x="28575" y="0"/>
          <a:chExt cx="9267824" cy="1619277"/>
        </a:xfrm>
      </xdr:grpSpPr>
      <xdr:pic>
        <xdr:nvPicPr>
          <xdr:cNvPr id="96"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97"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98"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99" name="98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100" name="99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11</xdr:col>
      <xdr:colOff>152400</xdr:colOff>
      <xdr:row>5</xdr:row>
      <xdr:rowOff>161925</xdr:rowOff>
    </xdr:from>
    <xdr:to>
      <xdr:col>13</xdr:col>
      <xdr:colOff>66676</xdr:colOff>
      <xdr:row>9</xdr:row>
      <xdr:rowOff>57150</xdr:rowOff>
    </xdr:to>
    <xdr:grpSp>
      <xdr:nvGrpSpPr>
        <xdr:cNvPr id="9" name="8 Grupo">
          <a:hlinkClick xmlns:r="http://schemas.openxmlformats.org/officeDocument/2006/relationships" r:id="rId6"/>
        </xdr:cNvPr>
        <xdr:cNvGrpSpPr/>
      </xdr:nvGrpSpPr>
      <xdr:grpSpPr>
        <a:xfrm>
          <a:off x="7696200" y="1114425"/>
          <a:ext cx="1476376" cy="657225"/>
          <a:chOff x="5105399" y="1717475"/>
          <a:chExt cx="2922958" cy="1305966"/>
        </a:xfrm>
      </xdr:grpSpPr>
      <xdr:sp macro="" textlink="">
        <xdr:nvSpPr>
          <xdr:cNvPr id="10" name="9 Forma libre"/>
          <xdr:cNvSpPr/>
        </xdr:nvSpPr>
        <xdr:spPr>
          <a:xfrm rot="10800000">
            <a:off x="5105399" y="2031036"/>
            <a:ext cx="716598" cy="741553"/>
          </a:xfrm>
          <a:custGeom>
            <a:avLst/>
            <a:gdLst>
              <a:gd name="connsiteX0" fmla="*/ 0 w 2743200"/>
              <a:gd name="connsiteY0" fmla="*/ 163246 h 1305966"/>
              <a:gd name="connsiteX1" fmla="*/ 2090217 w 2743200"/>
              <a:gd name="connsiteY1" fmla="*/ 163246 h 1305966"/>
              <a:gd name="connsiteX2" fmla="*/ 2090217 w 2743200"/>
              <a:gd name="connsiteY2" fmla="*/ 0 h 1305966"/>
              <a:gd name="connsiteX3" fmla="*/ 2743200 w 2743200"/>
              <a:gd name="connsiteY3" fmla="*/ 652983 h 1305966"/>
              <a:gd name="connsiteX4" fmla="*/ 2090217 w 2743200"/>
              <a:gd name="connsiteY4" fmla="*/ 1305966 h 1305966"/>
              <a:gd name="connsiteX5" fmla="*/ 2090217 w 2743200"/>
              <a:gd name="connsiteY5" fmla="*/ 1142720 h 1305966"/>
              <a:gd name="connsiteX6" fmla="*/ 0 w 2743200"/>
              <a:gd name="connsiteY6" fmla="*/ 1142720 h 1305966"/>
              <a:gd name="connsiteX7" fmla="*/ 0 w 2743200"/>
              <a:gd name="connsiteY7" fmla="*/ 163246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43200" h="1305966">
                <a:moveTo>
                  <a:pt x="0" y="163246"/>
                </a:moveTo>
                <a:lnTo>
                  <a:pt x="2090217" y="163246"/>
                </a:lnTo>
                <a:lnTo>
                  <a:pt x="2090217" y="0"/>
                </a:lnTo>
                <a:lnTo>
                  <a:pt x="2743200" y="652983"/>
                </a:lnTo>
                <a:lnTo>
                  <a:pt x="2090217" y="1305966"/>
                </a:lnTo>
                <a:lnTo>
                  <a:pt x="2090217" y="1142720"/>
                </a:lnTo>
                <a:lnTo>
                  <a:pt x="0" y="1142720"/>
                </a:lnTo>
                <a:lnTo>
                  <a:pt x="0" y="163246"/>
                </a:lnTo>
                <a:close/>
              </a:path>
            </a:pathLst>
          </a:custGeom>
          <a:scene3d>
            <a:camera prst="orthographicFront"/>
            <a:lightRig rig="threePt" dir="t"/>
          </a:scene3d>
          <a:sp3d>
            <a:bevelT w="165100" prst="coolSlant"/>
          </a:sp3d>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19685" tIns="182931" rIns="509422" bIns="182931" numCol="1" spcCol="1270" anchor="t" anchorCtr="0">
            <a:noAutofit/>
          </a:bodyPr>
          <a:lstStyle/>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a:p>
            <a:pPr marL="285750" lvl="1" indent="-285750" algn="ctr" defTabSz="1377950">
              <a:lnSpc>
                <a:spcPct val="90000"/>
              </a:lnSpc>
              <a:spcBef>
                <a:spcPct val="0"/>
              </a:spcBef>
              <a:spcAft>
                <a:spcPct val="15000"/>
              </a:spcAft>
              <a:buChar char="••"/>
            </a:pPr>
            <a:endParaRPr lang="es-CO" sz="3100" kern="1200">
              <a:solidFill>
                <a:sysClr val="windowText" lastClr="000000"/>
              </a:solidFill>
            </a:endParaRPr>
          </a:p>
        </xdr:txBody>
      </xdr:sp>
      <xdr:sp macro="" textlink="">
        <xdr:nvSpPr>
          <xdr:cNvPr id="11" name="10 Forma libre"/>
          <xdr:cNvSpPr/>
        </xdr:nvSpPr>
        <xdr:spPr>
          <a:xfrm>
            <a:off x="6048292" y="1717475"/>
            <a:ext cx="1980065" cy="1305966"/>
          </a:xfrm>
          <a:custGeom>
            <a:avLst/>
            <a:gdLst>
              <a:gd name="connsiteX0" fmla="*/ 0 w 1828800"/>
              <a:gd name="connsiteY0" fmla="*/ 217665 h 1305966"/>
              <a:gd name="connsiteX1" fmla="*/ 217665 w 1828800"/>
              <a:gd name="connsiteY1" fmla="*/ 0 h 1305966"/>
              <a:gd name="connsiteX2" fmla="*/ 1611135 w 1828800"/>
              <a:gd name="connsiteY2" fmla="*/ 0 h 1305966"/>
              <a:gd name="connsiteX3" fmla="*/ 1828800 w 1828800"/>
              <a:gd name="connsiteY3" fmla="*/ 217665 h 1305966"/>
              <a:gd name="connsiteX4" fmla="*/ 1828800 w 1828800"/>
              <a:gd name="connsiteY4" fmla="*/ 1088301 h 1305966"/>
              <a:gd name="connsiteX5" fmla="*/ 1611135 w 1828800"/>
              <a:gd name="connsiteY5" fmla="*/ 1305966 h 1305966"/>
              <a:gd name="connsiteX6" fmla="*/ 217665 w 1828800"/>
              <a:gd name="connsiteY6" fmla="*/ 1305966 h 1305966"/>
              <a:gd name="connsiteX7" fmla="*/ 0 w 1828800"/>
              <a:gd name="connsiteY7" fmla="*/ 1088301 h 1305966"/>
              <a:gd name="connsiteX8" fmla="*/ 0 w 1828800"/>
              <a:gd name="connsiteY8" fmla="*/ 217665 h 1305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28800" h="1305966">
                <a:moveTo>
                  <a:pt x="0" y="217665"/>
                </a:moveTo>
                <a:cubicBezTo>
                  <a:pt x="0" y="97452"/>
                  <a:pt x="97452" y="0"/>
                  <a:pt x="217665" y="0"/>
                </a:cubicBezTo>
                <a:lnTo>
                  <a:pt x="1611135" y="0"/>
                </a:lnTo>
                <a:cubicBezTo>
                  <a:pt x="1731348" y="0"/>
                  <a:pt x="1828800" y="97452"/>
                  <a:pt x="1828800" y="217665"/>
                </a:cubicBezTo>
                <a:lnTo>
                  <a:pt x="1828800" y="1088301"/>
                </a:lnTo>
                <a:cubicBezTo>
                  <a:pt x="1828800" y="1208514"/>
                  <a:pt x="1731348" y="1305966"/>
                  <a:pt x="1611135" y="1305966"/>
                </a:cubicBezTo>
                <a:lnTo>
                  <a:pt x="217665" y="1305966"/>
                </a:lnTo>
                <a:cubicBezTo>
                  <a:pt x="97452" y="1305966"/>
                  <a:pt x="0" y="1208514"/>
                  <a:pt x="0" y="1088301"/>
                </a:cubicBezTo>
                <a:lnTo>
                  <a:pt x="0" y="217665"/>
                </a:lnTo>
                <a:close/>
              </a:path>
            </a:pathLst>
          </a:custGeom>
          <a:solidFill>
            <a:srgbClr val="0070C0"/>
          </a:solidFill>
          <a:scene3d>
            <a:camera prst="orthographicFront"/>
            <a:lightRig rig="threePt" dir="t"/>
          </a:scene3d>
          <a:sp3d>
            <a:bevelT w="165100" prst="coolSlant"/>
          </a:sp3d>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208532" tIns="136142" rIns="208532" bIns="136142" numCol="1" spcCol="1270" anchor="ctr" anchorCtr="0">
            <a:noAutofit/>
          </a:bodyPr>
          <a:lstStyle/>
          <a:p>
            <a:pPr lvl="0" algn="ctr" defTabSz="1689100">
              <a:lnSpc>
                <a:spcPct val="90000"/>
              </a:lnSpc>
              <a:spcBef>
                <a:spcPct val="0"/>
              </a:spcBef>
              <a:spcAft>
                <a:spcPct val="35000"/>
              </a:spcAft>
            </a:pPr>
            <a:r>
              <a:rPr lang="es-CO" sz="1200" kern="1200">
                <a:solidFill>
                  <a:schemeClr val="bg1"/>
                </a:solidFill>
                <a:latin typeface="Arial" pitchFamily="34" charset="0"/>
                <a:cs typeface="Arial" pitchFamily="34" charset="0"/>
              </a:rPr>
              <a:t>Volver</a:t>
            </a:r>
            <a:r>
              <a:rPr lang="es-CO" sz="1200" kern="1200" baseline="0">
                <a:solidFill>
                  <a:schemeClr val="bg1"/>
                </a:solidFill>
                <a:latin typeface="Arial" pitchFamily="34" charset="0"/>
                <a:cs typeface="Arial" pitchFamily="34" charset="0"/>
              </a:rPr>
              <a:t> a índice</a:t>
            </a:r>
            <a:endParaRPr lang="es-CO" sz="1200" kern="1200">
              <a:solidFill>
                <a:schemeClr val="bg1"/>
              </a:solidFill>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0</xdr:rowOff>
    </xdr:from>
    <xdr:to>
      <xdr:col>12</xdr:col>
      <xdr:colOff>38100</xdr:colOff>
      <xdr:row>37</xdr:row>
      <xdr:rowOff>76200</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12</xdr:col>
      <xdr:colOff>38100</xdr:colOff>
      <xdr:row>55</xdr:row>
      <xdr:rowOff>76200</xdr:rowOff>
    </xdr:to>
    <xdr:graphicFrame macro="">
      <xdr:nvGraphicFramePr>
        <xdr:cNvPr id="3"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53</xdr:row>
      <xdr:rowOff>0</xdr:rowOff>
    </xdr:from>
    <xdr:to>
      <xdr:col>26</xdr:col>
      <xdr:colOff>419100</xdr:colOff>
      <xdr:row>67</xdr:row>
      <xdr:rowOff>76200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ublished="0"/>
  <dimension ref="B3:N24"/>
  <sheetViews>
    <sheetView showGridLines="0" tabSelected="1" workbookViewId="0"/>
  </sheetViews>
  <sheetFormatPr baseColWidth="10" defaultColWidth="10.28515625" defaultRowHeight="16.5"/>
  <cols>
    <col min="1" max="1" width="2.7109375" style="5" customWidth="1"/>
    <col min="2" max="14" width="10.28515625" style="5"/>
    <col min="15" max="15" width="2.7109375" style="5" customWidth="1"/>
    <col min="16" max="16384" width="10.28515625" style="5"/>
  </cols>
  <sheetData>
    <row r="3" spans="2:14" ht="18.75">
      <c r="E3" s="51"/>
    </row>
    <row r="4" spans="2:14" ht="16.5" customHeight="1">
      <c r="F4" s="163"/>
      <c r="G4" s="163"/>
      <c r="H4" s="163"/>
      <c r="I4" s="163"/>
      <c r="J4" s="163"/>
      <c r="K4" s="163"/>
    </row>
    <row r="5" spans="2:14" ht="16.5" customHeight="1">
      <c r="F5" s="163"/>
      <c r="G5" s="163"/>
      <c r="H5" s="163"/>
      <c r="I5" s="163"/>
      <c r="J5" s="163"/>
      <c r="K5" s="163"/>
    </row>
    <row r="6" spans="2:14">
      <c r="J6" s="164"/>
      <c r="K6" s="164"/>
    </row>
    <row r="7" spans="2:14">
      <c r="J7" s="109"/>
      <c r="K7" s="109"/>
    </row>
    <row r="8" spans="2:14">
      <c r="J8" s="109"/>
      <c r="K8" s="109"/>
    </row>
    <row r="10" spans="2:14">
      <c r="B10" s="165" t="s">
        <v>152</v>
      </c>
      <c r="C10" s="165"/>
      <c r="D10" s="165"/>
      <c r="E10" s="165"/>
      <c r="F10" s="165"/>
      <c r="G10" s="165"/>
      <c r="H10" s="165"/>
      <c r="I10" s="165"/>
      <c r="J10" s="165"/>
      <c r="K10" s="165"/>
      <c r="L10" s="165"/>
      <c r="M10" s="165"/>
      <c r="N10" s="165"/>
    </row>
    <row r="11" spans="2:14">
      <c r="C11" s="4"/>
      <c r="D11" s="4"/>
      <c r="E11" s="4"/>
      <c r="F11" s="4"/>
      <c r="G11" s="4"/>
      <c r="H11" s="4"/>
      <c r="I11" s="4"/>
    </row>
    <row r="12" spans="2:14">
      <c r="B12" s="162" t="s">
        <v>148</v>
      </c>
      <c r="E12" s="4"/>
      <c r="F12" s="4"/>
      <c r="G12" s="4"/>
      <c r="H12" s="4"/>
      <c r="I12" s="4"/>
      <c r="J12" s="4"/>
      <c r="K12" s="4"/>
    </row>
    <row r="14" spans="2:14" ht="15" customHeight="1">
      <c r="B14" s="162" t="s">
        <v>149</v>
      </c>
      <c r="C14" s="6"/>
      <c r="D14" s="6"/>
      <c r="E14" s="6"/>
      <c r="F14" s="6"/>
      <c r="G14" s="6"/>
      <c r="H14" s="6"/>
      <c r="I14" s="6"/>
      <c r="J14" s="6"/>
      <c r="K14" s="6"/>
    </row>
    <row r="16" spans="2:14" ht="15" customHeight="1">
      <c r="B16" s="162" t="s">
        <v>150</v>
      </c>
      <c r="C16" s="6"/>
      <c r="D16" s="6"/>
      <c r="E16" s="6"/>
      <c r="F16" s="6"/>
      <c r="G16" s="6"/>
      <c r="H16" s="6"/>
      <c r="I16" s="6"/>
      <c r="J16" s="6"/>
      <c r="K16" s="6"/>
    </row>
    <row r="18" spans="2:12">
      <c r="B18" s="162" t="s">
        <v>23</v>
      </c>
      <c r="C18" s="4"/>
      <c r="D18" s="4"/>
      <c r="E18" s="4"/>
      <c r="F18" s="4"/>
      <c r="G18" s="4"/>
      <c r="H18" s="4"/>
      <c r="I18" s="4"/>
    </row>
    <row r="20" spans="2:12">
      <c r="B20" s="162" t="s">
        <v>24</v>
      </c>
      <c r="C20" s="4"/>
      <c r="D20" s="4"/>
      <c r="E20" s="4"/>
      <c r="F20" s="4"/>
      <c r="G20" s="4"/>
      <c r="H20" s="4"/>
      <c r="I20" s="4"/>
      <c r="J20" s="4"/>
      <c r="K20" s="4"/>
      <c r="L20" s="4"/>
    </row>
    <row r="22" spans="2:12">
      <c r="B22" s="162" t="s">
        <v>151</v>
      </c>
      <c r="C22" s="4"/>
      <c r="D22" s="4"/>
      <c r="E22" s="4"/>
      <c r="F22" s="4"/>
      <c r="G22" s="4"/>
      <c r="H22" s="4"/>
      <c r="I22" s="4"/>
      <c r="J22" s="4"/>
      <c r="K22" s="4"/>
      <c r="L22" s="4"/>
    </row>
    <row r="24" spans="2:12">
      <c r="B24" s="162" t="s">
        <v>124</v>
      </c>
    </row>
  </sheetData>
  <mergeCells count="3">
    <mergeCell ref="F4:K5"/>
    <mergeCell ref="J6:K6"/>
    <mergeCell ref="B10:N10"/>
  </mergeCells>
  <hyperlinks>
    <hyperlink ref="B12" location="'Aéreo Nacional'!A1" display="Pasajeros Nacionales por Aeropuerto"/>
    <hyperlink ref="B14" location="'Aéreo Internal'!A1" display="Pasajeros Internacionales por Aeropuerto"/>
    <hyperlink ref="B16" location="ViajerosExtranjeros!A1" display="Llegada de viajeros extranjeros - Evolución mensual y estacionalidad"/>
    <hyperlink ref="B18" location="'Extranjeros por Destino'!A1" display="Llegada de viajeros extranjeros a Colombia según ciudad de destino"/>
    <hyperlink ref="B20" location="'Extranjeros en Bta'!A1" display="Llegada de viajeros extranjeros a Bogotá según nacionalidad"/>
    <hyperlink ref="B22" location="'Indicadores Hoteleros'!A1" display="Indicadores hoteleros"/>
    <hyperlink ref="B24" location="'Consultas PIT'!A1" display="Consultas en los Puntos de Información Turística"/>
  </hyperlinks>
  <pageMargins left="0.39370078740157483" right="0.39370078740157483" top="0.78740157480314965" bottom="0.78740157480314965" header="0.31496062992125984" footer="0.31496062992125984"/>
  <pageSetup scale="70" orientation="portrait" r:id="rId1"/>
  <headerFooter>
    <oddFooter>&amp;R&amp;G</oddFooter>
  </headerFooter>
  <drawing r:id="rId2"/>
  <legacyDrawingHF r:id="rId3"/>
</worksheet>
</file>

<file path=xl/worksheets/sheet10.xml><?xml version="1.0" encoding="utf-8"?>
<worksheet xmlns="http://schemas.openxmlformats.org/spreadsheetml/2006/main" xmlns:r="http://schemas.openxmlformats.org/officeDocument/2006/relationships">
  <dimension ref="B2:S91"/>
  <sheetViews>
    <sheetView showGridLines="0" workbookViewId="0">
      <selection activeCell="Q25" sqref="Q25"/>
    </sheetView>
  </sheetViews>
  <sheetFormatPr baseColWidth="10" defaultRowHeight="15" customHeight="1"/>
  <cols>
    <col min="1" max="1" width="5.7109375" style="146" customWidth="1"/>
    <col min="2" max="15" width="7.7109375" style="146" customWidth="1"/>
    <col min="16" max="16" width="5.7109375" style="146" customWidth="1"/>
    <col min="17" max="17" width="12.28515625" style="146" bestFit="1" customWidth="1"/>
    <col min="18" max="16384" width="11.42578125" style="146"/>
  </cols>
  <sheetData>
    <row r="2" spans="2:18" ht="15" customHeight="1">
      <c r="B2" s="181" t="s">
        <v>106</v>
      </c>
      <c r="C2" s="181"/>
      <c r="D2" s="181"/>
      <c r="E2" s="181"/>
      <c r="F2" s="181"/>
      <c r="G2" s="181"/>
      <c r="H2" s="181"/>
      <c r="I2" s="181"/>
      <c r="J2" s="181"/>
      <c r="K2" s="181"/>
      <c r="L2" s="181"/>
      <c r="M2" s="181"/>
      <c r="N2" s="181"/>
      <c r="O2" s="181"/>
    </row>
    <row r="3" spans="2:18" ht="15" customHeight="1">
      <c r="B3" s="156"/>
      <c r="C3" s="156"/>
      <c r="D3" s="156"/>
      <c r="E3" s="156"/>
      <c r="F3" s="156"/>
      <c r="G3" s="156"/>
      <c r="H3" s="156"/>
      <c r="I3" s="156"/>
      <c r="J3" s="156"/>
      <c r="K3" s="156"/>
      <c r="L3" s="156"/>
      <c r="M3" s="156"/>
      <c r="N3" s="156"/>
      <c r="O3" s="156"/>
    </row>
    <row r="4" spans="2:18" ht="15" customHeight="1">
      <c r="B4" s="156"/>
      <c r="C4" s="156"/>
      <c r="D4" s="156"/>
      <c r="E4" s="156"/>
      <c r="F4" s="156"/>
      <c r="G4" s="156"/>
      <c r="H4" s="156"/>
      <c r="I4" s="156"/>
      <c r="J4" s="156"/>
      <c r="K4" s="156"/>
      <c r="L4" s="156"/>
      <c r="M4" s="156"/>
      <c r="N4" s="156"/>
      <c r="O4" s="156"/>
    </row>
    <row r="5" spans="2:18" ht="15" customHeight="1">
      <c r="B5" s="156"/>
      <c r="C5" s="156"/>
      <c r="D5" s="156"/>
      <c r="E5" s="156"/>
      <c r="F5" s="156"/>
      <c r="G5" s="156"/>
      <c r="H5" s="156"/>
      <c r="I5" s="156"/>
      <c r="J5" s="156"/>
      <c r="K5" s="156"/>
      <c r="L5" s="156"/>
      <c r="M5" s="156"/>
      <c r="N5" s="156"/>
      <c r="O5" s="156"/>
    </row>
    <row r="7" spans="2:18" ht="15" customHeight="1">
      <c r="B7" s="161" t="s">
        <v>99</v>
      </c>
      <c r="C7" s="161" t="s">
        <v>98</v>
      </c>
      <c r="D7" s="161" t="s">
        <v>97</v>
      </c>
      <c r="E7" s="161" t="s">
        <v>96</v>
      </c>
      <c r="F7" s="161" t="s">
        <v>95</v>
      </c>
      <c r="G7" s="161" t="s">
        <v>94</v>
      </c>
      <c r="H7" s="161" t="s">
        <v>93</v>
      </c>
      <c r="I7" s="161" t="s">
        <v>92</v>
      </c>
      <c r="J7" s="161" t="s">
        <v>91</v>
      </c>
      <c r="K7" s="161" t="s">
        <v>90</v>
      </c>
      <c r="L7" s="161" t="s">
        <v>89</v>
      </c>
      <c r="M7" s="161" t="s">
        <v>88</v>
      </c>
      <c r="N7" s="161" t="s">
        <v>87</v>
      </c>
      <c r="O7" s="161" t="s">
        <v>86</v>
      </c>
      <c r="Q7" s="152" t="s">
        <v>99</v>
      </c>
      <c r="R7" s="152" t="s">
        <v>104</v>
      </c>
    </row>
    <row r="8" spans="2:18" ht="15" customHeight="1">
      <c r="B8" s="158">
        <v>2004</v>
      </c>
      <c r="C8" s="159">
        <v>48.9</v>
      </c>
      <c r="D8" s="159">
        <v>47.4</v>
      </c>
      <c r="E8" s="160">
        <v>46.3</v>
      </c>
      <c r="F8" s="160">
        <v>46.2</v>
      </c>
      <c r="G8" s="159">
        <v>45.2</v>
      </c>
      <c r="H8" s="159">
        <v>51.5</v>
      </c>
      <c r="I8" s="159">
        <v>55.1</v>
      </c>
      <c r="J8" s="159">
        <v>55.3</v>
      </c>
      <c r="K8" s="159">
        <v>53</v>
      </c>
      <c r="L8" s="159">
        <v>53.1</v>
      </c>
      <c r="M8" s="159">
        <v>52.9</v>
      </c>
      <c r="N8" s="159">
        <v>48.1</v>
      </c>
      <c r="O8" s="157">
        <v>51.2</v>
      </c>
      <c r="Q8" s="158">
        <v>2004</v>
      </c>
      <c r="R8" s="157">
        <f t="shared" ref="R8:R14" si="0">+O8</f>
        <v>51.2</v>
      </c>
    </row>
    <row r="9" spans="2:18" ht="15" customHeight="1">
      <c r="B9" s="158">
        <v>2005</v>
      </c>
      <c r="C9" s="159">
        <v>53.3</v>
      </c>
      <c r="D9" s="159">
        <v>52.5</v>
      </c>
      <c r="E9" s="160">
        <v>50.8</v>
      </c>
      <c r="F9" s="160">
        <v>49.3</v>
      </c>
      <c r="G9" s="159">
        <v>47.5</v>
      </c>
      <c r="H9" s="159">
        <v>51.5</v>
      </c>
      <c r="I9" s="159">
        <v>57.9</v>
      </c>
      <c r="J9" s="159">
        <v>59.6</v>
      </c>
      <c r="K9" s="159">
        <v>53.2</v>
      </c>
      <c r="L9" s="159">
        <v>53.6</v>
      </c>
      <c r="M9" s="159">
        <v>55.5</v>
      </c>
      <c r="N9" s="159">
        <v>49.1</v>
      </c>
      <c r="O9" s="157">
        <v>54.1</v>
      </c>
      <c r="Q9" s="158">
        <v>2005</v>
      </c>
      <c r="R9" s="157">
        <f t="shared" si="0"/>
        <v>54.1</v>
      </c>
    </row>
    <row r="10" spans="2:18" ht="15" customHeight="1">
      <c r="B10" s="158">
        <v>2006</v>
      </c>
      <c r="C10" s="159">
        <v>54</v>
      </c>
      <c r="D10" s="159">
        <v>54</v>
      </c>
      <c r="E10" s="160">
        <v>54.3</v>
      </c>
      <c r="F10" s="160">
        <v>52.4</v>
      </c>
      <c r="G10" s="159">
        <v>48</v>
      </c>
      <c r="H10" s="159">
        <v>55.7</v>
      </c>
      <c r="I10" s="159">
        <v>59.1</v>
      </c>
      <c r="J10" s="159">
        <v>61.5</v>
      </c>
      <c r="K10" s="159">
        <v>60</v>
      </c>
      <c r="L10" s="159">
        <v>60.6</v>
      </c>
      <c r="M10" s="159">
        <v>58.6</v>
      </c>
      <c r="N10" s="159">
        <v>50.8</v>
      </c>
      <c r="O10" s="157">
        <v>56.4</v>
      </c>
      <c r="P10" s="154"/>
      <c r="Q10" s="158">
        <v>2006</v>
      </c>
      <c r="R10" s="157">
        <f t="shared" si="0"/>
        <v>56.4</v>
      </c>
    </row>
    <row r="11" spans="2:18" ht="15" customHeight="1">
      <c r="B11" s="158">
        <v>2007</v>
      </c>
      <c r="C11" s="159">
        <v>55.2</v>
      </c>
      <c r="D11" s="159">
        <v>55.8</v>
      </c>
      <c r="E11" s="160">
        <v>55.4</v>
      </c>
      <c r="F11" s="160">
        <v>53.6</v>
      </c>
      <c r="G11" s="159">
        <v>53.9</v>
      </c>
      <c r="H11" s="159">
        <v>55.7</v>
      </c>
      <c r="I11" s="159">
        <v>61</v>
      </c>
      <c r="J11" s="159">
        <v>62.2</v>
      </c>
      <c r="K11" s="159">
        <v>56</v>
      </c>
      <c r="L11" s="159">
        <v>55.2</v>
      </c>
      <c r="M11" s="159">
        <v>59.6</v>
      </c>
      <c r="N11" s="159">
        <v>52</v>
      </c>
      <c r="O11" s="157">
        <v>57</v>
      </c>
      <c r="P11" s="154"/>
      <c r="Q11" s="158">
        <v>2007</v>
      </c>
      <c r="R11" s="157">
        <f t="shared" si="0"/>
        <v>57</v>
      </c>
    </row>
    <row r="12" spans="2:18" ht="15" customHeight="1">
      <c r="B12" s="158">
        <v>2008</v>
      </c>
      <c r="C12" s="159">
        <v>54</v>
      </c>
      <c r="D12" s="159">
        <v>59</v>
      </c>
      <c r="E12" s="160">
        <v>53.2</v>
      </c>
      <c r="F12" s="160">
        <v>53.3</v>
      </c>
      <c r="G12" s="159">
        <v>51.5</v>
      </c>
      <c r="H12" s="159">
        <v>53.3</v>
      </c>
      <c r="I12" s="159">
        <v>57.2</v>
      </c>
      <c r="J12" s="159">
        <v>58.7</v>
      </c>
      <c r="K12" s="159">
        <v>53.2</v>
      </c>
      <c r="L12" s="159">
        <v>57.8</v>
      </c>
      <c r="M12" s="159">
        <v>56</v>
      </c>
      <c r="N12" s="159">
        <v>48.6</v>
      </c>
      <c r="O12" s="157">
        <v>54.5</v>
      </c>
      <c r="P12" s="154"/>
      <c r="Q12" s="158">
        <v>2008</v>
      </c>
      <c r="R12" s="157">
        <f t="shared" si="0"/>
        <v>54.5</v>
      </c>
    </row>
    <row r="13" spans="2:18" ht="15" customHeight="1">
      <c r="B13" s="158">
        <v>2009</v>
      </c>
      <c r="C13" s="159">
        <v>49.1</v>
      </c>
      <c r="D13" s="159">
        <v>51.3</v>
      </c>
      <c r="E13" s="160">
        <v>49.1</v>
      </c>
      <c r="F13" s="160">
        <v>48</v>
      </c>
      <c r="G13" s="159">
        <v>47.4</v>
      </c>
      <c r="H13" s="159">
        <v>50.9</v>
      </c>
      <c r="I13" s="159">
        <v>52.8</v>
      </c>
      <c r="J13" s="159">
        <v>54</v>
      </c>
      <c r="K13" s="159">
        <v>53.3</v>
      </c>
      <c r="L13" s="159">
        <v>56</v>
      </c>
      <c r="M13" s="159">
        <v>55.6</v>
      </c>
      <c r="N13" s="159">
        <v>47.2</v>
      </c>
      <c r="O13" s="157">
        <v>50.8</v>
      </c>
      <c r="P13" s="154"/>
      <c r="Q13" s="158">
        <v>2009</v>
      </c>
      <c r="R13" s="157">
        <f t="shared" si="0"/>
        <v>50.8</v>
      </c>
    </row>
    <row r="14" spans="2:18" ht="15" customHeight="1">
      <c r="B14" s="158">
        <v>2010</v>
      </c>
      <c r="C14" s="159">
        <v>50.5</v>
      </c>
      <c r="D14" s="159">
        <v>55.1</v>
      </c>
      <c r="E14" s="160">
        <v>56.5</v>
      </c>
      <c r="F14" s="160">
        <v>51.7</v>
      </c>
      <c r="G14" s="159">
        <v>48.3</v>
      </c>
      <c r="H14" s="159">
        <v>51.6</v>
      </c>
      <c r="I14" s="159">
        <v>56.8</v>
      </c>
      <c r="J14" s="159">
        <v>55.8</v>
      </c>
      <c r="K14" s="159">
        <v>54.7</v>
      </c>
      <c r="L14" s="159">
        <v>58.8</v>
      </c>
      <c r="M14" s="159">
        <v>59.3</v>
      </c>
      <c r="N14" s="159">
        <v>49</v>
      </c>
      <c r="O14" s="157">
        <v>52.1</v>
      </c>
      <c r="Q14" s="158">
        <v>2010</v>
      </c>
      <c r="R14" s="157">
        <f t="shared" si="0"/>
        <v>52.1</v>
      </c>
    </row>
    <row r="15" spans="2:18" ht="15" customHeight="1">
      <c r="B15" s="158">
        <v>2011</v>
      </c>
      <c r="C15" s="159"/>
      <c r="D15" s="159"/>
      <c r="E15" s="160"/>
      <c r="F15" s="160"/>
      <c r="G15" s="159"/>
      <c r="H15" s="159"/>
      <c r="I15" s="159"/>
      <c r="J15" s="159"/>
      <c r="K15" s="159"/>
      <c r="L15" s="159"/>
      <c r="M15" s="159"/>
      <c r="N15" s="159"/>
      <c r="O15" s="157"/>
      <c r="Q15" s="158"/>
      <c r="R15" s="157"/>
    </row>
    <row r="16" spans="2:18" ht="15" customHeight="1">
      <c r="B16" s="150" t="s">
        <v>103</v>
      </c>
      <c r="E16" s="155"/>
      <c r="F16" s="155"/>
    </row>
    <row r="17" spans="2:18" ht="15" customHeight="1">
      <c r="C17" s="154"/>
      <c r="D17" s="154"/>
      <c r="E17" s="154"/>
      <c r="F17" s="154"/>
      <c r="G17" s="154"/>
      <c r="H17" s="154"/>
      <c r="I17" s="154"/>
      <c r="J17" s="154"/>
      <c r="K17" s="154"/>
      <c r="L17" s="154"/>
      <c r="M17" s="154"/>
      <c r="N17" s="154"/>
      <c r="O17" s="154"/>
    </row>
    <row r="18" spans="2:18" ht="15" customHeight="1">
      <c r="B18" s="181" t="s">
        <v>105</v>
      </c>
      <c r="C18" s="181"/>
      <c r="D18" s="181"/>
      <c r="E18" s="181"/>
      <c r="F18" s="181"/>
      <c r="G18" s="181"/>
      <c r="H18" s="181"/>
      <c r="I18" s="181"/>
      <c r="J18" s="181"/>
      <c r="K18" s="181"/>
      <c r="L18" s="181"/>
      <c r="M18" s="181"/>
      <c r="N18" s="181"/>
      <c r="O18" s="181"/>
    </row>
    <row r="19" spans="2:18" ht="15" customHeight="1">
      <c r="B19" s="153"/>
      <c r="C19" s="52"/>
      <c r="D19" s="52"/>
      <c r="E19" s="52"/>
      <c r="F19" s="52"/>
      <c r="G19" s="52"/>
      <c r="H19" s="52"/>
      <c r="I19" s="52"/>
      <c r="J19" s="52"/>
      <c r="K19" s="52"/>
      <c r="L19" s="52"/>
      <c r="M19" s="52"/>
      <c r="N19" s="52"/>
      <c r="O19" s="52"/>
    </row>
    <row r="20" spans="2:18" ht="15" customHeight="1">
      <c r="B20" s="152" t="s">
        <v>99</v>
      </c>
      <c r="C20" s="152" t="s">
        <v>98</v>
      </c>
      <c r="D20" s="152" t="s">
        <v>97</v>
      </c>
      <c r="E20" s="152" t="s">
        <v>96</v>
      </c>
      <c r="F20" s="152" t="s">
        <v>95</v>
      </c>
      <c r="G20" s="152" t="s">
        <v>94</v>
      </c>
      <c r="H20" s="152" t="s">
        <v>93</v>
      </c>
      <c r="I20" s="152" t="s">
        <v>92</v>
      </c>
      <c r="J20" s="152" t="s">
        <v>91</v>
      </c>
      <c r="K20" s="152" t="s">
        <v>90</v>
      </c>
      <c r="L20" s="152" t="s">
        <v>89</v>
      </c>
      <c r="M20" s="152" t="s">
        <v>88</v>
      </c>
      <c r="N20" s="152" t="s">
        <v>87</v>
      </c>
      <c r="O20" s="152" t="s">
        <v>86</v>
      </c>
      <c r="Q20" s="152" t="s">
        <v>99</v>
      </c>
      <c r="R20" s="152" t="s">
        <v>104</v>
      </c>
    </row>
    <row r="21" spans="2:18" ht="15" customHeight="1">
      <c r="B21" s="158">
        <v>2004</v>
      </c>
      <c r="C21" s="159">
        <v>51</v>
      </c>
      <c r="D21" s="159">
        <v>63.7</v>
      </c>
      <c r="E21" s="160">
        <v>62.2</v>
      </c>
      <c r="F21" s="160">
        <v>57.4</v>
      </c>
      <c r="G21" s="159">
        <v>58</v>
      </c>
      <c r="H21" s="159">
        <v>63.5</v>
      </c>
      <c r="I21" s="159">
        <v>64.900000000000006</v>
      </c>
      <c r="J21" s="159">
        <v>68.400000000000006</v>
      </c>
      <c r="K21" s="159">
        <v>67.2</v>
      </c>
      <c r="L21" s="159">
        <v>70.3</v>
      </c>
      <c r="M21" s="159">
        <v>71.2</v>
      </c>
      <c r="N21" s="159">
        <v>55.3</v>
      </c>
      <c r="O21" s="157">
        <v>62.7</v>
      </c>
      <c r="Q21" s="158">
        <v>2004</v>
      </c>
      <c r="R21" s="157">
        <v>62.7</v>
      </c>
    </row>
    <row r="22" spans="2:18" ht="15" customHeight="1">
      <c r="B22" s="158">
        <v>2005</v>
      </c>
      <c r="C22" s="159">
        <v>60.2</v>
      </c>
      <c r="D22" s="159">
        <v>71.400000000000006</v>
      </c>
      <c r="E22" s="160">
        <v>64</v>
      </c>
      <c r="F22" s="160">
        <v>69.8</v>
      </c>
      <c r="G22" s="159">
        <v>66.7</v>
      </c>
      <c r="H22" s="159">
        <v>72.2</v>
      </c>
      <c r="I22" s="159">
        <v>71.7</v>
      </c>
      <c r="J22" s="159">
        <v>73.400000000000006</v>
      </c>
      <c r="K22" s="159">
        <v>73.3</v>
      </c>
      <c r="L22" s="159">
        <v>69.599999999999994</v>
      </c>
      <c r="M22" s="159">
        <v>73.099999999999994</v>
      </c>
      <c r="N22" s="159">
        <v>53.7</v>
      </c>
      <c r="O22" s="157">
        <v>68.5</v>
      </c>
      <c r="Q22" s="158">
        <v>2005</v>
      </c>
      <c r="R22" s="157">
        <v>68.5</v>
      </c>
    </row>
    <row r="23" spans="2:18" ht="15" customHeight="1">
      <c r="B23" s="158">
        <v>2006</v>
      </c>
      <c r="C23" s="159">
        <v>57.8</v>
      </c>
      <c r="D23" s="159">
        <v>73.2</v>
      </c>
      <c r="E23" s="160">
        <v>71</v>
      </c>
      <c r="F23" s="160">
        <v>67.3</v>
      </c>
      <c r="G23" s="159">
        <v>66.3</v>
      </c>
      <c r="H23" s="159">
        <v>69</v>
      </c>
      <c r="I23" s="159">
        <v>70.900000000000006</v>
      </c>
      <c r="J23" s="159">
        <v>77.900000000000006</v>
      </c>
      <c r="K23" s="159">
        <v>75.2</v>
      </c>
      <c r="L23" s="159">
        <v>76.900000000000006</v>
      </c>
      <c r="M23" s="159">
        <v>75.400000000000006</v>
      </c>
      <c r="N23" s="159">
        <v>51.4</v>
      </c>
      <c r="O23" s="157">
        <v>69.5</v>
      </c>
      <c r="Q23" s="158">
        <v>2006</v>
      </c>
      <c r="R23" s="157">
        <v>69.5</v>
      </c>
    </row>
    <row r="24" spans="2:18" ht="15" customHeight="1">
      <c r="B24" s="158">
        <v>2007</v>
      </c>
      <c r="C24" s="159">
        <v>58.8</v>
      </c>
      <c r="D24" s="159">
        <v>77.3</v>
      </c>
      <c r="E24" s="160">
        <v>74.5</v>
      </c>
      <c r="F24" s="160">
        <v>65.400000000000006</v>
      </c>
      <c r="G24" s="159">
        <v>72.599999999999994</v>
      </c>
      <c r="H24" s="159">
        <v>71.099999999999994</v>
      </c>
      <c r="I24" s="159">
        <v>73.8</v>
      </c>
      <c r="J24" s="159">
        <v>73.7</v>
      </c>
      <c r="K24" s="159">
        <v>72.7</v>
      </c>
      <c r="L24" s="159">
        <v>76.900000000000006</v>
      </c>
      <c r="M24" s="159">
        <v>80.3</v>
      </c>
      <c r="N24" s="159">
        <v>55.5</v>
      </c>
      <c r="O24" s="157">
        <v>70.8</v>
      </c>
      <c r="Q24" s="158">
        <v>2007</v>
      </c>
      <c r="R24" s="157">
        <v>70.8</v>
      </c>
    </row>
    <row r="25" spans="2:18" ht="15" customHeight="1">
      <c r="B25" s="158">
        <v>2008</v>
      </c>
      <c r="C25" s="159">
        <v>54.4</v>
      </c>
      <c r="D25" s="159">
        <v>74.2</v>
      </c>
      <c r="E25" s="160">
        <v>60</v>
      </c>
      <c r="F25" s="160">
        <v>69.900000000000006</v>
      </c>
      <c r="G25" s="159">
        <v>63.5</v>
      </c>
      <c r="H25" s="159">
        <v>66.5</v>
      </c>
      <c r="I25" s="159">
        <v>69</v>
      </c>
      <c r="J25" s="159">
        <v>67.5</v>
      </c>
      <c r="K25" s="159">
        <v>66.5</v>
      </c>
      <c r="L25" s="159">
        <v>70.5</v>
      </c>
      <c r="M25" s="159">
        <v>66.599999999999994</v>
      </c>
      <c r="N25" s="159">
        <v>47</v>
      </c>
      <c r="O25" s="157">
        <v>64.3</v>
      </c>
      <c r="Q25" s="158">
        <v>2008</v>
      </c>
      <c r="R25" s="157">
        <v>64.3</v>
      </c>
    </row>
    <row r="26" spans="2:18" ht="15" customHeight="1">
      <c r="B26" s="158">
        <v>2009</v>
      </c>
      <c r="C26" s="159">
        <v>47</v>
      </c>
      <c r="D26" s="159">
        <v>65.099999999999994</v>
      </c>
      <c r="E26" s="160">
        <v>63</v>
      </c>
      <c r="F26" s="160">
        <v>53.7</v>
      </c>
      <c r="G26" s="159">
        <v>55.8</v>
      </c>
      <c r="H26" s="159">
        <v>59.9</v>
      </c>
      <c r="I26" s="159">
        <v>62</v>
      </c>
      <c r="J26" s="159">
        <v>63.5</v>
      </c>
      <c r="K26" s="159">
        <v>66</v>
      </c>
      <c r="L26" s="159">
        <v>65.7</v>
      </c>
      <c r="M26" s="159">
        <v>67.900000000000006</v>
      </c>
      <c r="N26" s="159">
        <v>47.7</v>
      </c>
      <c r="O26" s="157">
        <v>59.7</v>
      </c>
      <c r="Q26" s="158">
        <v>2009</v>
      </c>
      <c r="R26" s="157">
        <v>59.7</v>
      </c>
    </row>
    <row r="27" spans="2:18" ht="15" customHeight="1">
      <c r="B27" s="158">
        <v>2010</v>
      </c>
      <c r="C27" s="159">
        <v>48.2</v>
      </c>
      <c r="D27" s="159">
        <v>66.900000000000006</v>
      </c>
      <c r="E27" s="160">
        <v>66</v>
      </c>
      <c r="F27" s="160">
        <v>60.8</v>
      </c>
      <c r="G27" s="159">
        <v>59</v>
      </c>
      <c r="H27" s="159">
        <v>60.7</v>
      </c>
      <c r="I27" s="159">
        <v>60.8</v>
      </c>
      <c r="J27" s="159">
        <v>64.099999999999994</v>
      </c>
      <c r="K27" s="159">
        <v>64.7</v>
      </c>
      <c r="L27" s="159">
        <v>63.7</v>
      </c>
      <c r="M27" s="159">
        <v>69.8</v>
      </c>
      <c r="N27" s="159">
        <v>46.6</v>
      </c>
      <c r="O27" s="157">
        <v>61.4</v>
      </c>
      <c r="Q27" s="158">
        <v>2010</v>
      </c>
      <c r="R27" s="157">
        <v>61.4</v>
      </c>
    </row>
    <row r="28" spans="2:18" ht="15" customHeight="1">
      <c r="B28" s="158">
        <v>2011</v>
      </c>
      <c r="C28" s="159">
        <v>49.6</v>
      </c>
      <c r="D28" s="159">
        <v>66.400000000000006</v>
      </c>
      <c r="E28" s="160">
        <v>66.7</v>
      </c>
      <c r="F28" s="160">
        <v>69.900000000000006</v>
      </c>
      <c r="G28" s="159"/>
      <c r="H28" s="159"/>
      <c r="I28" s="159"/>
      <c r="J28" s="159"/>
      <c r="K28" s="159"/>
      <c r="L28" s="159"/>
      <c r="M28" s="159"/>
      <c r="N28" s="159"/>
      <c r="O28" s="157"/>
      <c r="Q28" s="158"/>
      <c r="R28" s="157"/>
    </row>
    <row r="29" spans="2:18" ht="15" customHeight="1">
      <c r="B29" s="150" t="s">
        <v>103</v>
      </c>
      <c r="J29" s="154"/>
    </row>
    <row r="30" spans="2:18" ht="15" customHeight="1">
      <c r="B30" s="154"/>
      <c r="C30" s="154"/>
      <c r="D30" s="154"/>
      <c r="E30" s="154"/>
      <c r="F30" s="154"/>
      <c r="G30" s="154"/>
      <c r="H30" s="154"/>
      <c r="I30" s="154"/>
      <c r="J30" s="154"/>
      <c r="K30" s="154"/>
      <c r="L30" s="154"/>
      <c r="M30" s="154"/>
      <c r="N30" s="154"/>
    </row>
    <row r="31" spans="2:18" ht="15" customHeight="1">
      <c r="B31" s="149" t="s">
        <v>102</v>
      </c>
    </row>
    <row r="32" spans="2:18" ht="15" customHeight="1">
      <c r="B32" s="149" t="s">
        <v>84</v>
      </c>
    </row>
    <row r="49" spans="2:2" ht="15" customHeight="1">
      <c r="B49" s="149" t="s">
        <v>102</v>
      </c>
    </row>
    <row r="50" spans="2:2" ht="15" customHeight="1">
      <c r="B50" s="149" t="s">
        <v>83</v>
      </c>
    </row>
    <row r="67" spans="2:2" ht="15" customHeight="1">
      <c r="B67" s="149" t="s">
        <v>102</v>
      </c>
    </row>
    <row r="68" spans="2:2" ht="15" customHeight="1">
      <c r="B68" s="149" t="s">
        <v>81</v>
      </c>
    </row>
    <row r="89" spans="19:19" ht="15" customHeight="1">
      <c r="S89" s="151"/>
    </row>
    <row r="90" spans="19:19" ht="15" customHeight="1">
      <c r="S90" s="151"/>
    </row>
    <row r="91" spans="19:19" ht="15" customHeight="1">
      <c r="S91" s="151"/>
    </row>
  </sheetData>
  <mergeCells count="2">
    <mergeCell ref="B18:O18"/>
    <mergeCell ref="B2:O2"/>
  </mergeCells>
  <pageMargins left="0.74803149606299213" right="0.74803149606299213" top="0.98425196850393704" bottom="0.98425196850393704" header="0" footer="0"/>
  <pageSetup orientation="landscape" verticalDpi="1200" r:id="rId1"/>
  <headerFooter alignWithMargins="0"/>
  <drawing r:id="rId2"/>
</worksheet>
</file>

<file path=xl/worksheets/sheet2.xml><?xml version="1.0" encoding="utf-8"?>
<worksheet xmlns="http://schemas.openxmlformats.org/spreadsheetml/2006/main" xmlns:r="http://schemas.openxmlformats.org/officeDocument/2006/relationships">
  <sheetPr published="0"/>
  <dimension ref="A8:O75"/>
  <sheetViews>
    <sheetView showGridLines="0" view="pageBreakPreview" topLeftCell="A19" zoomScaleSheetLayoutView="100" workbookViewId="0"/>
  </sheetViews>
  <sheetFormatPr baseColWidth="10" defaultColWidth="11.7109375" defaultRowHeight="15" customHeight="1"/>
  <cols>
    <col min="1" max="1" width="2.7109375" style="23" customWidth="1"/>
    <col min="2" max="2" width="20.7109375" style="14" customWidth="1"/>
    <col min="3" max="5" width="13.7109375" style="14" customWidth="1"/>
    <col min="6" max="6" width="2.140625" style="14" customWidth="1"/>
    <col min="7" max="9" width="13.7109375" style="14" customWidth="1"/>
    <col min="10" max="10" width="2.140625" style="14" customWidth="1"/>
    <col min="11" max="11" width="13.7109375" style="14" customWidth="1"/>
    <col min="12" max="12" width="13.7109375" style="128" customWidth="1"/>
    <col min="13" max="13" width="2.7109375" style="14" customWidth="1"/>
    <col min="14" max="14" width="11.7109375" style="23"/>
    <col min="15" max="16384" width="11.7109375" style="14"/>
  </cols>
  <sheetData>
    <row r="8" spans="1:14" s="23" customFormat="1" ht="15" customHeight="1">
      <c r="A8" s="13"/>
      <c r="B8" s="13"/>
      <c r="C8" s="13"/>
      <c r="D8" s="13"/>
      <c r="E8" s="13"/>
      <c r="F8" s="13"/>
      <c r="G8" s="13"/>
      <c r="H8" s="13"/>
      <c r="I8" s="13"/>
      <c r="J8" s="13"/>
      <c r="K8" s="13"/>
      <c r="L8" s="15"/>
      <c r="M8" s="13"/>
    </row>
    <row r="9" spans="1:14" ht="15" customHeight="1">
      <c r="A9" s="13"/>
      <c r="B9" s="13"/>
      <c r="C9" s="13"/>
      <c r="D9" s="13"/>
      <c r="E9" s="13"/>
      <c r="F9" s="13"/>
      <c r="G9" s="13"/>
      <c r="H9" s="13"/>
      <c r="I9" s="13"/>
      <c r="J9" s="13"/>
      <c r="K9" s="13"/>
      <c r="L9" s="15"/>
      <c r="M9" s="13"/>
      <c r="N9" s="14"/>
    </row>
    <row r="10" spans="1:14" ht="15" customHeight="1">
      <c r="A10" s="13"/>
      <c r="B10" s="13"/>
      <c r="C10" s="13"/>
      <c r="D10" s="13"/>
      <c r="E10" s="13"/>
      <c r="F10" s="13"/>
      <c r="G10" s="13"/>
      <c r="H10" s="13"/>
      <c r="I10" s="13"/>
      <c r="J10" s="13"/>
      <c r="K10" s="13"/>
      <c r="L10" s="15"/>
      <c r="M10" s="13"/>
      <c r="N10" s="14"/>
    </row>
    <row r="11" spans="1:14" ht="22.5">
      <c r="A11" s="13"/>
      <c r="B11" s="119" t="s">
        <v>108</v>
      </c>
      <c r="C11" s="13"/>
      <c r="D11" s="120"/>
      <c r="G11" s="120"/>
      <c r="H11" s="120"/>
      <c r="I11" s="120"/>
      <c r="J11" s="120"/>
      <c r="K11" s="120"/>
      <c r="L11" s="120"/>
      <c r="M11" s="13"/>
      <c r="N11" s="14"/>
    </row>
    <row r="12" spans="1:14" ht="15" customHeight="1">
      <c r="A12" s="13"/>
      <c r="B12" s="13"/>
      <c r="C12" s="13"/>
      <c r="D12" s="13"/>
      <c r="E12" s="120"/>
      <c r="F12" s="120"/>
      <c r="G12" s="120"/>
      <c r="H12" s="120"/>
      <c r="I12" s="120"/>
      <c r="J12" s="120"/>
      <c r="K12" s="120"/>
      <c r="L12" s="120"/>
      <c r="M12" s="13"/>
      <c r="N12" s="14"/>
    </row>
    <row r="13" spans="1:14" ht="15" customHeight="1">
      <c r="A13" s="13"/>
      <c r="B13" s="13"/>
      <c r="C13" s="13"/>
      <c r="D13" s="13"/>
      <c r="E13" s="13"/>
      <c r="F13" s="13"/>
      <c r="G13" s="13"/>
      <c r="H13" s="13"/>
      <c r="I13" s="13"/>
      <c r="J13" s="13"/>
      <c r="K13" s="13"/>
      <c r="L13" s="15"/>
      <c r="M13" s="13"/>
      <c r="N13" s="14"/>
    </row>
    <row r="14" spans="1:14" ht="15" customHeight="1">
      <c r="A14" s="13"/>
      <c r="B14" s="167" t="s">
        <v>111</v>
      </c>
      <c r="C14" s="167"/>
      <c r="D14" s="167"/>
      <c r="E14" s="13"/>
      <c r="F14" s="13"/>
      <c r="G14" s="13"/>
      <c r="H14" s="13"/>
      <c r="I14" s="13"/>
      <c r="J14" s="13"/>
      <c r="K14" s="13"/>
      <c r="L14" s="15"/>
      <c r="M14" s="13"/>
      <c r="N14" s="14"/>
    </row>
    <row r="15" spans="1:14" ht="15" customHeight="1">
      <c r="A15" s="13"/>
      <c r="B15" s="167"/>
      <c r="C15" s="167"/>
      <c r="D15" s="167"/>
      <c r="E15" s="121"/>
      <c r="F15" s="121"/>
      <c r="G15" s="121"/>
      <c r="H15" s="121"/>
      <c r="I15" s="121"/>
      <c r="J15" s="121"/>
      <c r="K15" s="121"/>
      <c r="L15" s="121"/>
      <c r="M15" s="13"/>
      <c r="N15" s="14"/>
    </row>
    <row r="16" spans="1:14" ht="15" customHeight="1">
      <c r="A16" s="13"/>
      <c r="C16" s="55"/>
      <c r="D16" s="55"/>
      <c r="E16" s="55"/>
      <c r="F16" s="55"/>
      <c r="G16" s="55"/>
      <c r="H16" s="55"/>
      <c r="I16" s="55"/>
      <c r="J16" s="55"/>
      <c r="K16" s="55"/>
      <c r="L16" s="55"/>
      <c r="M16" s="13"/>
      <c r="N16" s="14"/>
    </row>
    <row r="17" spans="1:14" ht="15" customHeight="1">
      <c r="A17" s="13"/>
      <c r="B17" s="166" t="s">
        <v>154</v>
      </c>
      <c r="C17" s="166"/>
      <c r="D17" s="166"/>
      <c r="E17" s="55"/>
      <c r="F17" s="55"/>
      <c r="G17" s="55"/>
      <c r="H17" s="55"/>
      <c r="I17" s="55"/>
      <c r="J17" s="55"/>
      <c r="K17" s="55"/>
      <c r="L17" s="55"/>
      <c r="M17" s="13"/>
      <c r="N17" s="14"/>
    </row>
    <row r="18" spans="1:14" ht="15" customHeight="1">
      <c r="A18" s="13"/>
      <c r="B18" s="166"/>
      <c r="C18" s="166"/>
      <c r="D18" s="166"/>
      <c r="E18" s="55"/>
      <c r="F18" s="55"/>
      <c r="G18" s="55"/>
      <c r="H18" s="55"/>
      <c r="I18" s="55"/>
      <c r="J18" s="55"/>
      <c r="K18" s="55"/>
      <c r="L18" s="55"/>
      <c r="M18" s="13"/>
      <c r="N18" s="14"/>
    </row>
    <row r="19" spans="1:14" ht="15" customHeight="1">
      <c r="A19" s="13"/>
      <c r="B19" s="166"/>
      <c r="C19" s="166"/>
      <c r="D19" s="166"/>
      <c r="E19" s="55"/>
      <c r="F19" s="55"/>
      <c r="G19" s="55"/>
      <c r="H19" s="55"/>
      <c r="I19" s="55"/>
      <c r="J19" s="55"/>
      <c r="K19" s="55"/>
      <c r="L19" s="55"/>
      <c r="M19" s="13"/>
      <c r="N19" s="14"/>
    </row>
    <row r="20" spans="1:14" ht="15" customHeight="1">
      <c r="A20" s="13"/>
      <c r="B20" s="166"/>
      <c r="C20" s="166"/>
      <c r="D20" s="166"/>
      <c r="E20" s="55"/>
      <c r="F20" s="55"/>
      <c r="G20" s="55"/>
      <c r="H20" s="55"/>
      <c r="I20" s="55"/>
      <c r="J20" s="55"/>
      <c r="K20" s="55"/>
      <c r="L20" s="55"/>
      <c r="M20" s="13"/>
      <c r="N20" s="14"/>
    </row>
    <row r="21" spans="1:14" ht="15" customHeight="1">
      <c r="A21" s="13"/>
      <c r="B21" s="166"/>
      <c r="C21" s="166"/>
      <c r="D21" s="166"/>
      <c r="E21" s="55"/>
      <c r="F21" s="55"/>
      <c r="G21" s="55"/>
      <c r="H21" s="55"/>
      <c r="I21" s="55"/>
      <c r="J21" s="55"/>
      <c r="K21" s="55"/>
      <c r="L21" s="55"/>
      <c r="M21" s="13"/>
      <c r="N21" s="14"/>
    </row>
    <row r="22" spans="1:14" ht="15" customHeight="1">
      <c r="A22" s="13"/>
      <c r="B22" s="166"/>
      <c r="C22" s="166"/>
      <c r="D22" s="166"/>
      <c r="E22" s="55"/>
      <c r="F22" s="55"/>
      <c r="G22" s="55"/>
      <c r="H22" s="55"/>
      <c r="I22" s="55"/>
      <c r="J22" s="55"/>
      <c r="K22" s="55"/>
      <c r="L22" s="55"/>
      <c r="M22" s="13"/>
      <c r="N22" s="14"/>
    </row>
    <row r="23" spans="1:14" ht="15" customHeight="1">
      <c r="A23" s="13"/>
      <c r="B23" s="166"/>
      <c r="C23" s="166"/>
      <c r="D23" s="166"/>
      <c r="E23" s="55"/>
      <c r="F23" s="55"/>
      <c r="G23" s="55"/>
      <c r="H23" s="55"/>
      <c r="I23" s="55"/>
      <c r="J23" s="55"/>
      <c r="K23" s="55"/>
      <c r="L23" s="55"/>
      <c r="M23" s="13"/>
      <c r="N23" s="14"/>
    </row>
    <row r="24" spans="1:14" ht="15" customHeight="1">
      <c r="A24" s="13"/>
      <c r="B24" s="166"/>
      <c r="C24" s="166"/>
      <c r="D24" s="166"/>
      <c r="E24" s="55"/>
      <c r="F24" s="55"/>
      <c r="G24" s="55"/>
      <c r="H24" s="55"/>
      <c r="I24" s="55"/>
      <c r="J24" s="55"/>
      <c r="K24" s="55"/>
      <c r="L24" s="55"/>
      <c r="M24" s="13"/>
      <c r="N24" s="14"/>
    </row>
    <row r="25" spans="1:14" ht="15" customHeight="1">
      <c r="A25" s="13"/>
      <c r="B25" s="166"/>
      <c r="C25" s="166"/>
      <c r="D25" s="166"/>
      <c r="E25" s="55"/>
      <c r="F25" s="55"/>
      <c r="G25" s="55"/>
      <c r="H25" s="55"/>
      <c r="I25" s="55"/>
      <c r="J25" s="55"/>
      <c r="K25" s="55"/>
      <c r="L25" s="55"/>
      <c r="M25" s="13"/>
      <c r="N25" s="14"/>
    </row>
    <row r="26" spans="1:14" ht="15" customHeight="1">
      <c r="A26" s="13"/>
      <c r="B26" s="166"/>
      <c r="C26" s="166"/>
      <c r="D26" s="166"/>
      <c r="E26" s="55"/>
      <c r="F26" s="55"/>
      <c r="G26" s="55"/>
      <c r="H26" s="55"/>
      <c r="I26" s="55"/>
      <c r="J26" s="55"/>
      <c r="K26" s="55"/>
      <c r="L26" s="55"/>
      <c r="M26" s="13"/>
      <c r="N26" s="14"/>
    </row>
    <row r="27" spans="1:14" ht="15" customHeight="1">
      <c r="A27" s="13"/>
      <c r="B27" s="166"/>
      <c r="C27" s="166"/>
      <c r="D27" s="166"/>
      <c r="E27" s="55"/>
      <c r="F27" s="55"/>
      <c r="G27" s="55"/>
      <c r="H27" s="55"/>
      <c r="I27" s="55"/>
      <c r="J27" s="55"/>
      <c r="K27" s="55"/>
      <c r="L27" s="55"/>
      <c r="M27" s="13"/>
      <c r="N27" s="14"/>
    </row>
    <row r="28" spans="1:14" ht="15" customHeight="1">
      <c r="A28" s="13"/>
      <c r="B28" s="166"/>
      <c r="C28" s="166"/>
      <c r="D28" s="166"/>
      <c r="E28" s="55"/>
      <c r="F28" s="55"/>
      <c r="G28" s="55"/>
      <c r="H28" s="55"/>
      <c r="I28" s="55"/>
      <c r="J28" s="55"/>
      <c r="K28" s="55"/>
      <c r="L28" s="55"/>
      <c r="M28" s="13"/>
      <c r="N28" s="14"/>
    </row>
    <row r="29" spans="1:14" ht="15" customHeight="1">
      <c r="A29" s="13"/>
      <c r="B29" s="166"/>
      <c r="C29" s="166"/>
      <c r="D29" s="166"/>
      <c r="E29" s="55"/>
      <c r="F29" s="55"/>
      <c r="G29" s="55"/>
      <c r="H29" s="55"/>
      <c r="I29" s="55"/>
      <c r="J29" s="55"/>
      <c r="K29" s="55"/>
      <c r="L29" s="55"/>
      <c r="M29" s="13"/>
      <c r="N29" s="14"/>
    </row>
    <row r="30" spans="1:14" ht="15" customHeight="1">
      <c r="A30" s="13"/>
      <c r="B30" s="166"/>
      <c r="C30" s="166"/>
      <c r="D30" s="166"/>
      <c r="E30" s="55"/>
      <c r="F30" s="55"/>
      <c r="G30" s="55"/>
      <c r="H30" s="55"/>
      <c r="I30" s="55"/>
      <c r="J30" s="55"/>
      <c r="K30" s="55"/>
      <c r="L30" s="55"/>
      <c r="M30" s="13"/>
      <c r="N30" s="14"/>
    </row>
    <row r="31" spans="1:14" ht="15" customHeight="1">
      <c r="A31" s="13"/>
      <c r="B31" s="166"/>
      <c r="C31" s="166"/>
      <c r="D31" s="166"/>
      <c r="E31" s="55"/>
      <c r="F31" s="55"/>
      <c r="G31" s="55"/>
      <c r="H31" s="55"/>
      <c r="I31" s="55"/>
      <c r="J31" s="55"/>
      <c r="K31" s="55"/>
      <c r="L31" s="55"/>
      <c r="M31" s="13"/>
      <c r="N31" s="14"/>
    </row>
    <row r="32" spans="1:14" ht="15" customHeight="1">
      <c r="A32" s="13"/>
      <c r="B32" s="166"/>
      <c r="C32" s="166"/>
      <c r="D32" s="166"/>
      <c r="E32" s="55"/>
      <c r="F32" s="55"/>
      <c r="G32" s="55"/>
      <c r="H32" s="55"/>
      <c r="I32" s="55"/>
      <c r="J32" s="55"/>
      <c r="K32" s="55"/>
      <c r="L32" s="55"/>
      <c r="M32" s="13"/>
      <c r="N32" s="14"/>
    </row>
    <row r="33" spans="1:15" ht="15" customHeight="1">
      <c r="A33" s="13"/>
      <c r="B33" s="166"/>
      <c r="C33" s="166"/>
      <c r="D33" s="166"/>
      <c r="E33" s="55"/>
      <c r="F33" s="55"/>
      <c r="G33" s="55"/>
      <c r="H33" s="55"/>
      <c r="I33" s="55"/>
      <c r="J33" s="55"/>
      <c r="K33" s="55"/>
      <c r="L33" s="55"/>
      <c r="M33" s="13"/>
    </row>
    <row r="34" spans="1:15" ht="15" customHeight="1">
      <c r="A34" s="13"/>
      <c r="B34" s="166"/>
      <c r="C34" s="166"/>
      <c r="D34" s="166"/>
      <c r="E34" s="55"/>
      <c r="F34" s="55"/>
      <c r="G34" s="55"/>
      <c r="H34" s="55"/>
      <c r="I34" s="55"/>
      <c r="J34" s="55"/>
      <c r="K34" s="55"/>
      <c r="L34" s="55"/>
      <c r="M34" s="13"/>
    </row>
    <row r="35" spans="1:15" ht="15" customHeight="1">
      <c r="A35" s="13"/>
      <c r="B35" s="166"/>
      <c r="C35" s="166"/>
      <c r="D35" s="166"/>
      <c r="E35" s="55"/>
      <c r="F35" s="55"/>
      <c r="G35" s="55"/>
      <c r="H35" s="55"/>
      <c r="I35" s="55"/>
      <c r="J35" s="55"/>
      <c r="K35" s="55"/>
      <c r="L35" s="55"/>
      <c r="M35" s="13"/>
    </row>
    <row r="36" spans="1:15" ht="15" customHeight="1">
      <c r="A36" s="13"/>
      <c r="B36" s="166"/>
      <c r="C36" s="166"/>
      <c r="D36" s="166"/>
      <c r="E36" s="55"/>
      <c r="F36" s="55"/>
      <c r="G36" s="55"/>
      <c r="H36" s="55"/>
      <c r="I36" s="55"/>
      <c r="J36" s="55"/>
      <c r="K36" s="55"/>
      <c r="L36" s="55"/>
      <c r="M36" s="13"/>
    </row>
    <row r="37" spans="1:15" ht="15" customHeight="1">
      <c r="A37" s="13"/>
      <c r="B37" s="166"/>
      <c r="C37" s="166"/>
      <c r="D37" s="166"/>
      <c r="E37" s="55"/>
      <c r="F37" s="55"/>
      <c r="G37" s="55"/>
      <c r="H37" s="55"/>
      <c r="I37" s="55"/>
      <c r="J37" s="55"/>
      <c r="K37" s="55"/>
      <c r="L37" s="55"/>
      <c r="M37" s="13"/>
    </row>
    <row r="38" spans="1:15" ht="15" customHeight="1">
      <c r="A38" s="13"/>
      <c r="B38" s="166"/>
      <c r="C38" s="166"/>
      <c r="D38" s="166"/>
      <c r="E38" s="55"/>
      <c r="F38" s="55"/>
      <c r="G38" s="55"/>
      <c r="H38" s="55"/>
      <c r="I38" s="55"/>
      <c r="J38" s="55"/>
      <c r="K38" s="55"/>
      <c r="L38" s="55"/>
      <c r="M38" s="13"/>
    </row>
    <row r="39" spans="1:15" ht="15" customHeight="1">
      <c r="A39" s="13"/>
      <c r="B39" s="55"/>
      <c r="C39" s="55"/>
      <c r="D39" s="55"/>
      <c r="E39" s="55"/>
      <c r="F39" s="55"/>
      <c r="G39" s="55"/>
      <c r="H39" s="55"/>
      <c r="I39" s="55"/>
      <c r="J39" s="55"/>
      <c r="K39" s="55"/>
      <c r="L39" s="55"/>
      <c r="M39" s="13"/>
    </row>
    <row r="40" spans="1:15" ht="15" customHeight="1">
      <c r="A40" s="13"/>
      <c r="B40" s="13"/>
      <c r="C40" s="20"/>
      <c r="D40" s="20"/>
      <c r="E40" s="20"/>
      <c r="F40" s="20"/>
      <c r="G40" s="20"/>
      <c r="H40" s="20"/>
      <c r="I40" s="20"/>
      <c r="J40" s="20"/>
      <c r="K40" s="20"/>
      <c r="L40" s="20"/>
      <c r="M40" s="20"/>
    </row>
    <row r="41" spans="1:15" s="16" customFormat="1" ht="15" customHeight="1">
      <c r="A41" s="59"/>
      <c r="B41" s="168" t="s">
        <v>15</v>
      </c>
      <c r="C41" s="170" t="s">
        <v>133</v>
      </c>
      <c r="D41" s="171"/>
      <c r="E41" s="171"/>
      <c r="F41" s="143"/>
      <c r="G41" s="170" t="s">
        <v>134</v>
      </c>
      <c r="H41" s="171"/>
      <c r="I41" s="171"/>
      <c r="J41" s="144"/>
      <c r="K41" s="172" t="s">
        <v>131</v>
      </c>
      <c r="L41" s="172" t="s">
        <v>132</v>
      </c>
      <c r="M41" s="59"/>
      <c r="N41" s="59"/>
    </row>
    <row r="42" spans="1:15" s="16" customFormat="1" ht="15" customHeight="1">
      <c r="A42" s="59"/>
      <c r="B42" s="168"/>
      <c r="C42" s="145" t="s">
        <v>10</v>
      </c>
      <c r="D42" s="145" t="s">
        <v>11</v>
      </c>
      <c r="E42" s="145" t="s">
        <v>9</v>
      </c>
      <c r="F42" s="143"/>
      <c r="G42" s="145" t="s">
        <v>10</v>
      </c>
      <c r="H42" s="145" t="s">
        <v>11</v>
      </c>
      <c r="I42" s="145" t="s">
        <v>9</v>
      </c>
      <c r="J42" s="144"/>
      <c r="K42" s="173"/>
      <c r="L42" s="173" t="s">
        <v>132</v>
      </c>
      <c r="M42" s="59"/>
      <c r="N42" s="59"/>
    </row>
    <row r="43" spans="1:15" ht="15" customHeight="1">
      <c r="A43" s="13"/>
      <c r="B43" s="13"/>
      <c r="C43" s="13"/>
      <c r="D43" s="13"/>
      <c r="E43" s="13"/>
      <c r="F43" s="139"/>
      <c r="G43" s="13"/>
      <c r="H43" s="13"/>
      <c r="I43" s="13"/>
      <c r="K43" s="15"/>
      <c r="L43" s="13"/>
      <c r="M43" s="13"/>
    </row>
    <row r="44" spans="1:15" s="124" customFormat="1" ht="15" customHeight="1">
      <c r="A44" s="122"/>
      <c r="B44" s="129" t="s">
        <v>9</v>
      </c>
      <c r="C44" s="101">
        <f t="shared" ref="C44" si="0">SUM(C45:C57)</f>
        <v>1024970</v>
      </c>
      <c r="D44" s="101">
        <f t="shared" ref="D44" si="1">SUM(D45:D57)</f>
        <v>1024970</v>
      </c>
      <c r="E44" s="101">
        <f t="shared" ref="E44" si="2">SUM(E45:E57)</f>
        <v>2049940</v>
      </c>
      <c r="F44" s="139"/>
      <c r="G44" s="101">
        <f>SUM(G45:G57)</f>
        <v>1137399</v>
      </c>
      <c r="H44" s="101">
        <f t="shared" ref="H44" si="3">SUM(H45:H57)</f>
        <v>1137399</v>
      </c>
      <c r="I44" s="101">
        <f>SUM(I45:I57)</f>
        <v>2274798</v>
      </c>
      <c r="K44" s="123">
        <f t="shared" ref="K44:K57" si="4">I44/E44-1</f>
        <v>0.10969003970847924</v>
      </c>
      <c r="L44" s="123">
        <f>+I44/$I$44</f>
        <v>1</v>
      </c>
      <c r="M44" s="122"/>
      <c r="N44" s="7"/>
    </row>
    <row r="45" spans="1:15" s="8" customFormat="1" ht="15" customHeight="1">
      <c r="A45" s="60"/>
      <c r="B45" s="7" t="s">
        <v>0</v>
      </c>
      <c r="C45" s="103">
        <v>340652</v>
      </c>
      <c r="D45" s="103">
        <v>434342</v>
      </c>
      <c r="E45" s="103">
        <f>SUM(C45:D45)</f>
        <v>774994</v>
      </c>
      <c r="F45" s="139"/>
      <c r="G45" s="103">
        <v>385845</v>
      </c>
      <c r="H45" s="103">
        <v>475271</v>
      </c>
      <c r="I45" s="103">
        <f>SUM(G45:H45)</f>
        <v>861116</v>
      </c>
      <c r="K45" s="104">
        <f t="shared" si="4"/>
        <v>0.11112602162081253</v>
      </c>
      <c r="L45" s="104">
        <f>+I45/$I$44</f>
        <v>0.37854613904179624</v>
      </c>
      <c r="M45" s="60"/>
      <c r="N45" s="131">
        <f>(G45/C45)-1</f>
        <v>0.13266618132287489</v>
      </c>
      <c r="O45" s="131">
        <f>(H45/D45)-1</f>
        <v>9.4232194906318067E-2</v>
      </c>
    </row>
    <row r="46" spans="1:15" s="8" customFormat="1" ht="15" customHeight="1">
      <c r="A46" s="60"/>
      <c r="B46" s="9" t="s">
        <v>75</v>
      </c>
      <c r="C46" s="94">
        <v>86751</v>
      </c>
      <c r="D46" s="94">
        <v>81296</v>
      </c>
      <c r="E46" s="94">
        <f>SUM(C46:D46)</f>
        <v>168047</v>
      </c>
      <c r="F46" s="140"/>
      <c r="G46" s="94">
        <v>104288</v>
      </c>
      <c r="H46" s="94">
        <v>96388</v>
      </c>
      <c r="I46" s="94">
        <f>SUM(G46:H46)</f>
        <v>200676</v>
      </c>
      <c r="K46" s="125">
        <f t="shared" si="4"/>
        <v>0.19416591786821535</v>
      </c>
      <c r="L46" s="125">
        <f>+I46/$I$44</f>
        <v>8.8217063668949949E-2</v>
      </c>
      <c r="M46" s="60"/>
      <c r="N46" s="9"/>
    </row>
    <row r="47" spans="1:15" s="8" customFormat="1" ht="15" customHeight="1">
      <c r="A47" s="60"/>
      <c r="B47" s="9" t="s">
        <v>6</v>
      </c>
      <c r="C47" s="94">
        <v>94426</v>
      </c>
      <c r="D47" s="94">
        <v>77764</v>
      </c>
      <c r="E47" s="94">
        <f t="shared" ref="E47:E57" si="5">SUM(C47:D47)</f>
        <v>172190</v>
      </c>
      <c r="F47" s="140"/>
      <c r="G47" s="94">
        <v>103440</v>
      </c>
      <c r="H47" s="94">
        <v>89602</v>
      </c>
      <c r="I47" s="94">
        <f t="shared" ref="I47:I57" si="6">SUM(G47:H47)</f>
        <v>193042</v>
      </c>
      <c r="K47" s="125">
        <f t="shared" si="4"/>
        <v>0.12109878622451942</v>
      </c>
      <c r="L47" s="125">
        <f>+I47/$I$44</f>
        <v>8.4861161298717513E-2</v>
      </c>
      <c r="M47" s="60"/>
      <c r="N47" s="9"/>
    </row>
    <row r="48" spans="1:15" s="8" customFormat="1" ht="15" customHeight="1">
      <c r="A48" s="60"/>
      <c r="B48" s="9" t="s">
        <v>1</v>
      </c>
      <c r="C48" s="94">
        <v>79860</v>
      </c>
      <c r="D48" s="94">
        <v>65670</v>
      </c>
      <c r="E48" s="94">
        <f t="shared" si="5"/>
        <v>145530</v>
      </c>
      <c r="F48" s="140"/>
      <c r="G48" s="94">
        <v>89036</v>
      </c>
      <c r="H48" s="94">
        <v>76944</v>
      </c>
      <c r="I48" s="94">
        <f t="shared" si="6"/>
        <v>165980</v>
      </c>
      <c r="K48" s="125">
        <f t="shared" si="4"/>
        <v>0.14052085480656906</v>
      </c>
      <c r="L48" s="125">
        <f t="shared" ref="L48:L57" si="7">+I48/$I$44</f>
        <v>7.296472038396376E-2</v>
      </c>
      <c r="M48" s="60"/>
      <c r="N48" s="9"/>
    </row>
    <row r="49" spans="1:14" s="8" customFormat="1" ht="15" customHeight="1">
      <c r="A49" s="60"/>
      <c r="B49" s="9" t="s">
        <v>7</v>
      </c>
      <c r="C49" s="94">
        <v>60265</v>
      </c>
      <c r="D49" s="94">
        <v>47961</v>
      </c>
      <c r="E49" s="94">
        <f t="shared" si="5"/>
        <v>108226</v>
      </c>
      <c r="F49" s="140"/>
      <c r="G49" s="94">
        <v>65227</v>
      </c>
      <c r="H49" s="94">
        <v>52125</v>
      </c>
      <c r="I49" s="94">
        <f t="shared" si="6"/>
        <v>117352</v>
      </c>
      <c r="K49" s="125">
        <f t="shared" si="4"/>
        <v>8.4323545173987657E-2</v>
      </c>
      <c r="L49" s="125">
        <f t="shared" si="7"/>
        <v>5.1587877253276994E-2</v>
      </c>
      <c r="M49" s="60"/>
      <c r="N49" s="9"/>
    </row>
    <row r="50" spans="1:14" s="8" customFormat="1" ht="15" customHeight="1">
      <c r="A50" s="60"/>
      <c r="B50" s="9" t="s">
        <v>2</v>
      </c>
      <c r="C50" s="94">
        <v>42277</v>
      </c>
      <c r="D50" s="94">
        <v>35220</v>
      </c>
      <c r="E50" s="94">
        <f t="shared" si="5"/>
        <v>77497</v>
      </c>
      <c r="F50" s="140"/>
      <c r="G50" s="94">
        <v>48597</v>
      </c>
      <c r="H50" s="94">
        <v>41736</v>
      </c>
      <c r="I50" s="94">
        <f t="shared" si="6"/>
        <v>90333</v>
      </c>
      <c r="K50" s="125">
        <f t="shared" si="4"/>
        <v>0.16563221802134276</v>
      </c>
      <c r="L50" s="125">
        <f t="shared" si="7"/>
        <v>3.9710339115824791E-2</v>
      </c>
      <c r="M50" s="60"/>
      <c r="N50" s="9"/>
    </row>
    <row r="51" spans="1:14" s="8" customFormat="1" ht="15" customHeight="1">
      <c r="A51" s="60"/>
      <c r="B51" s="9" t="s">
        <v>5</v>
      </c>
      <c r="C51" s="94">
        <v>33427</v>
      </c>
      <c r="D51" s="94">
        <v>38786</v>
      </c>
      <c r="E51" s="94">
        <f t="shared" si="5"/>
        <v>72213</v>
      </c>
      <c r="F51" s="140"/>
      <c r="G51" s="94">
        <v>34033</v>
      </c>
      <c r="H51" s="94">
        <v>38255</v>
      </c>
      <c r="I51" s="94">
        <f t="shared" si="6"/>
        <v>72288</v>
      </c>
      <c r="K51" s="125">
        <f t="shared" si="4"/>
        <v>1.0385941589463599E-3</v>
      </c>
      <c r="L51" s="125">
        <f>+I51/$I$44</f>
        <v>3.1777766641257817E-2</v>
      </c>
      <c r="M51" s="60"/>
      <c r="N51" s="9"/>
    </row>
    <row r="52" spans="1:14" s="8" customFormat="1" ht="15" customHeight="1">
      <c r="A52" s="60"/>
      <c r="B52" s="9" t="s">
        <v>13</v>
      </c>
      <c r="C52" s="94">
        <v>40238</v>
      </c>
      <c r="D52" s="94">
        <v>35834</v>
      </c>
      <c r="E52" s="94">
        <f t="shared" si="5"/>
        <v>76072</v>
      </c>
      <c r="F52" s="140"/>
      <c r="G52" s="94">
        <v>41727</v>
      </c>
      <c r="H52" s="94">
        <v>37286</v>
      </c>
      <c r="I52" s="94">
        <f t="shared" si="6"/>
        <v>79013</v>
      </c>
      <c r="K52" s="125">
        <f t="shared" si="4"/>
        <v>3.8660742454516672E-2</v>
      </c>
      <c r="L52" s="125">
        <f t="shared" si="7"/>
        <v>3.4734073091325035E-2</v>
      </c>
      <c r="M52" s="60"/>
      <c r="N52" s="9"/>
    </row>
    <row r="53" spans="1:14" s="8" customFormat="1" ht="15" customHeight="1">
      <c r="A53" s="60"/>
      <c r="B53" s="9" t="s">
        <v>73</v>
      </c>
      <c r="C53" s="94">
        <v>32152</v>
      </c>
      <c r="D53" s="94">
        <v>28075</v>
      </c>
      <c r="E53" s="94">
        <f t="shared" si="5"/>
        <v>60227</v>
      </c>
      <c r="F53" s="140"/>
      <c r="G53" s="94">
        <v>34356</v>
      </c>
      <c r="H53" s="94">
        <v>32287</v>
      </c>
      <c r="I53" s="94">
        <f t="shared" si="6"/>
        <v>66643</v>
      </c>
      <c r="K53" s="125">
        <f t="shared" si="4"/>
        <v>0.10653029372208489</v>
      </c>
      <c r="L53" s="125">
        <f t="shared" si="7"/>
        <v>2.9296227621089872E-2</v>
      </c>
      <c r="M53" s="60"/>
      <c r="N53" s="9"/>
    </row>
    <row r="54" spans="1:14" s="8" customFormat="1" ht="15" customHeight="1">
      <c r="A54" s="60"/>
      <c r="B54" s="9" t="s">
        <v>74</v>
      </c>
      <c r="C54" s="94">
        <v>40240</v>
      </c>
      <c r="D54" s="94">
        <v>35088</v>
      </c>
      <c r="E54" s="94">
        <f t="shared" si="5"/>
        <v>75328</v>
      </c>
      <c r="F54" s="140"/>
      <c r="G54" s="94">
        <v>39147</v>
      </c>
      <c r="H54" s="94">
        <v>35990</v>
      </c>
      <c r="I54" s="94">
        <f t="shared" si="6"/>
        <v>75137</v>
      </c>
      <c r="K54" s="125">
        <f t="shared" si="4"/>
        <v>-2.5355777400170032E-3</v>
      </c>
      <c r="L54" s="125">
        <f t="shared" si="7"/>
        <v>3.3030185537353207E-2</v>
      </c>
      <c r="M54" s="60"/>
      <c r="N54" s="9"/>
    </row>
    <row r="55" spans="1:14" s="8" customFormat="1" ht="15" customHeight="1">
      <c r="A55" s="60"/>
      <c r="B55" s="9" t="s">
        <v>4</v>
      </c>
      <c r="C55" s="94">
        <v>23181</v>
      </c>
      <c r="D55" s="94">
        <v>19510</v>
      </c>
      <c r="E55" s="94">
        <f t="shared" si="5"/>
        <v>42691</v>
      </c>
      <c r="F55" s="140"/>
      <c r="G55" s="94">
        <v>29192</v>
      </c>
      <c r="H55" s="94">
        <v>23865</v>
      </c>
      <c r="I55" s="94">
        <f t="shared" si="6"/>
        <v>53057</v>
      </c>
      <c r="K55" s="125">
        <f t="shared" si="4"/>
        <v>0.24281464477290293</v>
      </c>
      <c r="L55" s="125">
        <f t="shared" si="7"/>
        <v>2.3323829192745907E-2</v>
      </c>
      <c r="M55" s="60"/>
      <c r="N55" s="9"/>
    </row>
    <row r="56" spans="1:14" s="8" customFormat="1" ht="15" customHeight="1">
      <c r="A56" s="60"/>
      <c r="B56" s="9" t="s">
        <v>14</v>
      </c>
      <c r="C56" s="94">
        <v>26202</v>
      </c>
      <c r="D56" s="94">
        <v>20474</v>
      </c>
      <c r="E56" s="94">
        <f t="shared" si="5"/>
        <v>46676</v>
      </c>
      <c r="F56" s="140"/>
      <c r="G56" s="94">
        <v>28185</v>
      </c>
      <c r="H56" s="94">
        <v>22983</v>
      </c>
      <c r="I56" s="94">
        <f t="shared" si="6"/>
        <v>51168</v>
      </c>
      <c r="K56" s="125">
        <f t="shared" si="4"/>
        <v>9.6237895278087349E-2</v>
      </c>
      <c r="L56" s="125">
        <f t="shared" si="7"/>
        <v>2.2493425789894311E-2</v>
      </c>
      <c r="M56" s="60"/>
      <c r="N56" s="9"/>
    </row>
    <row r="57" spans="1:14" s="8" customFormat="1" ht="15" customHeight="1">
      <c r="A57" s="60"/>
      <c r="B57" s="9" t="s">
        <v>8</v>
      </c>
      <c r="C57" s="94">
        <v>125299</v>
      </c>
      <c r="D57" s="94">
        <v>104950</v>
      </c>
      <c r="E57" s="94">
        <f t="shared" si="5"/>
        <v>230249</v>
      </c>
      <c r="F57" s="140"/>
      <c r="G57" s="94">
        <v>134326</v>
      </c>
      <c r="H57" s="94">
        <v>114667</v>
      </c>
      <c r="I57" s="94">
        <f t="shared" si="6"/>
        <v>248993</v>
      </c>
      <c r="K57" s="125">
        <f t="shared" si="4"/>
        <v>8.1407519685210428E-2</v>
      </c>
      <c r="L57" s="125">
        <f t="shared" si="7"/>
        <v>0.10945719136380461</v>
      </c>
      <c r="M57" s="60"/>
      <c r="N57" s="9"/>
    </row>
    <row r="58" spans="1:14" s="8" customFormat="1" ht="15" customHeight="1">
      <c r="A58" s="9"/>
      <c r="B58" s="9"/>
      <c r="C58" s="9"/>
      <c r="D58" s="9"/>
      <c r="E58" s="9"/>
      <c r="F58" s="9"/>
      <c r="G58" s="9"/>
      <c r="H58" s="9"/>
      <c r="I58" s="9"/>
      <c r="J58" s="9"/>
      <c r="K58" s="9"/>
      <c r="L58" s="7"/>
      <c r="M58" s="9"/>
      <c r="N58" s="9"/>
    </row>
    <row r="59" spans="1:14" s="8" customFormat="1" ht="15" customHeight="1">
      <c r="A59" s="9"/>
      <c r="B59" s="169" t="s">
        <v>135</v>
      </c>
      <c r="C59" s="169"/>
      <c r="D59" s="169"/>
      <c r="E59" s="169"/>
      <c r="F59" s="169"/>
      <c r="G59" s="169"/>
      <c r="H59" s="169"/>
      <c r="I59" s="169"/>
      <c r="J59" s="169"/>
      <c r="K59" s="169"/>
      <c r="L59" s="169"/>
      <c r="M59" s="9"/>
      <c r="N59" s="9"/>
    </row>
    <row r="60" spans="1:14" s="8" customFormat="1" ht="15" customHeight="1">
      <c r="A60" s="9"/>
      <c r="B60" s="169"/>
      <c r="C60" s="169"/>
      <c r="D60" s="169"/>
      <c r="E60" s="169"/>
      <c r="F60" s="169"/>
      <c r="G60" s="169"/>
      <c r="H60" s="169"/>
      <c r="I60" s="169"/>
      <c r="J60" s="169"/>
      <c r="K60" s="169"/>
      <c r="L60" s="169"/>
      <c r="M60" s="9"/>
      <c r="N60" s="9"/>
    </row>
    <row r="61" spans="1:14" ht="15" customHeight="1">
      <c r="A61" s="13"/>
      <c r="B61" s="71" t="s">
        <v>41</v>
      </c>
      <c r="C61" s="126"/>
      <c r="D61" s="126"/>
      <c r="E61" s="126"/>
      <c r="F61" s="126"/>
      <c r="G61" s="126"/>
      <c r="H61" s="126"/>
      <c r="I61" s="126"/>
      <c r="J61" s="126"/>
      <c r="K61" s="126"/>
      <c r="L61" s="127"/>
      <c r="M61" s="13"/>
    </row>
    <row r="62" spans="1:14" ht="15" customHeight="1">
      <c r="A62" s="13"/>
      <c r="B62" s="9"/>
      <c r="C62" s="13"/>
      <c r="D62" s="13"/>
      <c r="E62" s="13"/>
      <c r="F62" s="13"/>
      <c r="G62" s="13"/>
      <c r="H62" s="13"/>
      <c r="I62" s="13"/>
      <c r="J62" s="13"/>
      <c r="K62" s="13"/>
      <c r="L62" s="15"/>
      <c r="M62" s="13"/>
    </row>
    <row r="63" spans="1:14" ht="15" customHeight="1">
      <c r="A63" s="13"/>
      <c r="B63" s="9"/>
      <c r="C63" s="13"/>
      <c r="D63" s="13"/>
      <c r="E63" s="13"/>
      <c r="F63" s="13"/>
      <c r="G63" s="13"/>
      <c r="H63" s="13"/>
      <c r="I63" s="13"/>
      <c r="J63" s="13"/>
      <c r="K63" s="13"/>
      <c r="L63" s="15"/>
      <c r="M63" s="13"/>
    </row>
    <row r="64" spans="1:14" ht="15" customHeight="1">
      <c r="A64" s="13"/>
      <c r="B64" s="9"/>
      <c r="C64" s="13"/>
      <c r="D64" s="13"/>
      <c r="E64" s="13"/>
      <c r="F64" s="13"/>
      <c r="G64" s="13"/>
      <c r="H64" s="13"/>
      <c r="I64" s="13"/>
      <c r="J64" s="13"/>
      <c r="K64" s="13"/>
      <c r="L64" s="15"/>
      <c r="M64" s="13"/>
    </row>
    <row r="65" spans="1:14" ht="15" customHeight="1">
      <c r="A65" s="13"/>
      <c r="B65" s="9"/>
      <c r="C65" s="13"/>
      <c r="D65" s="13"/>
      <c r="E65" s="13"/>
      <c r="F65" s="13"/>
      <c r="G65" s="13"/>
      <c r="H65" s="13"/>
      <c r="I65" s="13"/>
      <c r="J65" s="13"/>
      <c r="K65" s="13"/>
      <c r="L65" s="15"/>
      <c r="M65" s="13"/>
      <c r="N65" s="14"/>
    </row>
    <row r="66" spans="1:14" ht="15" customHeight="1">
      <c r="A66" s="13"/>
      <c r="B66" s="9"/>
      <c r="C66" s="13"/>
      <c r="D66" s="13"/>
      <c r="E66" s="13"/>
      <c r="F66" s="13"/>
      <c r="G66" s="13"/>
      <c r="H66" s="13"/>
      <c r="I66" s="13"/>
      <c r="J66" s="13"/>
      <c r="K66" s="13"/>
      <c r="L66" s="15"/>
      <c r="M66" s="13"/>
      <c r="N66" s="14"/>
    </row>
    <row r="67" spans="1:14" ht="15" customHeight="1">
      <c r="A67" s="13"/>
      <c r="B67" s="9"/>
      <c r="C67" s="13"/>
      <c r="D67" s="13"/>
      <c r="E67" s="13"/>
      <c r="F67" s="13"/>
      <c r="G67" s="13"/>
      <c r="H67" s="13"/>
      <c r="I67" s="13"/>
      <c r="J67" s="13"/>
      <c r="K67" s="13"/>
      <c r="L67" s="15"/>
      <c r="M67" s="13"/>
      <c r="N67" s="14"/>
    </row>
    <row r="68" spans="1:14" ht="15" customHeight="1">
      <c r="A68" s="13"/>
      <c r="B68" s="9"/>
      <c r="C68" s="13"/>
      <c r="D68" s="13"/>
      <c r="E68" s="13"/>
      <c r="F68" s="13"/>
      <c r="G68" s="13"/>
      <c r="H68" s="13"/>
      <c r="I68" s="13"/>
      <c r="J68" s="13"/>
      <c r="K68" s="13"/>
      <c r="L68" s="15"/>
      <c r="M68" s="13"/>
      <c r="N68" s="14"/>
    </row>
    <row r="69" spans="1:14" ht="15" customHeight="1">
      <c r="A69" s="13"/>
      <c r="B69" s="9"/>
      <c r="C69" s="13"/>
      <c r="D69" s="13"/>
      <c r="E69" s="13"/>
      <c r="F69" s="13"/>
      <c r="G69" s="13"/>
      <c r="H69" s="13"/>
      <c r="I69" s="13"/>
      <c r="J69" s="13"/>
      <c r="K69" s="13"/>
      <c r="L69" s="15"/>
      <c r="M69" s="13"/>
      <c r="N69" s="14"/>
    </row>
    <row r="70" spans="1:14" ht="15" customHeight="1">
      <c r="A70" s="13"/>
      <c r="B70" s="9"/>
      <c r="C70" s="13"/>
      <c r="D70" s="13"/>
      <c r="E70" s="13"/>
      <c r="F70" s="13"/>
      <c r="G70" s="13"/>
      <c r="H70" s="13"/>
      <c r="I70" s="13"/>
      <c r="J70" s="13"/>
      <c r="K70" s="13"/>
      <c r="L70" s="15"/>
      <c r="M70" s="13"/>
      <c r="N70" s="14"/>
    </row>
    <row r="71" spans="1:14" ht="15" customHeight="1">
      <c r="A71" s="13"/>
      <c r="B71" s="9"/>
      <c r="C71" s="13"/>
      <c r="D71" s="13"/>
      <c r="E71" s="13"/>
      <c r="F71" s="13"/>
      <c r="G71" s="13"/>
      <c r="H71" s="13"/>
      <c r="I71" s="13"/>
      <c r="J71" s="13"/>
      <c r="K71" s="13"/>
      <c r="L71" s="15"/>
      <c r="M71" s="13"/>
      <c r="N71" s="14"/>
    </row>
    <row r="72" spans="1:14" ht="15" customHeight="1">
      <c r="A72" s="13"/>
      <c r="B72" s="9"/>
      <c r="C72" s="13"/>
      <c r="D72" s="13"/>
      <c r="E72" s="13"/>
      <c r="F72" s="13"/>
      <c r="G72" s="13"/>
      <c r="H72" s="13"/>
      <c r="I72" s="13"/>
      <c r="J72" s="13"/>
      <c r="K72" s="13"/>
      <c r="L72" s="15"/>
      <c r="M72" s="13"/>
      <c r="N72" s="14"/>
    </row>
    <row r="73" spans="1:14" ht="15" customHeight="1">
      <c r="A73" s="13"/>
      <c r="B73" s="9"/>
      <c r="C73" s="13"/>
      <c r="D73" s="13"/>
      <c r="E73" s="13"/>
      <c r="F73" s="13"/>
      <c r="G73" s="13"/>
      <c r="H73" s="13"/>
      <c r="I73" s="13"/>
      <c r="J73" s="13"/>
      <c r="K73" s="13"/>
      <c r="L73" s="15"/>
      <c r="M73" s="13"/>
      <c r="N73" s="14"/>
    </row>
    <row r="74" spans="1:14" ht="15" customHeight="1">
      <c r="A74" s="13"/>
      <c r="B74" s="9"/>
      <c r="C74" s="13"/>
      <c r="D74" s="13"/>
      <c r="E74" s="13"/>
      <c r="F74" s="13"/>
      <c r="G74" s="13"/>
      <c r="H74" s="13"/>
      <c r="I74" s="13"/>
      <c r="J74" s="13"/>
      <c r="K74" s="13"/>
      <c r="L74" s="15"/>
      <c r="M74" s="13"/>
      <c r="N74" s="14"/>
    </row>
    <row r="75" spans="1:14" ht="15" customHeight="1">
      <c r="A75" s="13"/>
      <c r="B75" s="9"/>
      <c r="C75" s="13"/>
      <c r="D75" s="13"/>
      <c r="E75" s="13"/>
      <c r="F75" s="13"/>
      <c r="G75" s="13"/>
      <c r="H75" s="13"/>
      <c r="I75" s="13"/>
      <c r="J75" s="13"/>
      <c r="K75" s="13"/>
      <c r="L75" s="15"/>
      <c r="M75" s="13"/>
      <c r="N75" s="14"/>
    </row>
  </sheetData>
  <mergeCells count="8">
    <mergeCell ref="B17:D38"/>
    <mergeCell ref="B14:D15"/>
    <mergeCell ref="B41:B42"/>
    <mergeCell ref="B59:L60"/>
    <mergeCell ref="C41:E41"/>
    <mergeCell ref="L41:L42"/>
    <mergeCell ref="G41:I41"/>
    <mergeCell ref="K41:K42"/>
  </mergeCells>
  <conditionalFormatting sqref="L58">
    <cfRule type="cellIs" dxfId="5" priority="6" stopIfTrue="1" operator="lessThan">
      <formula>0</formula>
    </cfRule>
  </conditionalFormatting>
  <pageMargins left="0.59055118110236227" right="0.19685039370078741" top="0.78740157480314965" bottom="0.78740157480314965" header="0.31496062992125984" footer="0.31496062992125984"/>
  <pageSetup scale="70"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sheetPr published="0"/>
  <dimension ref="A8:O76"/>
  <sheetViews>
    <sheetView showGridLines="0" view="pageBreakPreview" topLeftCell="A22" zoomScaleSheetLayoutView="100" workbookViewId="0"/>
  </sheetViews>
  <sheetFormatPr baseColWidth="10" defaultColWidth="12.7109375" defaultRowHeight="15" customHeight="1"/>
  <cols>
    <col min="1" max="1" width="2.7109375" style="23" customWidth="1"/>
    <col min="2" max="2" width="20.7109375" style="14" customWidth="1"/>
    <col min="3" max="5" width="13.7109375" style="14" customWidth="1"/>
    <col min="6" max="6" width="2.140625" style="14" customWidth="1"/>
    <col min="7" max="9" width="13.7109375" style="14" customWidth="1"/>
    <col min="10" max="10" width="2.140625" style="14" customWidth="1"/>
    <col min="11" max="11" width="13.7109375" style="14" customWidth="1"/>
    <col min="12" max="12" width="13.7109375" style="128" customWidth="1"/>
    <col min="13" max="13" width="2.7109375" style="14" customWidth="1"/>
    <col min="14" max="14" width="12.7109375" style="23"/>
    <col min="15" max="16384" width="12.7109375" style="14"/>
  </cols>
  <sheetData>
    <row r="8" spans="1:14" s="23" customFormat="1" ht="15" customHeight="1">
      <c r="A8" s="13"/>
      <c r="B8" s="13"/>
      <c r="C8" s="13"/>
      <c r="D8" s="13"/>
      <c r="E8" s="13"/>
      <c r="F8" s="13"/>
      <c r="G8" s="13"/>
      <c r="H8" s="13"/>
      <c r="I8" s="13"/>
      <c r="J8" s="13"/>
      <c r="K8" s="13"/>
      <c r="L8" s="15"/>
      <c r="M8" s="13"/>
    </row>
    <row r="9" spans="1:14" ht="15" customHeight="1">
      <c r="A9" s="13"/>
      <c r="B9" s="13"/>
      <c r="C9" s="13"/>
      <c r="D9" s="13"/>
      <c r="E9" s="13"/>
      <c r="F9" s="13"/>
      <c r="G9" s="13"/>
      <c r="H9" s="13"/>
      <c r="I9" s="13"/>
      <c r="J9" s="13"/>
      <c r="K9" s="13"/>
      <c r="L9" s="15"/>
      <c r="M9" s="13"/>
      <c r="N9" s="14"/>
    </row>
    <row r="10" spans="1:14" ht="15" customHeight="1">
      <c r="A10" s="13"/>
      <c r="B10" s="13"/>
      <c r="C10" s="13"/>
      <c r="D10" s="13"/>
      <c r="E10" s="13"/>
      <c r="F10" s="13"/>
      <c r="G10" s="13"/>
      <c r="H10" s="13"/>
      <c r="I10" s="13"/>
      <c r="J10" s="13"/>
      <c r="K10" s="13"/>
      <c r="L10" s="15"/>
      <c r="M10" s="13"/>
      <c r="N10" s="14"/>
    </row>
    <row r="11" spans="1:14" ht="22.5">
      <c r="A11" s="13"/>
      <c r="B11" s="119" t="s">
        <v>112</v>
      </c>
      <c r="C11" s="13"/>
      <c r="D11" s="120"/>
      <c r="E11" s="120"/>
      <c r="F11" s="120"/>
      <c r="G11" s="120"/>
      <c r="H11" s="120"/>
      <c r="I11" s="120"/>
      <c r="J11" s="120"/>
      <c r="K11" s="120"/>
      <c r="L11" s="120"/>
      <c r="M11" s="13"/>
      <c r="N11" s="14"/>
    </row>
    <row r="12" spans="1:14" ht="15" customHeight="1">
      <c r="A12" s="13"/>
      <c r="B12" s="13"/>
      <c r="C12" s="13"/>
      <c r="D12" s="120"/>
      <c r="E12" s="120"/>
      <c r="F12" s="120"/>
      <c r="G12" s="120"/>
      <c r="H12" s="120"/>
      <c r="I12" s="120"/>
      <c r="J12" s="120"/>
      <c r="K12" s="120"/>
      <c r="L12" s="120"/>
      <c r="M12" s="13"/>
      <c r="N12" s="14"/>
    </row>
    <row r="13" spans="1:14" ht="15" customHeight="1">
      <c r="A13" s="13"/>
      <c r="B13" s="13"/>
      <c r="C13" s="13"/>
      <c r="D13" s="120"/>
      <c r="E13" s="120"/>
      <c r="F13" s="120"/>
      <c r="G13" s="120"/>
      <c r="H13" s="120"/>
      <c r="I13" s="120"/>
      <c r="J13" s="120"/>
      <c r="K13" s="120"/>
      <c r="L13" s="120"/>
      <c r="M13" s="13"/>
      <c r="N13" s="14"/>
    </row>
    <row r="14" spans="1:14" ht="15" customHeight="1">
      <c r="A14" s="13"/>
      <c r="B14" s="167" t="s">
        <v>110</v>
      </c>
      <c r="C14" s="167"/>
      <c r="D14" s="167"/>
      <c r="E14" s="120"/>
      <c r="F14" s="120"/>
      <c r="G14" s="120"/>
      <c r="H14" s="120"/>
      <c r="I14" s="120"/>
      <c r="J14" s="120"/>
      <c r="K14" s="120"/>
      <c r="L14" s="120"/>
      <c r="M14" s="13"/>
      <c r="N14" s="14"/>
    </row>
    <row r="15" spans="1:14" ht="15" customHeight="1">
      <c r="A15" s="13"/>
      <c r="B15" s="167"/>
      <c r="C15" s="167"/>
      <c r="D15" s="167"/>
      <c r="E15" s="120"/>
      <c r="F15" s="120"/>
      <c r="G15" s="120"/>
      <c r="H15" s="120"/>
      <c r="I15" s="120"/>
      <c r="J15" s="120"/>
      <c r="K15" s="120"/>
      <c r="L15" s="120"/>
      <c r="M15" s="13"/>
      <c r="N15" s="14"/>
    </row>
    <row r="16" spans="1:14" ht="15" customHeight="1">
      <c r="A16" s="13"/>
      <c r="B16" s="13"/>
      <c r="C16" s="13"/>
      <c r="D16" s="120"/>
      <c r="E16" s="120"/>
      <c r="F16" s="120"/>
      <c r="G16" s="120"/>
      <c r="H16" s="120"/>
      <c r="I16" s="120"/>
      <c r="J16" s="120"/>
      <c r="K16" s="120"/>
      <c r="L16" s="120"/>
      <c r="M16" s="13"/>
      <c r="N16" s="14"/>
    </row>
    <row r="17" spans="1:14" ht="15" customHeight="1">
      <c r="A17" s="13"/>
      <c r="B17" s="166" t="s">
        <v>153</v>
      </c>
      <c r="C17" s="166"/>
      <c r="D17" s="166"/>
      <c r="E17" s="83"/>
      <c r="F17" s="120"/>
      <c r="G17" s="120"/>
      <c r="H17" s="120"/>
      <c r="I17" s="120"/>
      <c r="J17" s="120"/>
      <c r="K17" s="120"/>
      <c r="L17" s="120"/>
      <c r="M17" s="13"/>
      <c r="N17" s="14"/>
    </row>
    <row r="18" spans="1:14" ht="15" customHeight="1">
      <c r="A18" s="13"/>
      <c r="B18" s="166"/>
      <c r="C18" s="166"/>
      <c r="D18" s="166"/>
      <c r="E18" s="83"/>
      <c r="F18" s="120"/>
      <c r="G18" s="120"/>
      <c r="H18" s="120"/>
      <c r="I18" s="120"/>
      <c r="J18" s="120"/>
      <c r="K18" s="120"/>
      <c r="L18" s="120"/>
      <c r="M18" s="13"/>
      <c r="N18" s="14"/>
    </row>
    <row r="19" spans="1:14" ht="15" customHeight="1">
      <c r="A19" s="13"/>
      <c r="B19" s="166"/>
      <c r="C19" s="166"/>
      <c r="D19" s="166"/>
      <c r="E19" s="83"/>
      <c r="F19" s="120"/>
      <c r="G19" s="120"/>
      <c r="H19" s="120"/>
      <c r="I19" s="120"/>
      <c r="J19" s="120"/>
      <c r="K19" s="120"/>
      <c r="L19" s="120"/>
      <c r="M19" s="13"/>
      <c r="N19" s="14"/>
    </row>
    <row r="20" spans="1:14" ht="15" customHeight="1">
      <c r="A20" s="13"/>
      <c r="B20" s="166"/>
      <c r="C20" s="166"/>
      <c r="D20" s="166"/>
      <c r="E20" s="83"/>
      <c r="F20" s="120"/>
      <c r="G20" s="120"/>
      <c r="H20" s="120"/>
      <c r="I20" s="120"/>
      <c r="J20" s="120"/>
      <c r="K20" s="120"/>
      <c r="L20" s="120"/>
      <c r="M20" s="13"/>
      <c r="N20" s="14"/>
    </row>
    <row r="21" spans="1:14" ht="15" customHeight="1">
      <c r="A21" s="13"/>
      <c r="B21" s="166"/>
      <c r="C21" s="166"/>
      <c r="D21" s="166"/>
      <c r="E21" s="83"/>
      <c r="F21" s="120"/>
      <c r="G21" s="120"/>
      <c r="H21" s="120"/>
      <c r="I21" s="120"/>
      <c r="J21" s="120"/>
      <c r="K21" s="120"/>
      <c r="L21" s="120"/>
      <c r="M21" s="13"/>
      <c r="N21" s="14"/>
    </row>
    <row r="22" spans="1:14" ht="15" customHeight="1">
      <c r="A22" s="13"/>
      <c r="B22" s="166"/>
      <c r="C22" s="166"/>
      <c r="D22" s="166"/>
      <c r="E22" s="83"/>
      <c r="F22" s="120"/>
      <c r="G22" s="120"/>
      <c r="H22" s="120"/>
      <c r="I22" s="120"/>
      <c r="J22" s="120"/>
      <c r="K22" s="120"/>
      <c r="L22" s="120"/>
      <c r="M22" s="13"/>
      <c r="N22" s="14"/>
    </row>
    <row r="23" spans="1:14" ht="15" customHeight="1">
      <c r="A23" s="13"/>
      <c r="B23" s="166"/>
      <c r="C23" s="166"/>
      <c r="D23" s="166"/>
      <c r="E23" s="83"/>
      <c r="F23" s="120"/>
      <c r="G23" s="120"/>
      <c r="H23" s="120"/>
      <c r="I23" s="120"/>
      <c r="J23" s="120"/>
      <c r="K23" s="120"/>
      <c r="L23" s="120"/>
      <c r="M23" s="13"/>
      <c r="N23" s="14"/>
    </row>
    <row r="24" spans="1:14" ht="15" customHeight="1">
      <c r="A24" s="13"/>
      <c r="B24" s="166"/>
      <c r="C24" s="166"/>
      <c r="D24" s="166"/>
      <c r="E24" s="83"/>
      <c r="F24" s="120"/>
      <c r="G24" s="120"/>
      <c r="H24" s="120"/>
      <c r="I24" s="120"/>
      <c r="J24" s="120"/>
      <c r="K24" s="120"/>
      <c r="L24" s="120"/>
      <c r="M24" s="13"/>
      <c r="N24" s="14"/>
    </row>
    <row r="25" spans="1:14" ht="15" customHeight="1">
      <c r="A25" s="13"/>
      <c r="B25" s="166"/>
      <c r="C25" s="166"/>
      <c r="D25" s="166"/>
      <c r="E25" s="83"/>
      <c r="F25" s="120"/>
      <c r="G25" s="120"/>
      <c r="H25" s="120"/>
      <c r="I25" s="120"/>
      <c r="J25" s="120"/>
      <c r="K25" s="120"/>
      <c r="L25" s="120"/>
      <c r="M25" s="13"/>
      <c r="N25" s="14"/>
    </row>
    <row r="26" spans="1:14" ht="15" customHeight="1">
      <c r="A26" s="13"/>
      <c r="B26" s="166"/>
      <c r="C26" s="166"/>
      <c r="D26" s="166"/>
      <c r="E26" s="83"/>
      <c r="F26" s="120"/>
      <c r="G26" s="120"/>
      <c r="H26" s="120"/>
      <c r="I26" s="120"/>
      <c r="J26" s="120"/>
      <c r="K26" s="120"/>
      <c r="L26" s="120"/>
      <c r="M26" s="13"/>
      <c r="N26" s="14"/>
    </row>
    <row r="27" spans="1:14" ht="15" customHeight="1">
      <c r="A27" s="13"/>
      <c r="B27" s="166"/>
      <c r="C27" s="166"/>
      <c r="D27" s="166"/>
      <c r="E27" s="83"/>
      <c r="F27" s="120"/>
      <c r="G27" s="120"/>
      <c r="H27" s="120"/>
      <c r="I27" s="120"/>
      <c r="J27" s="120"/>
      <c r="K27" s="120"/>
      <c r="L27" s="120"/>
      <c r="M27" s="13"/>
      <c r="N27" s="14"/>
    </row>
    <row r="28" spans="1:14" ht="15" customHeight="1">
      <c r="A28" s="13"/>
      <c r="B28" s="166"/>
      <c r="C28" s="166"/>
      <c r="D28" s="166"/>
      <c r="E28" s="83"/>
      <c r="F28" s="120"/>
      <c r="G28" s="120"/>
      <c r="H28" s="120"/>
      <c r="I28" s="120"/>
      <c r="J28" s="120"/>
      <c r="K28" s="120"/>
      <c r="L28" s="120"/>
      <c r="M28" s="13"/>
      <c r="N28" s="14"/>
    </row>
    <row r="29" spans="1:14" ht="15" customHeight="1">
      <c r="A29" s="13"/>
      <c r="B29" s="166"/>
      <c r="C29" s="166"/>
      <c r="D29" s="166"/>
      <c r="E29" s="83"/>
      <c r="F29" s="120"/>
      <c r="G29" s="120"/>
      <c r="H29" s="120"/>
      <c r="I29" s="120"/>
      <c r="J29" s="120"/>
      <c r="K29" s="120"/>
      <c r="L29" s="120"/>
      <c r="M29" s="13"/>
      <c r="N29" s="14"/>
    </row>
    <row r="30" spans="1:14" ht="15" customHeight="1">
      <c r="A30" s="13"/>
      <c r="B30" s="166"/>
      <c r="C30" s="166"/>
      <c r="D30" s="166"/>
      <c r="E30" s="83"/>
      <c r="F30" s="120"/>
      <c r="G30" s="120"/>
      <c r="H30" s="120"/>
      <c r="I30" s="120"/>
      <c r="J30" s="120"/>
      <c r="K30" s="120"/>
      <c r="L30" s="120"/>
      <c r="M30" s="13"/>
      <c r="N30" s="14"/>
    </row>
    <row r="31" spans="1:14" ht="15" customHeight="1">
      <c r="A31" s="13"/>
      <c r="B31" s="166"/>
      <c r="C31" s="166"/>
      <c r="D31" s="166"/>
      <c r="E31" s="83"/>
      <c r="F31" s="120"/>
      <c r="G31" s="120"/>
      <c r="H31" s="120"/>
      <c r="I31" s="120"/>
      <c r="J31" s="120"/>
      <c r="K31" s="120"/>
      <c r="L31" s="120"/>
      <c r="M31" s="13"/>
      <c r="N31" s="14"/>
    </row>
    <row r="32" spans="1:14" ht="15" customHeight="1">
      <c r="A32" s="13"/>
      <c r="B32" s="166"/>
      <c r="C32" s="166"/>
      <c r="D32" s="166"/>
      <c r="E32" s="83"/>
      <c r="F32" s="120"/>
      <c r="G32" s="120"/>
      <c r="H32" s="120"/>
      <c r="I32" s="120"/>
      <c r="J32" s="120"/>
      <c r="K32" s="120"/>
      <c r="L32" s="120"/>
      <c r="M32" s="13"/>
      <c r="N32" s="14"/>
    </row>
    <row r="33" spans="1:14" ht="15" customHeight="1">
      <c r="A33" s="13"/>
      <c r="B33" s="166"/>
      <c r="C33" s="166"/>
      <c r="D33" s="166"/>
      <c r="E33" s="83"/>
      <c r="F33" s="120"/>
      <c r="G33" s="120"/>
      <c r="H33" s="120"/>
      <c r="I33" s="120"/>
      <c r="J33" s="120"/>
      <c r="K33" s="120"/>
      <c r="L33" s="120"/>
      <c r="M33" s="13"/>
    </row>
    <row r="34" spans="1:14" ht="15" customHeight="1">
      <c r="A34" s="13"/>
      <c r="B34" s="166"/>
      <c r="C34" s="166"/>
      <c r="D34" s="166"/>
      <c r="E34" s="83"/>
      <c r="F34" s="13"/>
      <c r="G34" s="13"/>
      <c r="H34" s="13"/>
      <c r="I34" s="13"/>
      <c r="J34" s="13"/>
      <c r="K34" s="13"/>
      <c r="L34" s="15"/>
      <c r="M34" s="13"/>
    </row>
    <row r="35" spans="1:14" ht="15" customHeight="1">
      <c r="A35" s="13"/>
      <c r="B35" s="166"/>
      <c r="C35" s="166"/>
      <c r="D35" s="166"/>
      <c r="E35" s="83"/>
      <c r="F35" s="13"/>
      <c r="G35" s="13"/>
      <c r="H35" s="13"/>
      <c r="I35" s="13"/>
      <c r="J35" s="13"/>
      <c r="K35" s="13"/>
      <c r="L35" s="15"/>
      <c r="M35" s="13"/>
    </row>
    <row r="36" spans="1:14" ht="15" customHeight="1">
      <c r="A36" s="13"/>
      <c r="B36" s="166"/>
      <c r="C36" s="166"/>
      <c r="D36" s="166"/>
      <c r="E36" s="83"/>
      <c r="F36" s="121"/>
      <c r="G36" s="121"/>
      <c r="H36" s="121"/>
      <c r="I36" s="121"/>
      <c r="J36" s="121"/>
      <c r="K36" s="121"/>
      <c r="L36" s="121"/>
      <c r="M36" s="13"/>
    </row>
    <row r="37" spans="1:14" ht="15" customHeight="1">
      <c r="A37" s="13"/>
      <c r="B37" s="166"/>
      <c r="C37" s="166"/>
      <c r="D37" s="166"/>
      <c r="E37" s="83"/>
      <c r="F37" s="13"/>
      <c r="G37" s="13"/>
      <c r="H37" s="13"/>
      <c r="I37" s="13"/>
      <c r="J37" s="13"/>
      <c r="K37" s="13"/>
      <c r="L37" s="15"/>
      <c r="M37" s="13"/>
    </row>
    <row r="38" spans="1:14" ht="15" customHeight="1">
      <c r="A38" s="13"/>
      <c r="B38" s="166"/>
      <c r="C38" s="166"/>
      <c r="D38" s="166"/>
      <c r="E38" s="83"/>
      <c r="F38" s="55"/>
      <c r="G38" s="55"/>
      <c r="H38" s="55"/>
      <c r="I38" s="55"/>
      <c r="J38" s="55"/>
      <c r="K38" s="55"/>
      <c r="L38" s="55"/>
      <c r="M38" s="13"/>
    </row>
    <row r="39" spans="1:14" ht="15" customHeight="1">
      <c r="A39" s="13"/>
      <c r="B39" s="13"/>
      <c r="C39" s="20"/>
      <c r="D39" s="20"/>
      <c r="E39" s="20"/>
      <c r="F39" s="20"/>
      <c r="G39" s="20"/>
      <c r="H39" s="20"/>
      <c r="I39" s="20"/>
      <c r="J39" s="20"/>
      <c r="K39" s="20"/>
      <c r="L39" s="20"/>
      <c r="M39" s="20"/>
    </row>
    <row r="40" spans="1:14" ht="15" customHeight="1">
      <c r="A40" s="13"/>
      <c r="B40" s="13"/>
      <c r="C40" s="13"/>
      <c r="D40" s="13"/>
      <c r="E40" s="13"/>
      <c r="F40" s="13"/>
      <c r="G40" s="13"/>
      <c r="H40" s="13"/>
      <c r="I40" s="13"/>
      <c r="J40" s="13"/>
      <c r="K40" s="13"/>
      <c r="L40" s="15"/>
      <c r="M40" s="13"/>
    </row>
    <row r="41" spans="1:14" s="16" customFormat="1" ht="15" customHeight="1">
      <c r="A41" s="59"/>
      <c r="B41" s="168" t="s">
        <v>15</v>
      </c>
      <c r="C41" s="170" t="s">
        <v>133</v>
      </c>
      <c r="D41" s="171"/>
      <c r="E41" s="171"/>
      <c r="F41" s="144"/>
      <c r="G41" s="170" t="s">
        <v>134</v>
      </c>
      <c r="H41" s="171"/>
      <c r="I41" s="171"/>
      <c r="J41" s="139"/>
      <c r="K41" s="172" t="s">
        <v>131</v>
      </c>
      <c r="L41" s="172" t="s">
        <v>132</v>
      </c>
      <c r="M41" s="59"/>
      <c r="N41" s="59"/>
    </row>
    <row r="42" spans="1:14" s="16" customFormat="1" ht="15" customHeight="1">
      <c r="A42" s="59"/>
      <c r="B42" s="168"/>
      <c r="C42" s="145" t="s">
        <v>10</v>
      </c>
      <c r="D42" s="145" t="s">
        <v>11</v>
      </c>
      <c r="E42" s="145" t="s">
        <v>9</v>
      </c>
      <c r="F42" s="144"/>
      <c r="G42" s="145" t="s">
        <v>10</v>
      </c>
      <c r="H42" s="145" t="s">
        <v>11</v>
      </c>
      <c r="I42" s="145" t="s">
        <v>9</v>
      </c>
      <c r="J42" s="139"/>
      <c r="K42" s="173"/>
      <c r="L42" s="173" t="s">
        <v>132</v>
      </c>
      <c r="M42" s="59"/>
      <c r="N42" s="59"/>
    </row>
    <row r="43" spans="1:14" ht="15" customHeight="1">
      <c r="A43" s="13"/>
      <c r="B43" s="13"/>
      <c r="C43" s="13"/>
      <c r="D43" s="13"/>
      <c r="E43" s="13"/>
      <c r="G43" s="13"/>
      <c r="H43" s="13"/>
      <c r="I43" s="13"/>
      <c r="J43" s="13"/>
      <c r="K43" s="15"/>
      <c r="L43" s="13"/>
      <c r="M43" s="13"/>
    </row>
    <row r="44" spans="1:14" s="124" customFormat="1" ht="15" customHeight="1">
      <c r="A44" s="122"/>
      <c r="B44" s="7" t="s">
        <v>9</v>
      </c>
      <c r="C44" s="101">
        <f t="shared" ref="C44:E44" si="0">SUM(C45:C53)</f>
        <v>284288</v>
      </c>
      <c r="D44" s="101">
        <f t="shared" si="0"/>
        <v>261693</v>
      </c>
      <c r="E44" s="101">
        <f t="shared" si="0"/>
        <v>545981</v>
      </c>
      <c r="G44" s="101">
        <f>SUM(G45:G53)</f>
        <v>337321</v>
      </c>
      <c r="H44" s="101">
        <f t="shared" ref="H44:I44" si="1">SUM(H45:H53)</f>
        <v>303592</v>
      </c>
      <c r="I44" s="101">
        <f t="shared" si="1"/>
        <v>640913</v>
      </c>
      <c r="J44" s="141"/>
      <c r="K44" s="61">
        <f>I44/E44-1</f>
        <v>0.17387418243491992</v>
      </c>
      <c r="L44" s="123">
        <f>+I44/$I$44</f>
        <v>1</v>
      </c>
      <c r="M44" s="122"/>
      <c r="N44" s="132"/>
    </row>
    <row r="45" spans="1:14" s="8" customFormat="1" ht="15" customHeight="1">
      <c r="A45" s="60"/>
      <c r="B45" s="7" t="s">
        <v>0</v>
      </c>
      <c r="C45" s="103">
        <v>163275</v>
      </c>
      <c r="D45" s="103">
        <v>165088</v>
      </c>
      <c r="E45" s="103">
        <f>SUM(C45:D45)</f>
        <v>328363</v>
      </c>
      <c r="G45" s="103">
        <v>196983</v>
      </c>
      <c r="H45" s="103">
        <v>198331</v>
      </c>
      <c r="I45" s="103">
        <f>SUM(G45:H45)</f>
        <v>395314</v>
      </c>
      <c r="J45" s="142"/>
      <c r="K45" s="104">
        <f t="shared" ref="K45:K53" si="2">I45/E45-1</f>
        <v>0.20389325228481892</v>
      </c>
      <c r="L45" s="104">
        <f>+I45/$I$44</f>
        <v>0.61679822378388327</v>
      </c>
      <c r="M45" s="60"/>
      <c r="N45" s="131"/>
    </row>
    <row r="46" spans="1:14" s="8" customFormat="1" ht="15" customHeight="1">
      <c r="A46" s="60"/>
      <c r="B46" s="9" t="s">
        <v>75</v>
      </c>
      <c r="C46" s="94">
        <v>41456</v>
      </c>
      <c r="D46" s="94">
        <v>35360</v>
      </c>
      <c r="E46" s="94">
        <f>SUM(C46:D46)</f>
        <v>76816</v>
      </c>
      <c r="G46" s="94">
        <v>48992</v>
      </c>
      <c r="H46" s="94">
        <v>41102</v>
      </c>
      <c r="I46" s="94">
        <f>SUM(G46:H46)</f>
        <v>90094</v>
      </c>
      <c r="J46" s="140"/>
      <c r="K46" s="62">
        <f t="shared" si="2"/>
        <v>0.17285461362216203</v>
      </c>
      <c r="L46" s="125">
        <f>+I46/$I$44</f>
        <v>0.14057134119607498</v>
      </c>
      <c r="M46" s="60"/>
      <c r="N46" s="9"/>
    </row>
    <row r="47" spans="1:14" s="8" customFormat="1" ht="15" customHeight="1">
      <c r="A47" s="60"/>
      <c r="B47" s="9" t="s">
        <v>6</v>
      </c>
      <c r="C47" s="94">
        <v>30560</v>
      </c>
      <c r="D47" s="94">
        <v>23279</v>
      </c>
      <c r="E47" s="94">
        <f t="shared" ref="E47:E52" si="3">SUM(C47:D47)</f>
        <v>53839</v>
      </c>
      <c r="G47" s="94">
        <v>37750</v>
      </c>
      <c r="H47" s="94">
        <v>24468</v>
      </c>
      <c r="I47" s="94">
        <f t="shared" ref="I47:I52" si="4">SUM(G47:H47)</f>
        <v>62218</v>
      </c>
      <c r="J47" s="140"/>
      <c r="K47" s="62">
        <f t="shared" si="2"/>
        <v>0.15563067664704033</v>
      </c>
      <c r="L47" s="125">
        <f>+I47/$I$44</f>
        <v>9.7077138394758733E-2</v>
      </c>
      <c r="M47" s="60"/>
      <c r="N47" s="9"/>
    </row>
    <row r="48" spans="1:14" s="8" customFormat="1" ht="15" customHeight="1">
      <c r="A48" s="60"/>
      <c r="B48" s="9" t="s">
        <v>1</v>
      </c>
      <c r="C48" s="94">
        <v>15264</v>
      </c>
      <c r="D48" s="94">
        <v>13659</v>
      </c>
      <c r="E48" s="94">
        <f t="shared" si="3"/>
        <v>28923</v>
      </c>
      <c r="G48" s="94">
        <v>15925</v>
      </c>
      <c r="H48" s="94">
        <v>12774</v>
      </c>
      <c r="I48" s="94">
        <f t="shared" si="4"/>
        <v>28699</v>
      </c>
      <c r="J48" s="140"/>
      <c r="K48" s="62">
        <f t="shared" si="2"/>
        <v>-7.7447014486741184E-3</v>
      </c>
      <c r="L48" s="125">
        <f t="shared" ref="L48:L53" si="5">+I48/$I$44</f>
        <v>4.4778308444359843E-2</v>
      </c>
      <c r="M48" s="60"/>
      <c r="N48" s="9"/>
    </row>
    <row r="49" spans="1:15" s="8" customFormat="1" ht="15" customHeight="1">
      <c r="A49" s="60"/>
      <c r="B49" s="9" t="s">
        <v>7</v>
      </c>
      <c r="C49" s="94">
        <v>11331</v>
      </c>
      <c r="D49" s="94">
        <v>9270</v>
      </c>
      <c r="E49" s="94">
        <f t="shared" si="3"/>
        <v>20601</v>
      </c>
      <c r="G49" s="94">
        <v>12768</v>
      </c>
      <c r="H49" s="94">
        <v>10295</v>
      </c>
      <c r="I49" s="94">
        <f t="shared" si="4"/>
        <v>23063</v>
      </c>
      <c r="J49" s="140"/>
      <c r="K49" s="62">
        <f t="shared" si="2"/>
        <v>0.11950876171059654</v>
      </c>
      <c r="L49" s="125">
        <f t="shared" si="5"/>
        <v>3.598460321447685E-2</v>
      </c>
      <c r="M49" s="60"/>
      <c r="N49" s="9"/>
    </row>
    <row r="50" spans="1:15" s="8" customFormat="1" ht="15" customHeight="1">
      <c r="A50" s="60"/>
      <c r="B50" s="9" t="s">
        <v>4</v>
      </c>
      <c r="C50" s="94">
        <v>9796</v>
      </c>
      <c r="D50" s="94">
        <v>5732</v>
      </c>
      <c r="E50" s="94">
        <f t="shared" si="3"/>
        <v>15528</v>
      </c>
      <c r="G50" s="94">
        <v>9806</v>
      </c>
      <c r="H50" s="94">
        <v>6541</v>
      </c>
      <c r="I50" s="94">
        <f t="shared" si="4"/>
        <v>16347</v>
      </c>
      <c r="J50" s="140"/>
      <c r="K50" s="62">
        <f t="shared" si="2"/>
        <v>5.2743431221019987E-2</v>
      </c>
      <c r="L50" s="125">
        <f t="shared" si="5"/>
        <v>2.5505801879506268E-2</v>
      </c>
      <c r="M50" s="60"/>
      <c r="N50" s="9"/>
    </row>
    <row r="51" spans="1:15" s="8" customFormat="1" ht="15" customHeight="1">
      <c r="A51" s="60"/>
      <c r="B51" s="9" t="s">
        <v>109</v>
      </c>
      <c r="C51" s="94">
        <v>2901</v>
      </c>
      <c r="D51" s="94">
        <v>2269</v>
      </c>
      <c r="E51" s="94">
        <f t="shared" si="3"/>
        <v>5170</v>
      </c>
      <c r="G51" s="94">
        <v>2987</v>
      </c>
      <c r="H51" s="94">
        <v>2194</v>
      </c>
      <c r="I51" s="94">
        <f t="shared" si="4"/>
        <v>5181</v>
      </c>
      <c r="J51" s="140"/>
      <c r="K51" s="62">
        <f t="shared" si="2"/>
        <v>2.1276595744681437E-3</v>
      </c>
      <c r="L51" s="125">
        <f t="shared" si="5"/>
        <v>8.083780481906281E-3</v>
      </c>
      <c r="M51" s="60"/>
      <c r="N51" s="9"/>
    </row>
    <row r="52" spans="1:15" s="8" customFormat="1" ht="15" customHeight="1">
      <c r="A52" s="60"/>
      <c r="B52" s="9" t="s">
        <v>2</v>
      </c>
      <c r="C52" s="94">
        <v>2663</v>
      </c>
      <c r="D52" s="94">
        <v>2913</v>
      </c>
      <c r="E52" s="94">
        <f t="shared" si="3"/>
        <v>5576</v>
      </c>
      <c r="G52" s="94">
        <v>4322</v>
      </c>
      <c r="H52" s="94">
        <v>3383</v>
      </c>
      <c r="I52" s="94">
        <f t="shared" si="4"/>
        <v>7705</v>
      </c>
      <c r="J52" s="140"/>
      <c r="K52" s="62">
        <f t="shared" si="2"/>
        <v>0.38181492109038739</v>
      </c>
      <c r="L52" s="125">
        <f t="shared" si="5"/>
        <v>1.2021912490462824E-2</v>
      </c>
      <c r="M52" s="60"/>
      <c r="N52" s="9"/>
    </row>
    <row r="53" spans="1:15" s="8" customFormat="1" ht="15" customHeight="1">
      <c r="A53" s="60"/>
      <c r="B53" s="9" t="s">
        <v>8</v>
      </c>
      <c r="C53" s="94">
        <v>7042</v>
      </c>
      <c r="D53" s="94">
        <v>4123</v>
      </c>
      <c r="E53" s="94">
        <v>11165</v>
      </c>
      <c r="G53" s="94">
        <v>7788</v>
      </c>
      <c r="H53" s="94">
        <v>4504</v>
      </c>
      <c r="I53" s="94">
        <v>12292</v>
      </c>
      <c r="J53" s="140"/>
      <c r="K53" s="62">
        <f t="shared" si="2"/>
        <v>0.10094043887147341</v>
      </c>
      <c r="L53" s="125">
        <f t="shared" si="5"/>
        <v>1.9178890114570933E-2</v>
      </c>
      <c r="M53" s="60"/>
      <c r="N53" s="9"/>
    </row>
    <row r="54" spans="1:15" s="8" customFormat="1" ht="15" customHeight="1">
      <c r="A54" s="9"/>
      <c r="B54" s="9"/>
      <c r="C54" s="140"/>
      <c r="D54" s="140"/>
      <c r="E54" s="140"/>
      <c r="G54" s="140"/>
      <c r="H54" s="140"/>
      <c r="I54" s="140"/>
      <c r="J54" s="140"/>
      <c r="M54" s="9"/>
      <c r="N54" s="9"/>
      <c r="O54" s="9"/>
    </row>
    <row r="55" spans="1:15" s="8" customFormat="1" ht="15" customHeight="1">
      <c r="A55" s="9"/>
      <c r="B55" s="169" t="s">
        <v>135</v>
      </c>
      <c r="C55" s="169"/>
      <c r="D55" s="169"/>
      <c r="E55" s="169"/>
      <c r="F55" s="169"/>
      <c r="G55" s="169"/>
      <c r="H55" s="169"/>
      <c r="I55" s="169"/>
      <c r="J55" s="169"/>
      <c r="K55" s="169"/>
      <c r="L55" s="169"/>
      <c r="M55" s="9"/>
      <c r="N55" s="9"/>
    </row>
    <row r="56" spans="1:15" s="8" customFormat="1" ht="15" customHeight="1">
      <c r="A56" s="9"/>
      <c r="B56" s="169"/>
      <c r="C56" s="169"/>
      <c r="D56" s="169"/>
      <c r="E56" s="169"/>
      <c r="F56" s="169"/>
      <c r="G56" s="169"/>
      <c r="H56" s="169"/>
      <c r="I56" s="169"/>
      <c r="J56" s="169"/>
      <c r="K56" s="169"/>
      <c r="L56" s="169"/>
      <c r="M56" s="9"/>
      <c r="N56" s="9"/>
    </row>
    <row r="57" spans="1:15" ht="15" customHeight="1">
      <c r="A57" s="13"/>
      <c r="B57" s="71" t="s">
        <v>12</v>
      </c>
      <c r="C57" s="126"/>
      <c r="D57" s="126"/>
      <c r="E57" s="126"/>
      <c r="F57" s="126"/>
      <c r="G57" s="126"/>
      <c r="H57" s="126"/>
      <c r="I57" s="126"/>
      <c r="J57" s="126"/>
      <c r="K57" s="126"/>
      <c r="L57" s="127"/>
      <c r="M57" s="13"/>
    </row>
    <row r="58" spans="1:15" s="8" customFormat="1" ht="15" customHeight="1">
      <c r="A58" s="60"/>
      <c r="B58" s="9"/>
      <c r="C58" s="9"/>
      <c r="D58" s="9"/>
      <c r="E58" s="9"/>
      <c r="F58" s="9"/>
      <c r="G58" s="9"/>
      <c r="H58" s="9"/>
      <c r="I58" s="9"/>
      <c r="J58" s="9"/>
      <c r="K58" s="9"/>
      <c r="L58" s="9"/>
      <c r="M58" s="60"/>
      <c r="N58" s="9"/>
    </row>
    <row r="59" spans="1:15" s="8" customFormat="1" ht="15" customHeight="1">
      <c r="A59" s="60"/>
      <c r="B59" s="9"/>
      <c r="C59" s="9"/>
      <c r="D59" s="9"/>
      <c r="E59" s="9"/>
      <c r="F59" s="9"/>
      <c r="G59" s="9"/>
      <c r="H59" s="9"/>
      <c r="I59" s="9"/>
      <c r="J59" s="9"/>
      <c r="K59" s="9"/>
      <c r="L59" s="9"/>
      <c r="M59" s="60"/>
      <c r="N59" s="9"/>
    </row>
    <row r="60" spans="1:15" s="8" customFormat="1" ht="15" customHeight="1">
      <c r="A60" s="9"/>
      <c r="B60" s="9"/>
      <c r="C60" s="140"/>
      <c r="D60" s="140"/>
      <c r="E60" s="140"/>
      <c r="F60" s="9"/>
      <c r="G60" s="140"/>
      <c r="H60" s="140"/>
      <c r="I60" s="140"/>
      <c r="J60" s="140"/>
      <c r="K60" s="140"/>
      <c r="L60" s="7"/>
      <c r="M60" s="9"/>
      <c r="N60" s="9"/>
    </row>
    <row r="61" spans="1:15" s="8" customFormat="1" ht="15" customHeight="1">
      <c r="A61" s="9"/>
      <c r="M61" s="9"/>
      <c r="N61" s="9"/>
    </row>
    <row r="62" spans="1:15" s="8" customFormat="1" ht="15" customHeight="1">
      <c r="A62" s="9"/>
      <c r="M62" s="9"/>
      <c r="N62" s="9"/>
    </row>
    <row r="63" spans="1:15" ht="15" customHeight="1">
      <c r="A63" s="13"/>
      <c r="L63" s="14"/>
      <c r="M63" s="13"/>
    </row>
    <row r="64" spans="1:15" ht="15" customHeight="1">
      <c r="A64" s="13"/>
      <c r="B64" s="9"/>
      <c r="C64" s="13"/>
      <c r="D64" s="13"/>
      <c r="E64" s="13"/>
      <c r="F64" s="13"/>
      <c r="G64" s="13"/>
      <c r="H64" s="13"/>
      <c r="I64" s="13"/>
      <c r="J64" s="13"/>
      <c r="K64" s="13"/>
      <c r="L64" s="15"/>
      <c r="M64" s="13"/>
    </row>
    <row r="65" spans="1:14" ht="15" customHeight="1">
      <c r="A65" s="13"/>
      <c r="B65" s="9"/>
      <c r="C65" s="13"/>
      <c r="D65" s="13"/>
      <c r="E65" s="13"/>
      <c r="F65" s="13"/>
      <c r="G65" s="13"/>
      <c r="H65" s="13"/>
      <c r="I65" s="13"/>
      <c r="J65" s="13"/>
      <c r="K65" s="13"/>
      <c r="L65" s="15"/>
      <c r="M65" s="13"/>
      <c r="N65" s="14"/>
    </row>
    <row r="66" spans="1:14" ht="15" customHeight="1">
      <c r="A66" s="13"/>
      <c r="B66" s="9"/>
      <c r="C66" s="13"/>
      <c r="D66" s="13"/>
      <c r="E66" s="13"/>
      <c r="F66" s="13"/>
      <c r="G66" s="13"/>
      <c r="H66" s="13"/>
      <c r="I66" s="13"/>
      <c r="J66" s="13"/>
      <c r="K66" s="13"/>
      <c r="L66" s="15"/>
      <c r="M66" s="13"/>
      <c r="N66" s="14"/>
    </row>
    <row r="67" spans="1:14" ht="15" customHeight="1">
      <c r="A67" s="13"/>
      <c r="B67" s="9"/>
      <c r="C67" s="13"/>
      <c r="D67" s="13"/>
      <c r="E67" s="13"/>
      <c r="F67" s="13"/>
      <c r="G67" s="13"/>
      <c r="H67" s="13"/>
      <c r="I67" s="13"/>
      <c r="J67" s="13"/>
      <c r="K67" s="13"/>
      <c r="L67" s="15"/>
      <c r="M67" s="13"/>
      <c r="N67" s="14"/>
    </row>
    <row r="68" spans="1:14" ht="15" customHeight="1">
      <c r="A68" s="13"/>
      <c r="B68" s="9"/>
      <c r="C68" s="13"/>
      <c r="D68" s="13"/>
      <c r="E68" s="13"/>
      <c r="F68" s="13"/>
      <c r="G68" s="13"/>
      <c r="H68" s="13"/>
      <c r="I68" s="13"/>
      <c r="J68" s="13"/>
      <c r="K68" s="13"/>
      <c r="L68" s="15"/>
      <c r="M68" s="13"/>
      <c r="N68" s="14"/>
    </row>
    <row r="69" spans="1:14" ht="15" customHeight="1">
      <c r="A69" s="13"/>
      <c r="B69" s="9"/>
      <c r="C69" s="13"/>
      <c r="D69" s="13"/>
      <c r="E69" s="13"/>
      <c r="F69" s="13"/>
      <c r="G69" s="13"/>
      <c r="H69" s="13"/>
      <c r="I69" s="13"/>
      <c r="J69" s="13"/>
      <c r="K69" s="13"/>
      <c r="L69" s="15"/>
      <c r="M69" s="13"/>
      <c r="N69" s="14"/>
    </row>
    <row r="70" spans="1:14" ht="15" customHeight="1">
      <c r="A70" s="13"/>
      <c r="B70" s="9"/>
      <c r="C70" s="13"/>
      <c r="D70" s="13"/>
      <c r="E70" s="13"/>
      <c r="F70" s="13"/>
      <c r="G70" s="13"/>
      <c r="H70" s="13"/>
      <c r="I70" s="13"/>
      <c r="J70" s="13"/>
      <c r="K70" s="13"/>
      <c r="L70" s="15"/>
      <c r="M70" s="13"/>
      <c r="N70" s="14"/>
    </row>
    <row r="71" spans="1:14" ht="15" customHeight="1">
      <c r="A71" s="13"/>
      <c r="B71" s="9"/>
      <c r="C71" s="13"/>
      <c r="D71" s="13"/>
      <c r="E71" s="13"/>
      <c r="F71" s="13"/>
      <c r="G71" s="13"/>
      <c r="H71" s="13"/>
      <c r="I71" s="13"/>
      <c r="J71" s="13"/>
      <c r="K71" s="13"/>
      <c r="L71" s="15"/>
      <c r="M71" s="13"/>
      <c r="N71" s="14"/>
    </row>
    <row r="72" spans="1:14" ht="15" customHeight="1">
      <c r="A72" s="13"/>
      <c r="B72" s="9"/>
      <c r="C72" s="13"/>
      <c r="D72" s="13"/>
      <c r="E72" s="13"/>
      <c r="F72" s="13"/>
      <c r="G72" s="13"/>
      <c r="H72" s="13"/>
      <c r="I72" s="13"/>
      <c r="J72" s="13"/>
      <c r="K72" s="13"/>
      <c r="L72" s="15"/>
      <c r="M72" s="13"/>
      <c r="N72" s="14"/>
    </row>
    <row r="73" spans="1:14" ht="15" customHeight="1">
      <c r="A73" s="13"/>
      <c r="B73" s="9"/>
      <c r="C73" s="13"/>
      <c r="D73" s="13"/>
      <c r="E73" s="13"/>
      <c r="F73" s="13"/>
      <c r="G73" s="13"/>
      <c r="H73" s="13"/>
      <c r="I73" s="13"/>
      <c r="J73" s="13"/>
      <c r="K73" s="13"/>
      <c r="L73" s="15"/>
      <c r="M73" s="13"/>
      <c r="N73" s="14"/>
    </row>
    <row r="74" spans="1:14" ht="15" customHeight="1">
      <c r="A74" s="13"/>
      <c r="B74" s="9"/>
      <c r="C74" s="13"/>
      <c r="D74" s="13"/>
      <c r="E74" s="13"/>
      <c r="F74" s="13"/>
      <c r="G74" s="13"/>
      <c r="H74" s="13"/>
      <c r="I74" s="13"/>
      <c r="J74" s="13"/>
      <c r="K74" s="13"/>
      <c r="L74" s="15"/>
      <c r="M74" s="13"/>
      <c r="N74" s="14"/>
    </row>
    <row r="75" spans="1:14" ht="15" customHeight="1">
      <c r="A75" s="13"/>
      <c r="B75" s="9"/>
      <c r="C75" s="13"/>
      <c r="D75" s="13"/>
      <c r="E75" s="13"/>
      <c r="F75" s="13"/>
      <c r="G75" s="13"/>
      <c r="H75" s="13"/>
      <c r="I75" s="13"/>
      <c r="J75" s="13"/>
      <c r="K75" s="13"/>
      <c r="L75" s="15"/>
      <c r="M75" s="13"/>
      <c r="N75" s="14"/>
    </row>
    <row r="76" spans="1:14" ht="15" customHeight="1">
      <c r="A76" s="13"/>
      <c r="B76" s="9"/>
      <c r="C76" s="13"/>
      <c r="D76" s="13"/>
      <c r="E76" s="13"/>
      <c r="F76" s="13"/>
      <c r="G76" s="13"/>
      <c r="H76" s="13"/>
      <c r="I76" s="13"/>
      <c r="J76" s="13"/>
      <c r="K76" s="13"/>
      <c r="L76" s="15"/>
      <c r="M76" s="13"/>
      <c r="N76" s="14"/>
    </row>
  </sheetData>
  <mergeCells count="8">
    <mergeCell ref="B17:D38"/>
    <mergeCell ref="B14:D15"/>
    <mergeCell ref="B55:L56"/>
    <mergeCell ref="B41:B42"/>
    <mergeCell ref="C41:E41"/>
    <mergeCell ref="G41:I41"/>
    <mergeCell ref="K41:K42"/>
    <mergeCell ref="L41:L42"/>
  </mergeCells>
  <conditionalFormatting sqref="L60">
    <cfRule type="cellIs" dxfId="4" priority="5"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sheetPr published="0"/>
  <dimension ref="A8:Q72"/>
  <sheetViews>
    <sheetView showGridLines="0" view="pageBreakPreview" topLeftCell="A40" zoomScaleNormal="90" zoomScaleSheetLayoutView="100" workbookViewId="0"/>
  </sheetViews>
  <sheetFormatPr baseColWidth="10" defaultColWidth="12.5703125" defaultRowHeight="15" customHeight="1"/>
  <cols>
    <col min="1" max="1" width="2.7109375" style="22" customWidth="1"/>
    <col min="2" max="2" width="15.7109375" style="17" customWidth="1"/>
    <col min="3" max="9" width="11.7109375" style="17" customWidth="1"/>
    <col min="10" max="10" width="11.7109375" style="18" customWidth="1"/>
    <col min="11" max="12" width="11.7109375" style="17" customWidth="1"/>
    <col min="13" max="13" width="2.7109375" style="22" customWidth="1"/>
    <col min="14" max="14" width="12.5703125" style="22"/>
    <col min="15" max="16384" width="12.5703125" style="17"/>
  </cols>
  <sheetData>
    <row r="8" spans="1:14" s="22" customFormat="1" ht="15" customHeight="1">
      <c r="A8" s="11"/>
      <c r="B8" s="11"/>
      <c r="C8" s="11"/>
      <c r="D8" s="11"/>
      <c r="E8" s="11"/>
      <c r="F8" s="11"/>
      <c r="G8" s="11"/>
      <c r="H8" s="11"/>
      <c r="I8" s="11"/>
      <c r="J8" s="12"/>
      <c r="K8" s="11"/>
      <c r="L8" s="11"/>
      <c r="M8" s="11"/>
    </row>
    <row r="9" spans="1:14" s="22" customFormat="1" ht="15" customHeight="1">
      <c r="A9" s="11"/>
      <c r="B9" s="11"/>
      <c r="C9" s="11"/>
      <c r="D9" s="11"/>
      <c r="E9" s="11"/>
      <c r="F9" s="11"/>
      <c r="G9" s="11"/>
      <c r="H9" s="11"/>
      <c r="I9" s="11"/>
      <c r="J9" s="12"/>
      <c r="K9" s="11"/>
      <c r="L9" s="11"/>
      <c r="M9" s="11"/>
    </row>
    <row r="10" spans="1:14" ht="15" customHeight="1">
      <c r="A10" s="11"/>
      <c r="B10" s="11"/>
      <c r="C10" s="11"/>
      <c r="D10" s="11"/>
      <c r="E10" s="11"/>
      <c r="F10" s="11"/>
      <c r="G10" s="11"/>
      <c r="H10" s="11"/>
      <c r="I10" s="11"/>
      <c r="J10" s="12"/>
      <c r="K10" s="11"/>
      <c r="L10" s="11"/>
      <c r="M10" s="11"/>
    </row>
    <row r="11" spans="1:14" ht="22.5">
      <c r="A11" s="11"/>
      <c r="B11" s="102" t="s">
        <v>107</v>
      </c>
      <c r="C11" s="11"/>
      <c r="D11" s="11"/>
      <c r="E11" s="11"/>
      <c r="M11" s="11"/>
    </row>
    <row r="12" spans="1:14" ht="15" customHeight="1">
      <c r="A12" s="11"/>
      <c r="B12" s="11"/>
      <c r="C12" s="11"/>
      <c r="F12" s="56"/>
      <c r="G12" s="50"/>
      <c r="H12" s="50"/>
      <c r="I12" s="50"/>
      <c r="J12" s="50"/>
      <c r="M12" s="11"/>
    </row>
    <row r="13" spans="1:14" s="14" customFormat="1" ht="15" customHeight="1">
      <c r="A13" s="13"/>
      <c r="B13" s="13"/>
      <c r="C13" s="13"/>
      <c r="D13" s="13"/>
      <c r="E13" s="13"/>
      <c r="F13" s="13"/>
      <c r="G13" s="13"/>
      <c r="H13" s="13"/>
      <c r="I13" s="13"/>
      <c r="J13" s="15"/>
      <c r="K13" s="13"/>
      <c r="L13" s="13"/>
      <c r="M13" s="13"/>
      <c r="N13" s="23"/>
    </row>
    <row r="14" spans="1:14" s="14" customFormat="1" ht="15" customHeight="1">
      <c r="A14" s="13"/>
      <c r="B14" s="112" t="s">
        <v>125</v>
      </c>
      <c r="C14" s="97"/>
      <c r="D14" s="97"/>
      <c r="E14" s="97"/>
      <c r="F14" s="13"/>
      <c r="G14" s="13"/>
      <c r="H14" s="13"/>
      <c r="I14" s="13"/>
      <c r="J14" s="15"/>
      <c r="K14" s="13"/>
      <c r="L14" s="13"/>
      <c r="M14" s="13"/>
      <c r="N14" s="23"/>
    </row>
    <row r="15" spans="1:14" s="14" customFormat="1" ht="15" customHeight="1">
      <c r="A15" s="13"/>
      <c r="B15" s="97"/>
      <c r="C15" s="97"/>
      <c r="D15" s="97"/>
      <c r="E15" s="97"/>
      <c r="F15" s="13"/>
      <c r="G15" s="13"/>
      <c r="H15" s="13"/>
      <c r="I15" s="13"/>
      <c r="J15" s="15"/>
      <c r="K15" s="13"/>
      <c r="L15" s="13"/>
      <c r="M15" s="13"/>
      <c r="N15" s="23"/>
    </row>
    <row r="16" spans="1:14" s="14" customFormat="1" ht="15" customHeight="1">
      <c r="A16" s="13"/>
      <c r="B16" s="13"/>
      <c r="D16" s="63"/>
      <c r="E16" s="63"/>
      <c r="F16" s="63"/>
      <c r="G16" s="63"/>
      <c r="H16" s="63"/>
      <c r="I16" s="63"/>
      <c r="J16" s="63"/>
      <c r="K16" s="63"/>
      <c r="L16" s="63"/>
      <c r="M16" s="13"/>
      <c r="N16" s="23"/>
    </row>
    <row r="17" spans="1:14" s="14" customFormat="1" ht="15" customHeight="1">
      <c r="A17" s="13"/>
      <c r="B17" s="58"/>
      <c r="C17" s="58"/>
      <c r="D17" s="58"/>
      <c r="E17" s="58"/>
      <c r="F17" s="20"/>
      <c r="G17" s="20"/>
      <c r="H17" s="20"/>
      <c r="I17" s="20"/>
      <c r="J17" s="20"/>
      <c r="K17" s="20"/>
      <c r="L17" s="13"/>
      <c r="M17" s="13"/>
      <c r="N17" s="23"/>
    </row>
    <row r="18" spans="1:14" s="14" customFormat="1" ht="15" customHeight="1">
      <c r="A18" s="13"/>
      <c r="B18" s="58"/>
      <c r="C18" s="58"/>
      <c r="D18" s="58"/>
      <c r="E18" s="58"/>
      <c r="F18" s="58"/>
      <c r="G18" s="58"/>
      <c r="H18" s="58"/>
      <c r="I18" s="58"/>
      <c r="J18" s="58"/>
      <c r="K18" s="58"/>
      <c r="L18" s="58"/>
      <c r="M18" s="13"/>
      <c r="N18" s="23"/>
    </row>
    <row r="19" spans="1:14" s="14" customFormat="1" ht="15" customHeight="1">
      <c r="A19" s="13"/>
      <c r="B19" s="58"/>
      <c r="C19" s="58"/>
      <c r="D19" s="58"/>
      <c r="E19" s="58"/>
      <c r="F19" s="58"/>
      <c r="G19" s="58"/>
      <c r="H19" s="58"/>
      <c r="I19" s="58"/>
      <c r="J19" s="58"/>
      <c r="K19" s="58"/>
      <c r="L19" s="58"/>
      <c r="M19" s="13"/>
      <c r="N19" s="23"/>
    </row>
    <row r="20" spans="1:14" s="14" customFormat="1" ht="15" customHeight="1">
      <c r="A20" s="13"/>
      <c r="B20" s="58"/>
      <c r="C20" s="58"/>
      <c r="D20" s="58"/>
      <c r="E20" s="58"/>
      <c r="F20" s="58"/>
      <c r="G20" s="58"/>
      <c r="H20" s="58"/>
      <c r="I20" s="58"/>
      <c r="J20" s="58"/>
      <c r="K20" s="58"/>
      <c r="L20" s="58"/>
      <c r="M20" s="13"/>
      <c r="N20" s="23"/>
    </row>
    <row r="21" spans="1:14" s="14" customFormat="1" ht="15" customHeight="1">
      <c r="A21" s="13"/>
      <c r="B21" s="58"/>
      <c r="C21" s="58"/>
      <c r="D21" s="58"/>
      <c r="E21" s="58"/>
      <c r="F21" s="58"/>
      <c r="G21" s="58"/>
      <c r="H21" s="58"/>
      <c r="I21" s="58"/>
      <c r="J21" s="58"/>
      <c r="K21" s="58"/>
      <c r="L21" s="58"/>
      <c r="M21" s="13"/>
      <c r="N21" s="23"/>
    </row>
    <row r="22" spans="1:14" s="14" customFormat="1" ht="15" customHeight="1">
      <c r="A22" s="13"/>
      <c r="B22" s="58"/>
      <c r="C22" s="58"/>
      <c r="D22" s="58"/>
      <c r="E22" s="58"/>
      <c r="F22" s="58"/>
      <c r="G22" s="58"/>
      <c r="H22" s="58"/>
      <c r="I22" s="58"/>
      <c r="J22" s="58"/>
      <c r="K22" s="58"/>
      <c r="L22" s="58"/>
      <c r="M22" s="13"/>
      <c r="N22" s="23"/>
    </row>
    <row r="23" spans="1:14" s="14" customFormat="1" ht="15" customHeight="1">
      <c r="A23" s="13"/>
      <c r="B23" s="58"/>
      <c r="C23" s="58"/>
      <c r="D23" s="58"/>
      <c r="E23" s="58"/>
      <c r="F23" s="58"/>
      <c r="G23" s="58"/>
      <c r="H23" s="58"/>
      <c r="I23" s="58"/>
      <c r="J23" s="58"/>
      <c r="K23" s="58"/>
      <c r="L23" s="58"/>
      <c r="M23" s="13"/>
      <c r="N23" s="23"/>
    </row>
    <row r="24" spans="1:14" s="14" customFormat="1" ht="15" customHeight="1">
      <c r="A24" s="13"/>
      <c r="B24" s="58"/>
      <c r="C24" s="58"/>
      <c r="D24" s="58"/>
      <c r="E24" s="58"/>
      <c r="F24" s="58"/>
      <c r="G24" s="58"/>
      <c r="H24" s="58"/>
      <c r="I24" s="58"/>
      <c r="J24" s="58"/>
      <c r="K24" s="58"/>
      <c r="L24" s="58"/>
      <c r="M24" s="13"/>
      <c r="N24" s="23"/>
    </row>
    <row r="25" spans="1:14" s="14" customFormat="1" ht="15" customHeight="1">
      <c r="A25" s="13"/>
      <c r="B25" s="58"/>
      <c r="C25" s="58"/>
      <c r="D25" s="58"/>
      <c r="E25" s="58"/>
      <c r="F25" s="58"/>
      <c r="G25" s="58"/>
      <c r="H25" s="58"/>
      <c r="I25" s="58"/>
      <c r="J25" s="58"/>
      <c r="K25" s="58"/>
      <c r="L25" s="58"/>
      <c r="M25" s="13"/>
      <c r="N25" s="23"/>
    </row>
    <row r="26" spans="1:14" s="14" customFormat="1" ht="15" customHeight="1">
      <c r="A26" s="13"/>
      <c r="B26" s="58"/>
      <c r="C26" s="58"/>
      <c r="D26" s="58"/>
      <c r="E26" s="58"/>
      <c r="F26" s="95"/>
      <c r="G26" s="95"/>
      <c r="H26" s="95"/>
      <c r="I26" s="95"/>
      <c r="J26" s="95"/>
      <c r="K26" s="95"/>
      <c r="L26" s="95"/>
      <c r="M26" s="13"/>
      <c r="N26" s="23"/>
    </row>
    <row r="27" spans="1:14" s="14" customFormat="1" ht="15" customHeight="1">
      <c r="A27" s="13"/>
      <c r="B27" s="58"/>
      <c r="C27" s="58"/>
      <c r="D27" s="58"/>
      <c r="E27" s="58"/>
      <c r="F27" s="95"/>
      <c r="G27" s="95"/>
      <c r="H27" s="95"/>
      <c r="I27" s="95"/>
      <c r="J27" s="95"/>
      <c r="K27" s="95"/>
      <c r="L27" s="95"/>
      <c r="M27" s="13"/>
      <c r="N27" s="23"/>
    </row>
    <row r="28" spans="1:14" s="14" customFormat="1" ht="15" customHeight="1">
      <c r="A28" s="13"/>
      <c r="B28" s="58"/>
      <c r="C28" s="58"/>
      <c r="D28" s="58"/>
      <c r="E28" s="58"/>
      <c r="F28" s="95"/>
      <c r="G28" s="95"/>
      <c r="H28" s="95"/>
      <c r="I28" s="95"/>
      <c r="J28" s="95"/>
      <c r="K28" s="95"/>
      <c r="L28" s="95"/>
      <c r="M28" s="13"/>
      <c r="N28" s="23"/>
    </row>
    <row r="29" spans="1:14" s="14" customFormat="1" ht="15" customHeight="1">
      <c r="A29" s="13"/>
      <c r="B29" s="58"/>
      <c r="C29" s="58"/>
      <c r="D29" s="58"/>
      <c r="E29" s="58"/>
      <c r="F29" s="95"/>
      <c r="G29" s="95"/>
      <c r="H29" s="95"/>
      <c r="I29" s="95"/>
      <c r="J29" s="95"/>
      <c r="K29" s="95"/>
      <c r="L29" s="95"/>
      <c r="M29" s="13"/>
      <c r="N29" s="23"/>
    </row>
    <row r="30" spans="1:14" s="14" customFormat="1" ht="15" customHeight="1">
      <c r="A30" s="13"/>
      <c r="B30" s="58"/>
      <c r="C30" s="58"/>
      <c r="D30" s="58"/>
      <c r="E30" s="58"/>
      <c r="F30" s="95"/>
      <c r="G30" s="95"/>
      <c r="H30" s="95"/>
      <c r="I30" s="95"/>
      <c r="J30" s="95"/>
      <c r="K30" s="95"/>
      <c r="L30" s="95"/>
      <c r="M30" s="13"/>
      <c r="N30" s="23"/>
    </row>
    <row r="31" spans="1:14" s="14" customFormat="1" ht="15" customHeight="1">
      <c r="A31" s="13"/>
      <c r="B31" s="58"/>
      <c r="C31" s="58"/>
      <c r="D31" s="58"/>
      <c r="E31" s="58"/>
      <c r="F31" s="95"/>
      <c r="G31" s="95"/>
      <c r="H31" s="95"/>
      <c r="I31" s="95"/>
      <c r="J31" s="95"/>
      <c r="K31" s="95"/>
      <c r="L31" s="95"/>
      <c r="M31" s="13"/>
      <c r="N31" s="23"/>
    </row>
    <row r="32" spans="1:14" s="14" customFormat="1" ht="15" customHeight="1">
      <c r="A32" s="13"/>
      <c r="B32" s="112" t="s">
        <v>127</v>
      </c>
      <c r="C32" s="58"/>
      <c r="D32" s="58"/>
      <c r="E32" s="58"/>
      <c r="F32" s="95"/>
      <c r="G32" s="95"/>
      <c r="H32" s="95"/>
      <c r="I32" s="95"/>
      <c r="J32" s="95"/>
      <c r="K32" s="95"/>
      <c r="L32" s="95"/>
      <c r="M32" s="13"/>
      <c r="N32" s="23"/>
    </row>
    <row r="33" spans="1:17" s="14" customFormat="1" ht="15" customHeight="1">
      <c r="A33" s="13"/>
      <c r="C33" s="58"/>
      <c r="D33" s="58"/>
      <c r="E33" s="58"/>
      <c r="F33" s="95"/>
      <c r="G33" s="95"/>
      <c r="H33" s="95"/>
      <c r="I33" s="95"/>
      <c r="J33" s="95"/>
      <c r="K33" s="95"/>
      <c r="L33" s="95"/>
      <c r="M33" s="13"/>
      <c r="N33" s="23"/>
    </row>
    <row r="34" spans="1:17" s="14" customFormat="1" ht="15" customHeight="1">
      <c r="A34" s="13"/>
      <c r="B34" s="58"/>
      <c r="C34" s="58"/>
      <c r="D34" s="58"/>
      <c r="E34" s="58"/>
      <c r="F34" s="95"/>
      <c r="G34" s="95"/>
      <c r="H34" s="95"/>
      <c r="I34" s="95"/>
      <c r="J34" s="95"/>
      <c r="K34" s="95"/>
      <c r="L34" s="95"/>
      <c r="M34" s="13"/>
      <c r="N34" s="23"/>
    </row>
    <row r="35" spans="1:17" s="14" customFormat="1" ht="15" customHeight="1">
      <c r="A35" s="13"/>
      <c r="B35" s="58"/>
      <c r="C35" s="58"/>
      <c r="D35" s="58"/>
      <c r="E35" s="58"/>
      <c r="F35" s="95"/>
      <c r="G35" s="95"/>
      <c r="H35" s="95"/>
      <c r="I35" s="95"/>
      <c r="J35" s="95"/>
      <c r="K35" s="95"/>
      <c r="L35" s="95"/>
      <c r="M35" s="13"/>
      <c r="N35" s="23"/>
    </row>
    <row r="36" spans="1:17" s="14" customFormat="1" ht="15" customHeight="1">
      <c r="A36" s="13"/>
      <c r="B36" s="58"/>
      <c r="C36" s="58"/>
      <c r="D36" s="58"/>
      <c r="E36" s="58"/>
      <c r="F36" s="95"/>
      <c r="G36" s="95"/>
      <c r="H36" s="95"/>
      <c r="I36" s="95"/>
      <c r="J36" s="95"/>
      <c r="K36" s="95"/>
      <c r="L36" s="95"/>
      <c r="M36" s="13"/>
      <c r="N36" s="23"/>
    </row>
    <row r="37" spans="1:17" s="14" customFormat="1" ht="15" customHeight="1">
      <c r="A37" s="13"/>
      <c r="B37" s="58"/>
      <c r="C37" s="58"/>
      <c r="D37" s="58"/>
      <c r="E37" s="58"/>
      <c r="F37" s="95"/>
      <c r="G37" s="95"/>
      <c r="H37" s="95"/>
      <c r="I37" s="95"/>
      <c r="J37" s="95"/>
      <c r="K37" s="95"/>
      <c r="L37" s="95"/>
      <c r="M37" s="13"/>
      <c r="N37" s="23"/>
    </row>
    <row r="38" spans="1:17" s="14" customFormat="1" ht="15" customHeight="1">
      <c r="A38" s="13"/>
      <c r="B38" s="58"/>
      <c r="C38" s="58"/>
      <c r="D38" s="58"/>
      <c r="E38" s="58"/>
      <c r="F38" s="95"/>
      <c r="G38" s="95"/>
      <c r="H38" s="95"/>
      <c r="I38" s="95"/>
      <c r="J38" s="95"/>
      <c r="K38" s="95"/>
      <c r="L38" s="95"/>
      <c r="M38" s="13"/>
      <c r="N38" s="23"/>
    </row>
    <row r="39" spans="1:17" s="14" customFormat="1" ht="15" customHeight="1">
      <c r="A39" s="13"/>
      <c r="B39" s="58"/>
      <c r="C39" s="58"/>
      <c r="D39" s="58"/>
      <c r="E39" s="58"/>
      <c r="F39" s="95"/>
      <c r="G39" s="95"/>
      <c r="H39" s="95"/>
      <c r="I39" s="95"/>
      <c r="J39" s="95"/>
      <c r="K39" s="95"/>
      <c r="L39" s="95"/>
      <c r="M39" s="13"/>
      <c r="N39" s="23"/>
    </row>
    <row r="40" spans="1:17" s="14" customFormat="1" ht="15" customHeight="1">
      <c r="A40" s="13"/>
      <c r="B40" s="53"/>
      <c r="C40" s="53"/>
      <c r="D40" s="53"/>
      <c r="E40" s="53"/>
      <c r="F40" s="53"/>
      <c r="G40" s="53"/>
      <c r="H40" s="53"/>
      <c r="I40" s="53"/>
      <c r="J40" s="53"/>
      <c r="K40" s="53"/>
      <c r="L40" s="53"/>
      <c r="M40" s="13"/>
      <c r="N40" s="23"/>
    </row>
    <row r="41" spans="1:17" s="16" customFormat="1" ht="13.5">
      <c r="A41" s="59"/>
      <c r="B41" s="53"/>
      <c r="C41" s="53"/>
      <c r="D41" s="53"/>
      <c r="E41" s="53"/>
      <c r="F41" s="53"/>
      <c r="G41" s="53"/>
      <c r="H41" s="53"/>
      <c r="I41" s="53"/>
      <c r="J41" s="53"/>
      <c r="K41" s="53"/>
      <c r="L41" s="53"/>
      <c r="M41" s="59"/>
      <c r="N41" s="59"/>
    </row>
    <row r="42" spans="1:17" ht="15" customHeight="1">
      <c r="A42" s="11"/>
      <c r="C42" s="98"/>
      <c r="D42" s="98"/>
      <c r="E42" s="98"/>
      <c r="F42" s="53"/>
      <c r="G42" s="53"/>
      <c r="H42" s="53"/>
      <c r="I42" s="53"/>
      <c r="J42" s="53"/>
      <c r="K42" s="53"/>
      <c r="L42" s="53"/>
      <c r="M42" s="11"/>
      <c r="O42" s="16"/>
      <c r="P42" s="16"/>
      <c r="Q42" s="16"/>
    </row>
    <row r="43" spans="1:17" s="8" customFormat="1" ht="15" customHeight="1">
      <c r="A43" s="60"/>
      <c r="B43" s="98"/>
      <c r="C43" s="98"/>
      <c r="D43" s="98"/>
      <c r="E43" s="98"/>
      <c r="F43" s="53"/>
      <c r="G43" s="53"/>
      <c r="H43" s="53"/>
      <c r="I43" s="53"/>
      <c r="J43" s="53"/>
      <c r="K43" s="53"/>
      <c r="L43" s="53"/>
      <c r="M43" s="60"/>
      <c r="N43" s="9"/>
      <c r="O43" s="16"/>
      <c r="P43" s="16"/>
      <c r="Q43" s="16"/>
    </row>
    <row r="44" spans="1:17" s="8" customFormat="1" ht="15" customHeight="1">
      <c r="A44" s="60"/>
      <c r="B44" s="53"/>
      <c r="C44" s="53"/>
      <c r="D44" s="53"/>
      <c r="E44" s="53"/>
      <c r="F44" s="53"/>
      <c r="G44" s="53"/>
      <c r="H44" s="53"/>
      <c r="I44" s="53"/>
      <c r="J44" s="53"/>
      <c r="K44" s="53"/>
      <c r="L44" s="53"/>
      <c r="M44" s="60"/>
      <c r="N44" s="9"/>
      <c r="O44" s="16"/>
      <c r="P44" s="16"/>
      <c r="Q44" s="16"/>
    </row>
    <row r="45" spans="1:17" s="8" customFormat="1" ht="15" customHeight="1">
      <c r="A45" s="60"/>
      <c r="B45" s="53"/>
      <c r="C45" s="53"/>
      <c r="D45" s="53"/>
      <c r="E45" s="53"/>
      <c r="F45" s="53"/>
      <c r="G45" s="53"/>
      <c r="H45" s="53"/>
      <c r="I45" s="53"/>
      <c r="J45" s="53"/>
      <c r="K45" s="53"/>
      <c r="L45" s="53"/>
      <c r="M45" s="60"/>
      <c r="N45" s="9"/>
      <c r="O45" s="16"/>
      <c r="P45" s="16"/>
      <c r="Q45" s="16"/>
    </row>
    <row r="46" spans="1:17" s="8" customFormat="1" ht="15" customHeight="1">
      <c r="A46" s="60"/>
      <c r="B46" s="53"/>
      <c r="C46" s="53"/>
      <c r="D46" s="53"/>
      <c r="E46" s="53"/>
      <c r="F46" s="53"/>
      <c r="G46" s="53"/>
      <c r="H46" s="53"/>
      <c r="I46" s="53"/>
      <c r="J46" s="53"/>
      <c r="K46" s="53"/>
      <c r="L46" s="53"/>
      <c r="M46" s="60"/>
      <c r="N46" s="9"/>
      <c r="O46" s="16"/>
      <c r="P46" s="16"/>
      <c r="Q46" s="16"/>
    </row>
    <row r="47" spans="1:17" s="8" customFormat="1" ht="15" customHeight="1">
      <c r="A47" s="60"/>
      <c r="B47" s="53"/>
      <c r="C47" s="53"/>
      <c r="D47" s="53"/>
      <c r="E47" s="53"/>
      <c r="F47" s="53"/>
      <c r="G47" s="53"/>
      <c r="H47" s="53"/>
      <c r="I47" s="53"/>
      <c r="J47" s="53"/>
      <c r="K47" s="53"/>
      <c r="L47" s="53"/>
      <c r="M47" s="60"/>
      <c r="N47" s="9"/>
      <c r="O47" s="16"/>
      <c r="P47" s="16"/>
      <c r="Q47" s="16"/>
    </row>
    <row r="48" spans="1:17" s="8" customFormat="1" ht="15" customHeight="1">
      <c r="A48" s="60"/>
      <c r="B48" s="53"/>
      <c r="C48" s="53"/>
      <c r="D48" s="53"/>
      <c r="E48" s="53"/>
      <c r="F48" s="53"/>
      <c r="G48" s="53"/>
      <c r="H48" s="53"/>
      <c r="I48" s="53"/>
      <c r="J48" s="53"/>
      <c r="K48" s="53"/>
      <c r="L48" s="53"/>
      <c r="M48" s="60"/>
      <c r="N48" s="9"/>
      <c r="O48" s="16"/>
      <c r="P48" s="16"/>
      <c r="Q48" s="16"/>
    </row>
    <row r="49" spans="1:17" s="8" customFormat="1" ht="15" customHeight="1">
      <c r="A49" s="60"/>
      <c r="B49" s="112" t="s">
        <v>126</v>
      </c>
      <c r="C49" s="53"/>
      <c r="D49" s="53"/>
      <c r="E49" s="53"/>
      <c r="F49" s="53"/>
      <c r="G49" s="53"/>
      <c r="H49" s="53"/>
      <c r="I49" s="53"/>
      <c r="J49" s="53"/>
      <c r="K49" s="53"/>
      <c r="L49" s="53"/>
      <c r="M49" s="60"/>
      <c r="N49" s="9"/>
      <c r="O49" s="16"/>
      <c r="P49" s="16"/>
      <c r="Q49" s="16"/>
    </row>
    <row r="50" spans="1:17" s="8" customFormat="1" ht="15" customHeight="1">
      <c r="A50" s="60"/>
      <c r="B50" s="53"/>
      <c r="C50" s="53"/>
      <c r="D50" s="53"/>
      <c r="E50" s="53"/>
      <c r="F50" s="53"/>
      <c r="G50" s="53"/>
      <c r="H50" s="53"/>
      <c r="I50" s="53"/>
      <c r="J50" s="53"/>
      <c r="K50" s="53"/>
      <c r="L50" s="53"/>
      <c r="M50" s="60"/>
      <c r="N50" s="9"/>
      <c r="O50" s="16"/>
      <c r="P50" s="16"/>
      <c r="Q50" s="16"/>
    </row>
    <row r="51" spans="1:17" s="8" customFormat="1" ht="15" customHeight="1">
      <c r="A51" s="60"/>
      <c r="C51" s="53"/>
      <c r="D51" s="53"/>
      <c r="E51" s="53"/>
      <c r="F51" s="53"/>
      <c r="G51" s="53"/>
      <c r="H51" s="53"/>
      <c r="I51" s="53"/>
      <c r="J51" s="53"/>
      <c r="K51" s="53"/>
      <c r="L51" s="53"/>
      <c r="M51" s="60"/>
      <c r="N51" s="9"/>
      <c r="O51" s="16"/>
      <c r="P51" s="16"/>
      <c r="Q51" s="16"/>
    </row>
    <row r="52" spans="1:17" s="8" customFormat="1" ht="15" customHeight="1">
      <c r="A52" s="60"/>
      <c r="B52" s="53"/>
      <c r="C52" s="53"/>
      <c r="D52" s="53"/>
      <c r="E52" s="53"/>
      <c r="F52" s="53"/>
      <c r="G52" s="53"/>
      <c r="H52" s="53"/>
      <c r="I52" s="53"/>
      <c r="J52" s="53"/>
      <c r="K52" s="53"/>
      <c r="L52" s="53"/>
      <c r="M52" s="60"/>
      <c r="N52" s="9"/>
      <c r="O52" s="16"/>
      <c r="P52" s="16"/>
      <c r="Q52" s="16"/>
    </row>
    <row r="53" spans="1:17" s="8" customFormat="1" ht="15" customHeight="1">
      <c r="A53" s="60"/>
      <c r="B53" s="53"/>
      <c r="C53" s="53"/>
      <c r="D53" s="53"/>
      <c r="E53" s="53"/>
      <c r="F53" s="53"/>
      <c r="G53" s="53"/>
      <c r="H53" s="53"/>
      <c r="I53" s="53"/>
      <c r="J53" s="53"/>
      <c r="K53" s="53"/>
      <c r="L53" s="53"/>
      <c r="M53" s="60"/>
      <c r="N53" s="9"/>
      <c r="O53" s="16"/>
      <c r="P53" s="16"/>
      <c r="Q53" s="16"/>
    </row>
    <row r="54" spans="1:17" s="8" customFormat="1" ht="15" customHeight="1">
      <c r="A54" s="60"/>
      <c r="B54" s="53"/>
      <c r="C54" s="53"/>
      <c r="D54" s="53"/>
      <c r="E54" s="53"/>
      <c r="F54" s="53"/>
      <c r="G54" s="53"/>
      <c r="H54" s="53"/>
      <c r="I54" s="53"/>
      <c r="J54" s="53"/>
      <c r="K54" s="53"/>
      <c r="L54" s="53"/>
      <c r="M54" s="60"/>
      <c r="N54" s="9"/>
      <c r="O54" s="16"/>
      <c r="P54" s="16"/>
      <c r="Q54" s="16"/>
    </row>
    <row r="55" spans="1:17" s="8" customFormat="1" ht="15" customHeight="1">
      <c r="A55" s="9"/>
      <c r="B55" s="53"/>
      <c r="C55" s="53"/>
      <c r="D55" s="53"/>
      <c r="E55" s="53"/>
      <c r="F55" s="53"/>
      <c r="G55" s="53"/>
      <c r="H55" s="53"/>
      <c r="I55" s="53"/>
      <c r="J55" s="53"/>
      <c r="K55" s="53"/>
      <c r="L55" s="53"/>
      <c r="M55" s="9"/>
      <c r="N55" s="9"/>
      <c r="O55" s="16"/>
      <c r="P55" s="16"/>
      <c r="Q55" s="16"/>
    </row>
    <row r="56" spans="1:17" s="8" customFormat="1" ht="15" customHeight="1">
      <c r="A56" s="9"/>
      <c r="B56" s="53"/>
      <c r="C56" s="53"/>
      <c r="D56" s="53"/>
      <c r="E56" s="53"/>
      <c r="F56" s="53"/>
      <c r="G56" s="53"/>
      <c r="H56" s="53"/>
      <c r="I56" s="53"/>
      <c r="J56" s="53"/>
      <c r="K56" s="53"/>
      <c r="L56" s="53"/>
      <c r="M56" s="9"/>
      <c r="N56" s="9"/>
      <c r="O56" s="16"/>
      <c r="P56" s="16"/>
      <c r="Q56" s="16"/>
    </row>
    <row r="57" spans="1:17" s="8" customFormat="1" ht="15" customHeight="1">
      <c r="A57" s="9"/>
      <c r="B57" s="53"/>
      <c r="C57" s="53"/>
      <c r="D57" s="53"/>
      <c r="E57" s="53"/>
      <c r="F57" s="53"/>
      <c r="G57" s="53"/>
      <c r="H57" s="53"/>
      <c r="I57" s="53"/>
      <c r="J57" s="53"/>
      <c r="K57" s="53"/>
      <c r="L57" s="53"/>
      <c r="M57" s="9"/>
      <c r="N57" s="9"/>
      <c r="O57" s="16"/>
      <c r="P57" s="16"/>
      <c r="Q57" s="16"/>
    </row>
    <row r="58" spans="1:17" ht="15" customHeight="1">
      <c r="A58" s="11"/>
      <c r="B58" s="53"/>
      <c r="C58" s="53"/>
      <c r="D58" s="53"/>
      <c r="E58" s="53"/>
      <c r="F58" s="53"/>
      <c r="G58" s="53"/>
      <c r="H58" s="53"/>
      <c r="I58" s="53"/>
      <c r="J58" s="53"/>
      <c r="K58" s="53"/>
      <c r="L58" s="53"/>
      <c r="M58" s="11"/>
      <c r="O58" s="16"/>
      <c r="P58" s="16"/>
      <c r="Q58" s="16"/>
    </row>
    <row r="59" spans="1:17" ht="15" customHeight="1">
      <c r="A59" s="11"/>
      <c r="B59" s="21"/>
      <c r="C59" s="11"/>
      <c r="D59" s="11"/>
      <c r="E59" s="11"/>
      <c r="F59" s="11"/>
      <c r="G59" s="11"/>
      <c r="H59" s="11"/>
      <c r="I59" s="11"/>
      <c r="J59" s="12"/>
      <c r="K59" s="11"/>
      <c r="L59" s="11"/>
      <c r="M59" s="11"/>
      <c r="O59" s="16"/>
      <c r="P59" s="16"/>
      <c r="Q59" s="16"/>
    </row>
    <row r="60" spans="1:17" ht="15" customHeight="1">
      <c r="A60" s="11"/>
      <c r="B60" s="11"/>
      <c r="C60" s="11"/>
      <c r="D60" s="11"/>
      <c r="E60" s="11"/>
      <c r="F60" s="11"/>
      <c r="G60" s="11"/>
      <c r="H60" s="11"/>
      <c r="I60" s="11"/>
      <c r="J60" s="12"/>
      <c r="K60" s="11"/>
      <c r="L60" s="11"/>
      <c r="M60" s="11"/>
      <c r="O60" s="16"/>
      <c r="P60" s="16"/>
      <c r="Q60" s="16"/>
    </row>
    <row r="61" spans="1:17" ht="15" customHeight="1">
      <c r="A61" s="11"/>
      <c r="B61" s="11"/>
      <c r="C61" s="11"/>
      <c r="D61" s="11"/>
      <c r="E61" s="11"/>
      <c r="F61" s="11"/>
      <c r="G61" s="11"/>
      <c r="H61" s="11"/>
      <c r="I61" s="11"/>
      <c r="J61" s="12"/>
      <c r="K61" s="11"/>
      <c r="L61" s="11"/>
      <c r="M61" s="11"/>
      <c r="O61" s="16"/>
      <c r="P61" s="16"/>
      <c r="Q61" s="16"/>
    </row>
    <row r="62" spans="1:17" ht="15" customHeight="1">
      <c r="A62" s="11"/>
      <c r="B62" s="11"/>
      <c r="C62" s="11"/>
      <c r="D62" s="11"/>
      <c r="E62" s="11"/>
      <c r="F62" s="11"/>
      <c r="G62" s="11"/>
      <c r="H62" s="11"/>
      <c r="I62" s="11"/>
      <c r="J62" s="12"/>
      <c r="K62" s="11"/>
      <c r="L62" s="11"/>
      <c r="M62" s="11"/>
      <c r="O62" s="16"/>
      <c r="P62" s="16"/>
      <c r="Q62" s="16"/>
    </row>
    <row r="63" spans="1:17" ht="15" customHeight="1">
      <c r="A63" s="11"/>
      <c r="B63" s="11"/>
      <c r="C63" s="11"/>
      <c r="D63" s="11"/>
      <c r="E63" s="11"/>
      <c r="F63" s="11"/>
      <c r="G63" s="11"/>
      <c r="H63" s="11"/>
      <c r="I63" s="11"/>
      <c r="J63" s="12"/>
      <c r="K63" s="11"/>
      <c r="L63" s="11"/>
      <c r="M63" s="11"/>
      <c r="O63" s="16"/>
      <c r="P63" s="16"/>
      <c r="Q63" s="16"/>
    </row>
    <row r="64" spans="1:17" ht="15" customHeight="1">
      <c r="A64" s="11"/>
      <c r="B64" s="11"/>
      <c r="C64" s="11"/>
      <c r="D64" s="11"/>
      <c r="E64" s="11"/>
      <c r="F64" s="11"/>
      <c r="G64" s="11"/>
      <c r="H64" s="11"/>
      <c r="I64" s="11"/>
      <c r="J64" s="12"/>
      <c r="K64" s="11"/>
      <c r="L64" s="11"/>
      <c r="M64" s="11"/>
    </row>
    <row r="65" spans="1:13" s="17" customFormat="1" ht="15" customHeight="1">
      <c r="A65" s="11"/>
      <c r="B65" s="11"/>
      <c r="C65" s="11"/>
      <c r="D65" s="11"/>
      <c r="E65" s="11"/>
      <c r="F65" s="11"/>
      <c r="G65" s="11"/>
      <c r="H65" s="11"/>
      <c r="I65" s="11"/>
      <c r="J65" s="12"/>
      <c r="K65" s="11"/>
      <c r="L65" s="11"/>
      <c r="M65" s="11"/>
    </row>
    <row r="66" spans="1:13" s="17" customFormat="1" ht="15" customHeight="1">
      <c r="A66" s="11"/>
      <c r="B66" s="11"/>
      <c r="C66" s="11"/>
      <c r="D66" s="11"/>
      <c r="E66" s="11"/>
      <c r="F66" s="11"/>
      <c r="G66" s="11"/>
      <c r="H66" s="11"/>
      <c r="I66" s="11"/>
      <c r="J66" s="12"/>
      <c r="K66" s="11"/>
      <c r="L66" s="11"/>
      <c r="M66" s="11"/>
    </row>
    <row r="67" spans="1:13" s="17" customFormat="1" ht="15" customHeight="1">
      <c r="A67" s="11"/>
      <c r="B67" s="11"/>
      <c r="C67" s="11"/>
      <c r="D67" s="11"/>
      <c r="E67" s="11"/>
      <c r="F67" s="11"/>
      <c r="G67" s="11"/>
      <c r="H67" s="11"/>
      <c r="I67" s="11"/>
      <c r="J67" s="12"/>
      <c r="K67" s="11"/>
      <c r="L67" s="11"/>
      <c r="M67" s="11"/>
    </row>
    <row r="68" spans="1:13" s="17" customFormat="1" ht="15" customHeight="1">
      <c r="A68" s="11"/>
      <c r="B68" s="11"/>
      <c r="C68" s="11"/>
      <c r="D68" s="11"/>
      <c r="E68" s="11"/>
      <c r="F68" s="11"/>
      <c r="G68" s="11"/>
      <c r="H68" s="11"/>
      <c r="I68" s="11"/>
      <c r="J68" s="12"/>
      <c r="K68" s="11"/>
      <c r="L68" s="11"/>
      <c r="M68" s="11"/>
    </row>
    <row r="69" spans="1:13" s="17" customFormat="1" ht="15" customHeight="1">
      <c r="A69" s="11"/>
      <c r="B69" s="11"/>
      <c r="C69" s="11"/>
      <c r="D69" s="11"/>
      <c r="E69" s="11"/>
      <c r="F69" s="11"/>
      <c r="G69" s="11"/>
      <c r="H69" s="11"/>
      <c r="I69" s="11"/>
      <c r="J69" s="12"/>
      <c r="K69" s="11"/>
      <c r="L69" s="11"/>
      <c r="M69" s="11"/>
    </row>
    <row r="70" spans="1:13" s="17" customFormat="1" ht="15" customHeight="1">
      <c r="A70" s="11"/>
      <c r="B70" s="11"/>
      <c r="C70" s="11"/>
      <c r="D70" s="11"/>
      <c r="E70" s="11"/>
      <c r="F70" s="11"/>
      <c r="G70" s="11"/>
      <c r="H70" s="11"/>
      <c r="I70" s="11"/>
      <c r="J70" s="12"/>
      <c r="K70" s="11"/>
      <c r="L70" s="11"/>
      <c r="M70" s="11"/>
    </row>
    <row r="71" spans="1:13" s="17" customFormat="1" ht="15" customHeight="1">
      <c r="A71" s="11"/>
      <c r="B71" s="11"/>
      <c r="C71" s="11"/>
      <c r="D71" s="11"/>
      <c r="E71" s="11"/>
      <c r="F71" s="11"/>
      <c r="G71" s="11"/>
      <c r="H71" s="11"/>
      <c r="I71" s="11"/>
      <c r="J71" s="12"/>
      <c r="K71" s="11"/>
      <c r="L71" s="11"/>
      <c r="M71" s="11"/>
    </row>
    <row r="72" spans="1:13" s="22" customFormat="1" ht="15" customHeight="1">
      <c r="A72" s="11"/>
      <c r="B72" s="11"/>
      <c r="C72" s="11"/>
      <c r="D72" s="11"/>
      <c r="E72" s="11"/>
      <c r="F72" s="11"/>
      <c r="G72" s="11"/>
      <c r="H72" s="11"/>
      <c r="I72" s="11"/>
      <c r="J72" s="12"/>
      <c r="K72" s="11"/>
      <c r="L72" s="11"/>
      <c r="M72" s="11"/>
    </row>
  </sheetData>
  <conditionalFormatting sqref="J55">
    <cfRule type="cellIs" dxfId="3" priority="1" stopIfTrue="1" operator="lessThan">
      <formula>0</formula>
    </cfRule>
  </conditionalFormatting>
  <pageMargins left="0.59055118110236227" right="0.19685039370078741" top="0.78740157480314965" bottom="0.78740157480314965" header="0.31496062992125984" footer="0.31496062992125984"/>
  <pageSetup scale="70" orientation="portrait" r:id="rId1"/>
  <headerFoot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sheetPr published="0"/>
  <dimension ref="A8:T72"/>
  <sheetViews>
    <sheetView showGridLines="0" view="pageBreakPreview" topLeftCell="A34" zoomScaleNormal="90" zoomScaleSheetLayoutView="100" workbookViewId="0"/>
  </sheetViews>
  <sheetFormatPr baseColWidth="10" defaultColWidth="12.5703125" defaultRowHeight="15" customHeight="1"/>
  <cols>
    <col min="1" max="1" width="2.7109375" style="22" customWidth="1"/>
    <col min="2" max="2" width="15.7109375" style="17" customWidth="1"/>
    <col min="3" max="8" width="11.7109375" style="17" customWidth="1"/>
    <col min="9" max="9" width="11.42578125" style="17" customWidth="1"/>
    <col min="10" max="10" width="11.42578125" style="18" customWidth="1"/>
    <col min="11" max="12" width="12.7109375" style="17" customWidth="1"/>
    <col min="13" max="13" width="2.7109375" style="22" customWidth="1"/>
    <col min="14" max="16384" width="12.5703125" style="17"/>
  </cols>
  <sheetData>
    <row r="8" spans="1:13" s="22" customFormat="1" ht="15" customHeight="1">
      <c r="A8" s="11"/>
      <c r="B8" s="11"/>
      <c r="C8" s="11"/>
      <c r="D8" s="11"/>
      <c r="E8" s="11"/>
      <c r="F8" s="11"/>
      <c r="G8" s="11"/>
      <c r="H8" s="11"/>
      <c r="I8" s="11"/>
      <c r="J8" s="12"/>
      <c r="K8" s="11"/>
      <c r="L8" s="11"/>
      <c r="M8" s="11"/>
    </row>
    <row r="9" spans="1:13" ht="15" customHeight="1">
      <c r="A9" s="11"/>
      <c r="B9" s="11"/>
      <c r="C9" s="11"/>
      <c r="D9" s="11"/>
      <c r="E9" s="11"/>
      <c r="F9" s="11"/>
      <c r="G9" s="11"/>
      <c r="H9" s="11"/>
      <c r="I9" s="11"/>
      <c r="J9" s="12"/>
      <c r="K9" s="11"/>
      <c r="L9" s="11"/>
      <c r="M9" s="11"/>
    </row>
    <row r="10" spans="1:13" ht="15" customHeight="1">
      <c r="A10" s="11"/>
      <c r="B10" s="11"/>
      <c r="C10" s="11"/>
      <c r="D10" s="11"/>
      <c r="E10" s="11"/>
      <c r="F10" s="11"/>
      <c r="G10" s="11"/>
      <c r="H10" s="11"/>
      <c r="I10" s="11"/>
      <c r="J10" s="12"/>
      <c r="K10" s="11"/>
      <c r="L10" s="11"/>
      <c r="M10" s="11"/>
    </row>
    <row r="11" spans="1:13" ht="22.5">
      <c r="A11" s="11"/>
      <c r="B11" s="102" t="s">
        <v>107</v>
      </c>
      <c r="C11" s="11"/>
      <c r="D11" s="11"/>
      <c r="E11" s="11"/>
      <c r="M11" s="11"/>
    </row>
    <row r="12" spans="1:13" ht="15" customHeight="1">
      <c r="A12" s="11"/>
      <c r="B12" s="11"/>
      <c r="C12" s="11"/>
      <c r="F12" s="56"/>
      <c r="G12" s="50"/>
      <c r="H12" s="50"/>
      <c r="I12" s="50"/>
      <c r="J12" s="50"/>
      <c r="M12" s="11"/>
    </row>
    <row r="13" spans="1:13" s="14" customFormat="1" ht="15" customHeight="1">
      <c r="A13" s="13"/>
      <c r="B13" s="13"/>
      <c r="C13" s="13"/>
      <c r="D13" s="13"/>
      <c r="E13" s="13"/>
      <c r="F13" s="13"/>
      <c r="G13" s="13"/>
      <c r="H13" s="13"/>
      <c r="I13" s="13"/>
      <c r="J13" s="15"/>
      <c r="K13" s="13"/>
      <c r="L13" s="13"/>
      <c r="M13" s="13"/>
    </row>
    <row r="14" spans="1:13" s="14" customFormat="1" ht="15" customHeight="1">
      <c r="A14" s="13"/>
      <c r="B14" s="174" t="s">
        <v>23</v>
      </c>
      <c r="C14" s="174"/>
      <c r="D14" s="174"/>
      <c r="E14" s="174"/>
      <c r="F14" s="13"/>
      <c r="G14" s="13"/>
      <c r="H14" s="13"/>
      <c r="I14" s="13"/>
      <c r="J14" s="15"/>
      <c r="K14" s="13"/>
      <c r="L14" s="13"/>
      <c r="M14" s="13"/>
    </row>
    <row r="15" spans="1:13" s="14" customFormat="1" ht="15" customHeight="1">
      <c r="A15" s="13"/>
      <c r="B15" s="174"/>
      <c r="C15" s="174"/>
      <c r="D15" s="174"/>
      <c r="E15" s="174"/>
      <c r="F15" s="13"/>
      <c r="G15" s="13"/>
      <c r="H15" s="13"/>
      <c r="I15" s="13"/>
      <c r="J15" s="15"/>
      <c r="K15" s="13"/>
      <c r="L15" s="13"/>
      <c r="M15" s="13"/>
    </row>
    <row r="16" spans="1:13" s="14" customFormat="1" ht="15" customHeight="1">
      <c r="A16" s="13"/>
      <c r="B16" s="13"/>
      <c r="D16" s="63"/>
      <c r="E16" s="63"/>
      <c r="F16" s="63"/>
      <c r="G16" s="63"/>
      <c r="H16" s="63"/>
      <c r="I16" s="63"/>
      <c r="J16" s="63"/>
      <c r="K16" s="63"/>
      <c r="L16" s="63"/>
      <c r="M16" s="13"/>
    </row>
    <row r="17" spans="1:13" s="14" customFormat="1" ht="15" customHeight="1">
      <c r="A17" s="13"/>
      <c r="B17" s="175" t="s">
        <v>155</v>
      </c>
      <c r="C17" s="175"/>
      <c r="D17" s="175"/>
      <c r="E17" s="175"/>
      <c r="F17" s="20"/>
      <c r="G17" s="20"/>
      <c r="H17" s="20"/>
      <c r="I17" s="20"/>
      <c r="J17" s="20"/>
      <c r="K17" s="20"/>
      <c r="L17" s="13"/>
      <c r="M17" s="13"/>
    </row>
    <row r="18" spans="1:13" s="14" customFormat="1" ht="15" customHeight="1">
      <c r="A18" s="13"/>
      <c r="B18" s="175"/>
      <c r="C18" s="175"/>
      <c r="D18" s="175"/>
      <c r="E18" s="175"/>
      <c r="F18" s="58"/>
      <c r="G18" s="58"/>
      <c r="H18" s="58"/>
      <c r="I18" s="58"/>
      <c r="J18" s="58"/>
      <c r="K18" s="58"/>
      <c r="L18" s="58"/>
      <c r="M18" s="13"/>
    </row>
    <row r="19" spans="1:13" s="14" customFormat="1" ht="15" customHeight="1">
      <c r="A19" s="13"/>
      <c r="B19" s="175"/>
      <c r="C19" s="175"/>
      <c r="D19" s="175"/>
      <c r="E19" s="175"/>
      <c r="F19" s="58"/>
      <c r="G19" s="58"/>
      <c r="H19" s="58"/>
      <c r="I19" s="58"/>
      <c r="J19" s="58"/>
      <c r="K19" s="58"/>
      <c r="L19" s="58"/>
      <c r="M19" s="13"/>
    </row>
    <row r="20" spans="1:13" s="14" customFormat="1" ht="15" customHeight="1">
      <c r="A20" s="13"/>
      <c r="B20" s="175"/>
      <c r="C20" s="175"/>
      <c r="D20" s="175"/>
      <c r="E20" s="175"/>
      <c r="F20" s="58"/>
      <c r="G20" s="58"/>
      <c r="H20" s="58"/>
      <c r="I20" s="58"/>
      <c r="J20" s="58"/>
      <c r="K20" s="58"/>
      <c r="L20" s="58"/>
      <c r="M20" s="13"/>
    </row>
    <row r="21" spans="1:13" s="14" customFormat="1" ht="15" customHeight="1">
      <c r="A21" s="13"/>
      <c r="B21" s="175"/>
      <c r="C21" s="175"/>
      <c r="D21" s="175"/>
      <c r="E21" s="175"/>
      <c r="F21" s="58"/>
      <c r="G21" s="58"/>
      <c r="H21" s="58"/>
      <c r="I21" s="58"/>
      <c r="J21" s="58"/>
      <c r="K21" s="58"/>
      <c r="L21" s="58"/>
      <c r="M21" s="13"/>
    </row>
    <row r="22" spans="1:13" s="14" customFormat="1" ht="15" customHeight="1">
      <c r="A22" s="13"/>
      <c r="B22" s="175"/>
      <c r="C22" s="175"/>
      <c r="D22" s="175"/>
      <c r="E22" s="175"/>
      <c r="F22" s="58"/>
      <c r="G22" s="58"/>
      <c r="H22" s="58"/>
      <c r="I22" s="58"/>
      <c r="J22" s="58"/>
      <c r="K22" s="58"/>
      <c r="L22" s="58"/>
      <c r="M22" s="13"/>
    </row>
    <row r="23" spans="1:13" s="14" customFormat="1" ht="15" customHeight="1">
      <c r="A23" s="13"/>
      <c r="B23" s="175"/>
      <c r="C23" s="175"/>
      <c r="D23" s="175"/>
      <c r="E23" s="175"/>
      <c r="F23" s="58"/>
      <c r="G23" s="58"/>
      <c r="H23" s="58"/>
      <c r="I23" s="58"/>
      <c r="J23" s="58"/>
      <c r="K23" s="58"/>
      <c r="L23" s="58"/>
      <c r="M23" s="13"/>
    </row>
    <row r="24" spans="1:13" s="14" customFormat="1" ht="15" customHeight="1">
      <c r="A24" s="13"/>
      <c r="B24" s="175"/>
      <c r="C24" s="175"/>
      <c r="D24" s="175"/>
      <c r="E24" s="175"/>
      <c r="F24" s="58"/>
      <c r="G24" s="58"/>
      <c r="H24" s="58"/>
      <c r="I24" s="58"/>
      <c r="J24" s="58"/>
      <c r="K24" s="58"/>
      <c r="L24" s="58"/>
      <c r="M24" s="13"/>
    </row>
    <row r="25" spans="1:13" s="14" customFormat="1" ht="15" customHeight="1">
      <c r="A25" s="13"/>
      <c r="B25" s="175"/>
      <c r="C25" s="175"/>
      <c r="D25" s="175"/>
      <c r="E25" s="175"/>
      <c r="F25" s="58"/>
      <c r="G25" s="58"/>
      <c r="H25" s="58"/>
      <c r="I25" s="58"/>
      <c r="J25" s="58"/>
      <c r="K25" s="58"/>
      <c r="L25" s="58"/>
      <c r="M25" s="13"/>
    </row>
    <row r="26" spans="1:13" s="14" customFormat="1" ht="15" customHeight="1">
      <c r="A26" s="13"/>
      <c r="B26" s="175"/>
      <c r="C26" s="175"/>
      <c r="D26" s="175"/>
      <c r="E26" s="175"/>
      <c r="F26" s="57"/>
      <c r="G26" s="57"/>
      <c r="H26" s="57"/>
      <c r="I26" s="57"/>
      <c r="J26" s="57"/>
      <c r="K26" s="57"/>
      <c r="L26" s="57"/>
      <c r="M26" s="13"/>
    </row>
    <row r="27" spans="1:13" s="14" customFormat="1" ht="15" customHeight="1">
      <c r="A27" s="13"/>
      <c r="B27" s="175"/>
      <c r="C27" s="175"/>
      <c r="D27" s="175"/>
      <c r="E27" s="175"/>
      <c r="F27" s="57"/>
      <c r="G27" s="57"/>
      <c r="H27" s="57"/>
      <c r="I27" s="57"/>
      <c r="J27" s="57"/>
      <c r="K27" s="57"/>
      <c r="L27" s="57"/>
      <c r="M27" s="13"/>
    </row>
    <row r="28" spans="1:13" s="14" customFormat="1" ht="15" customHeight="1">
      <c r="A28" s="13"/>
      <c r="B28" s="175"/>
      <c r="C28" s="175"/>
      <c r="D28" s="175"/>
      <c r="E28" s="175"/>
      <c r="F28" s="57"/>
      <c r="G28" s="57"/>
      <c r="H28" s="57"/>
      <c r="I28" s="57"/>
      <c r="J28" s="57"/>
      <c r="K28" s="57"/>
      <c r="L28" s="57"/>
      <c r="M28" s="13"/>
    </row>
    <row r="29" spans="1:13" s="14" customFormat="1" ht="15" customHeight="1">
      <c r="A29" s="13"/>
      <c r="B29" s="175"/>
      <c r="C29" s="175"/>
      <c r="D29" s="175"/>
      <c r="E29" s="175"/>
      <c r="F29" s="57"/>
      <c r="G29" s="57"/>
      <c r="H29" s="57"/>
      <c r="I29" s="57"/>
      <c r="J29" s="57"/>
      <c r="K29" s="57"/>
      <c r="L29" s="57"/>
      <c r="M29" s="13"/>
    </row>
    <row r="30" spans="1:13" s="14" customFormat="1" ht="15" customHeight="1">
      <c r="A30" s="13"/>
      <c r="B30" s="175"/>
      <c r="C30" s="175"/>
      <c r="D30" s="175"/>
      <c r="E30" s="175"/>
      <c r="F30" s="57"/>
      <c r="G30" s="57"/>
      <c r="H30" s="57"/>
      <c r="I30" s="57"/>
      <c r="J30" s="57"/>
      <c r="K30" s="57"/>
      <c r="L30" s="57"/>
      <c r="M30" s="13"/>
    </row>
    <row r="31" spans="1:13" s="14" customFormat="1" ht="15" customHeight="1">
      <c r="A31" s="13"/>
      <c r="B31" s="175"/>
      <c r="C31" s="175"/>
      <c r="D31" s="175"/>
      <c r="E31" s="175"/>
      <c r="F31" s="57"/>
      <c r="G31" s="57"/>
      <c r="H31" s="57"/>
      <c r="I31" s="57"/>
      <c r="J31" s="57"/>
      <c r="K31" s="57"/>
      <c r="L31" s="57"/>
      <c r="M31" s="13"/>
    </row>
    <row r="32" spans="1:13" s="14" customFormat="1" ht="15" customHeight="1">
      <c r="A32" s="13"/>
      <c r="B32" s="175"/>
      <c r="C32" s="175"/>
      <c r="D32" s="175"/>
      <c r="E32" s="175"/>
      <c r="F32" s="57"/>
      <c r="G32" s="57"/>
      <c r="H32" s="57"/>
      <c r="I32" s="57"/>
      <c r="J32" s="57"/>
      <c r="K32" s="57"/>
      <c r="L32" s="57"/>
      <c r="M32" s="13"/>
    </row>
    <row r="33" spans="1:20" s="14" customFormat="1" ht="15" customHeight="1">
      <c r="A33" s="13"/>
      <c r="B33" s="175"/>
      <c r="C33" s="175"/>
      <c r="D33" s="175"/>
      <c r="E33" s="175"/>
      <c r="F33" s="57"/>
      <c r="G33" s="57"/>
      <c r="H33" s="57"/>
      <c r="I33" s="57"/>
      <c r="J33" s="57"/>
      <c r="K33" s="57"/>
      <c r="L33" s="57"/>
      <c r="M33" s="13"/>
    </row>
    <row r="34" spans="1:20" s="14" customFormat="1" ht="15" customHeight="1">
      <c r="A34" s="13"/>
      <c r="B34" s="175"/>
      <c r="C34" s="175"/>
      <c r="D34" s="175"/>
      <c r="E34" s="175"/>
      <c r="F34" s="57"/>
      <c r="G34" s="57"/>
      <c r="H34" s="57"/>
      <c r="I34" s="57"/>
      <c r="J34" s="57"/>
      <c r="K34" s="57"/>
      <c r="L34" s="57"/>
      <c r="M34" s="13"/>
    </row>
    <row r="35" spans="1:20" s="14" customFormat="1" ht="15" customHeight="1">
      <c r="A35" s="13"/>
      <c r="B35" s="175"/>
      <c r="C35" s="175"/>
      <c r="D35" s="175"/>
      <c r="E35" s="175"/>
      <c r="F35" s="57"/>
      <c r="G35" s="57"/>
      <c r="H35" s="57"/>
      <c r="I35" s="57"/>
      <c r="J35" s="57"/>
      <c r="K35" s="57"/>
      <c r="L35" s="57"/>
      <c r="M35" s="13"/>
    </row>
    <row r="36" spans="1:20" s="14" customFormat="1" ht="15" customHeight="1">
      <c r="A36" s="13"/>
      <c r="B36" s="175"/>
      <c r="C36" s="175"/>
      <c r="D36" s="175"/>
      <c r="E36" s="175"/>
      <c r="F36" s="57"/>
      <c r="G36" s="57"/>
      <c r="H36" s="57"/>
      <c r="I36" s="57"/>
      <c r="J36" s="57"/>
      <c r="K36" s="57"/>
      <c r="L36" s="57"/>
      <c r="M36" s="13"/>
    </row>
    <row r="37" spans="1:20" s="14" customFormat="1" ht="15" customHeight="1">
      <c r="A37" s="13"/>
      <c r="B37" s="175"/>
      <c r="C37" s="175"/>
      <c r="D37" s="175"/>
      <c r="E37" s="175"/>
      <c r="F37" s="57"/>
      <c r="G37" s="57"/>
      <c r="H37" s="57"/>
      <c r="I37" s="57"/>
      <c r="J37" s="57"/>
      <c r="K37" s="57"/>
      <c r="L37" s="57"/>
      <c r="M37" s="13"/>
    </row>
    <row r="38" spans="1:20" s="14" customFormat="1" ht="15" customHeight="1">
      <c r="A38" s="13"/>
      <c r="B38" s="175"/>
      <c r="C38" s="175"/>
      <c r="D38" s="175"/>
      <c r="E38" s="175"/>
      <c r="F38" s="57"/>
      <c r="G38" s="57"/>
      <c r="H38" s="57"/>
      <c r="I38" s="57"/>
      <c r="J38" s="57"/>
      <c r="K38" s="57"/>
      <c r="L38" s="57"/>
      <c r="M38" s="13"/>
    </row>
    <row r="39" spans="1:20" s="14" customFormat="1" ht="15" customHeight="1">
      <c r="A39" s="13"/>
      <c r="B39" s="58"/>
      <c r="C39" s="58"/>
      <c r="D39" s="58"/>
      <c r="E39" s="58"/>
      <c r="F39" s="57"/>
      <c r="G39" s="57"/>
      <c r="H39" s="57"/>
      <c r="I39" s="57"/>
      <c r="J39" s="57"/>
      <c r="K39" s="57"/>
      <c r="L39" s="57"/>
      <c r="M39" s="13"/>
    </row>
    <row r="40" spans="1:20" s="14" customFormat="1" ht="15" customHeight="1">
      <c r="A40" s="13"/>
      <c r="B40" s="53"/>
      <c r="C40" s="53"/>
      <c r="D40" s="53"/>
      <c r="E40" s="53"/>
      <c r="F40" s="53"/>
      <c r="G40" s="53"/>
      <c r="H40" s="53"/>
      <c r="I40" s="53"/>
      <c r="J40" s="53"/>
      <c r="K40" s="53"/>
      <c r="L40" s="53"/>
      <c r="M40" s="13"/>
    </row>
    <row r="41" spans="1:20" s="16" customFormat="1" ht="27">
      <c r="A41" s="59"/>
      <c r="B41" s="68" t="s">
        <v>16</v>
      </c>
      <c r="C41" s="99">
        <v>2007</v>
      </c>
      <c r="D41" s="99">
        <v>2008</v>
      </c>
      <c r="E41" s="99">
        <v>2009</v>
      </c>
      <c r="F41" s="99">
        <v>2010</v>
      </c>
      <c r="G41" s="100" t="s">
        <v>17</v>
      </c>
      <c r="H41" s="100" t="s">
        <v>18</v>
      </c>
      <c r="I41" s="100" t="s">
        <v>129</v>
      </c>
      <c r="J41" s="100" t="s">
        <v>130</v>
      </c>
      <c r="K41" s="100" t="s">
        <v>131</v>
      </c>
      <c r="L41" s="100" t="s">
        <v>132</v>
      </c>
      <c r="M41" s="59"/>
    </row>
    <row r="42" spans="1:20" ht="15" customHeight="1">
      <c r="A42" s="11"/>
      <c r="B42" s="11"/>
      <c r="C42" s="11"/>
      <c r="D42" s="11"/>
      <c r="E42" s="11"/>
      <c r="F42" s="11"/>
      <c r="G42" s="11"/>
      <c r="H42" s="11"/>
      <c r="I42" s="11"/>
      <c r="J42" s="11"/>
      <c r="K42" s="12"/>
      <c r="L42" s="11"/>
      <c r="M42" s="11"/>
      <c r="O42" s="16"/>
      <c r="P42" s="16"/>
      <c r="Q42" s="16"/>
    </row>
    <row r="43" spans="1:20" s="8" customFormat="1" ht="15" customHeight="1">
      <c r="A43" s="60"/>
      <c r="B43" s="7" t="s">
        <v>9</v>
      </c>
      <c r="C43" s="101">
        <f>SUM(C44:C54)</f>
        <v>1195440</v>
      </c>
      <c r="D43" s="101">
        <f t="shared" ref="D43:F43" si="0">SUM(D44:D54)</f>
        <v>1222966</v>
      </c>
      <c r="E43" s="101">
        <f t="shared" si="0"/>
        <v>1353760</v>
      </c>
      <c r="F43" s="101">
        <f t="shared" si="0"/>
        <v>1474884</v>
      </c>
      <c r="G43" s="61">
        <f t="shared" ref="G43" si="1">+F43/E43-1</f>
        <v>8.9472284599929175E-2</v>
      </c>
      <c r="H43" s="61">
        <v>0.99999999999999989</v>
      </c>
      <c r="I43" s="101">
        <f t="shared" ref="I43" si="2">SUM(I44:I54)</f>
        <v>112242</v>
      </c>
      <c r="J43" s="101">
        <f t="shared" ref="J43" si="3">SUM(J44:J54)</f>
        <v>132105</v>
      </c>
      <c r="K43" s="61">
        <f t="shared" ref="K43:K54" si="4">+J43/I43-1</f>
        <v>0.17696584166354845</v>
      </c>
      <c r="L43" s="61">
        <f t="shared" ref="L43:L54" si="5">+J43/$J$43</f>
        <v>1</v>
      </c>
      <c r="M43" s="60"/>
      <c r="O43" s="16"/>
      <c r="P43" s="16"/>
      <c r="Q43" s="16"/>
    </row>
    <row r="44" spans="1:20" s="8" customFormat="1" ht="15" customHeight="1">
      <c r="A44" s="60"/>
      <c r="B44" s="7" t="s">
        <v>19</v>
      </c>
      <c r="C44" s="103">
        <v>616772</v>
      </c>
      <c r="D44" s="103">
        <v>627056</v>
      </c>
      <c r="E44" s="103">
        <v>692826</v>
      </c>
      <c r="F44" s="103">
        <v>754960</v>
      </c>
      <c r="G44" s="104">
        <f t="shared" ref="G44:G54" si="6">+F44/E44-1</f>
        <v>8.9681969210162471E-2</v>
      </c>
      <c r="H44" s="104">
        <v>0.51187754426788823</v>
      </c>
      <c r="I44" s="103">
        <v>57336</v>
      </c>
      <c r="J44" s="103">
        <v>70105</v>
      </c>
      <c r="K44" s="104">
        <f t="shared" si="4"/>
        <v>0.22270475791823641</v>
      </c>
      <c r="L44" s="104">
        <f t="shared" si="5"/>
        <v>0.53067635592899587</v>
      </c>
      <c r="M44" s="60"/>
      <c r="O44" s="16"/>
      <c r="P44" s="16"/>
      <c r="Q44" s="16"/>
      <c r="R44" s="113"/>
      <c r="S44" s="113"/>
      <c r="T44" s="113"/>
    </row>
    <row r="45" spans="1:20" s="8" customFormat="1" ht="15" customHeight="1">
      <c r="A45" s="60"/>
      <c r="B45" s="9" t="s">
        <v>1</v>
      </c>
      <c r="C45" s="94">
        <v>133172</v>
      </c>
      <c r="D45" s="94">
        <v>141367</v>
      </c>
      <c r="E45" s="94">
        <v>155264</v>
      </c>
      <c r="F45" s="94">
        <v>169100</v>
      </c>
      <c r="G45" s="62">
        <f t="shared" si="6"/>
        <v>8.911273701566369E-2</v>
      </c>
      <c r="H45" s="62">
        <v>0.11465308458156709</v>
      </c>
      <c r="I45" s="94">
        <v>14272</v>
      </c>
      <c r="J45" s="94">
        <v>15971</v>
      </c>
      <c r="K45" s="62">
        <f t="shared" si="4"/>
        <v>0.1190442825112108</v>
      </c>
      <c r="L45" s="62">
        <f t="shared" si="5"/>
        <v>0.12089625676545172</v>
      </c>
      <c r="M45" s="60"/>
      <c r="O45" s="16"/>
      <c r="P45" s="16"/>
      <c r="Q45" s="16"/>
      <c r="R45" s="113"/>
      <c r="S45" s="113"/>
      <c r="T45" s="113"/>
    </row>
    <row r="46" spans="1:20" s="8" customFormat="1" ht="15" customHeight="1">
      <c r="A46" s="60"/>
      <c r="B46" s="9" t="s">
        <v>5</v>
      </c>
      <c r="C46" s="94">
        <v>104445</v>
      </c>
      <c r="D46" s="94">
        <v>107841</v>
      </c>
      <c r="E46" s="94">
        <v>143093</v>
      </c>
      <c r="F46" s="94">
        <v>163120</v>
      </c>
      <c r="G46" s="62">
        <f t="shared" si="6"/>
        <v>0.13995792945846408</v>
      </c>
      <c r="H46" s="62">
        <v>0.11059852842664236</v>
      </c>
      <c r="I46" s="94">
        <v>11012</v>
      </c>
      <c r="J46" s="94">
        <v>12626</v>
      </c>
      <c r="K46" s="62">
        <f t="shared" si="4"/>
        <v>0.1465673810388668</v>
      </c>
      <c r="L46" s="62">
        <f t="shared" si="5"/>
        <v>9.5575489194201585E-2</v>
      </c>
      <c r="M46" s="60"/>
      <c r="O46" s="16"/>
      <c r="P46" s="16"/>
      <c r="Q46" s="16"/>
      <c r="R46" s="113"/>
      <c r="S46" s="113"/>
      <c r="T46" s="113"/>
    </row>
    <row r="47" spans="1:20" s="8" customFormat="1" ht="15" customHeight="1">
      <c r="A47" s="60"/>
      <c r="B47" s="9" t="s">
        <v>6</v>
      </c>
      <c r="C47" s="94">
        <v>102296</v>
      </c>
      <c r="D47" s="94">
        <v>99149</v>
      </c>
      <c r="E47" s="94">
        <v>98060</v>
      </c>
      <c r="F47" s="94">
        <v>113146</v>
      </c>
      <c r="G47" s="62">
        <f t="shared" si="6"/>
        <v>0.15384458494799103</v>
      </c>
      <c r="H47" s="62">
        <v>7.671518573664099E-2</v>
      </c>
      <c r="I47" s="94">
        <v>7301</v>
      </c>
      <c r="J47" s="94">
        <v>8766</v>
      </c>
      <c r="K47" s="62">
        <f t="shared" si="4"/>
        <v>0.20065744418572806</v>
      </c>
      <c r="L47" s="62">
        <f t="shared" si="5"/>
        <v>6.6356307482684229E-2</v>
      </c>
      <c r="M47" s="60"/>
      <c r="O47" s="16"/>
      <c r="P47" s="16"/>
      <c r="Q47" s="16"/>
      <c r="R47" s="113"/>
      <c r="S47" s="113"/>
      <c r="T47" s="113"/>
    </row>
    <row r="48" spans="1:20" s="8" customFormat="1" ht="15" customHeight="1">
      <c r="A48" s="60"/>
      <c r="B48" s="9" t="s">
        <v>21</v>
      </c>
      <c r="C48" s="94">
        <v>66854</v>
      </c>
      <c r="D48" s="94">
        <v>67087</v>
      </c>
      <c r="E48" s="94">
        <v>94202</v>
      </c>
      <c r="F48" s="94">
        <v>98170</v>
      </c>
      <c r="G48" s="62">
        <f t="shared" si="6"/>
        <v>4.2122247935288071E-2</v>
      </c>
      <c r="H48" s="62">
        <v>6.7000000000000004E-2</v>
      </c>
      <c r="I48" s="94">
        <v>8151</v>
      </c>
      <c r="J48" s="94">
        <v>8600</v>
      </c>
      <c r="K48" s="62">
        <f t="shared" si="4"/>
        <v>5.5085265611581447E-2</v>
      </c>
      <c r="L48" s="62">
        <f t="shared" si="5"/>
        <v>6.5099731274365094E-2</v>
      </c>
      <c r="M48" s="60"/>
      <c r="O48" s="16"/>
      <c r="P48" s="16"/>
      <c r="Q48" s="16"/>
      <c r="R48" s="113"/>
      <c r="S48" s="113"/>
      <c r="T48" s="113"/>
    </row>
    <row r="49" spans="1:20" s="8" customFormat="1" ht="15" customHeight="1">
      <c r="A49" s="60"/>
      <c r="B49" s="9" t="s">
        <v>20</v>
      </c>
      <c r="C49" s="94">
        <v>59308</v>
      </c>
      <c r="D49" s="94">
        <v>58009</v>
      </c>
      <c r="E49" s="94">
        <v>47550</v>
      </c>
      <c r="F49" s="94">
        <v>48633</v>
      </c>
      <c r="G49" s="62">
        <f t="shared" si="6"/>
        <v>2.2776025236593167E-2</v>
      </c>
      <c r="H49" s="62">
        <v>3.297411864255087E-2</v>
      </c>
      <c r="I49" s="94">
        <v>4328</v>
      </c>
      <c r="J49" s="94">
        <v>4524</v>
      </c>
      <c r="K49" s="62">
        <f t="shared" si="4"/>
        <v>4.5286506469500942E-2</v>
      </c>
      <c r="L49" s="62">
        <f t="shared" si="5"/>
        <v>3.4245486544793917E-2</v>
      </c>
      <c r="M49" s="60"/>
      <c r="O49" s="16"/>
      <c r="P49" s="16"/>
      <c r="Q49" s="16"/>
      <c r="R49" s="113"/>
      <c r="S49" s="113"/>
      <c r="T49" s="113"/>
    </row>
    <row r="50" spans="1:20" s="8" customFormat="1" ht="15" customHeight="1">
      <c r="A50" s="60"/>
      <c r="B50" s="9" t="s">
        <v>7</v>
      </c>
      <c r="C50" s="94">
        <v>48882</v>
      </c>
      <c r="D50" s="94">
        <v>48020</v>
      </c>
      <c r="E50" s="94">
        <v>50872</v>
      </c>
      <c r="F50" s="94">
        <v>52647</v>
      </c>
      <c r="G50" s="62">
        <f t="shared" si="6"/>
        <v>3.4891492373014588E-2</v>
      </c>
      <c r="H50" s="62">
        <v>3.5695688610087303E-2</v>
      </c>
      <c r="I50" s="94">
        <v>3803</v>
      </c>
      <c r="J50" s="94">
        <v>3627</v>
      </c>
      <c r="K50" s="62">
        <f t="shared" si="4"/>
        <v>-4.6279253221141237E-2</v>
      </c>
      <c r="L50" s="62">
        <f t="shared" si="5"/>
        <v>2.7455433178153743E-2</v>
      </c>
      <c r="M50" s="60"/>
      <c r="O50" s="16"/>
      <c r="P50" s="16"/>
      <c r="Q50" s="16"/>
      <c r="R50" s="113"/>
      <c r="S50" s="113"/>
      <c r="T50" s="113"/>
    </row>
    <row r="51" spans="1:20" s="8" customFormat="1" ht="15" customHeight="1">
      <c r="A51" s="60"/>
      <c r="B51" s="9" t="s">
        <v>3</v>
      </c>
      <c r="C51" s="94">
        <v>17695</v>
      </c>
      <c r="D51" s="94">
        <v>22342</v>
      </c>
      <c r="E51" s="94">
        <v>15928</v>
      </c>
      <c r="F51" s="94">
        <v>16509</v>
      </c>
      <c r="G51" s="62">
        <f t="shared" si="6"/>
        <v>3.6476644902059263E-2</v>
      </c>
      <c r="H51" s="62">
        <v>1.1194100688596527E-2</v>
      </c>
      <c r="I51" s="94">
        <v>1588</v>
      </c>
      <c r="J51" s="94">
        <v>2495</v>
      </c>
      <c r="K51" s="62">
        <f t="shared" si="4"/>
        <v>0.57115869017632237</v>
      </c>
      <c r="L51" s="62">
        <f t="shared" si="5"/>
        <v>1.8886491805760568E-2</v>
      </c>
      <c r="M51" s="60"/>
      <c r="O51" s="16"/>
      <c r="P51" s="16"/>
      <c r="Q51" s="16"/>
      <c r="R51" s="113"/>
      <c r="S51" s="113"/>
      <c r="T51" s="113"/>
    </row>
    <row r="52" spans="1:20" s="8" customFormat="1" ht="15" customHeight="1">
      <c r="A52" s="60"/>
      <c r="B52" s="9" t="s">
        <v>2</v>
      </c>
      <c r="C52" s="94">
        <v>17564</v>
      </c>
      <c r="D52" s="94">
        <v>24738</v>
      </c>
      <c r="E52" s="94">
        <v>23009</v>
      </c>
      <c r="F52" s="94">
        <v>23961</v>
      </c>
      <c r="G52" s="62">
        <f t="shared" si="6"/>
        <v>4.137511408579253E-2</v>
      </c>
      <c r="H52" s="62">
        <v>1.6246023416078822E-2</v>
      </c>
      <c r="I52" s="94">
        <v>1718</v>
      </c>
      <c r="J52" s="94">
        <v>2209</v>
      </c>
      <c r="K52" s="62">
        <f t="shared" si="4"/>
        <v>0.28579743888242137</v>
      </c>
      <c r="L52" s="62">
        <f t="shared" si="5"/>
        <v>1.6721547254078196E-2</v>
      </c>
      <c r="M52" s="60"/>
      <c r="O52" s="16"/>
      <c r="P52" s="16"/>
      <c r="Q52" s="16"/>
    </row>
    <row r="53" spans="1:20" s="8" customFormat="1" ht="15" customHeight="1">
      <c r="A53" s="60"/>
      <c r="B53" s="9" t="s">
        <v>13</v>
      </c>
      <c r="C53" s="94">
        <v>14000</v>
      </c>
      <c r="D53" s="94">
        <v>14695</v>
      </c>
      <c r="E53" s="94">
        <v>17078</v>
      </c>
      <c r="F53" s="94">
        <v>18128</v>
      </c>
      <c r="G53" s="62">
        <f t="shared" si="6"/>
        <v>6.1482609204824845E-2</v>
      </c>
      <c r="H53" s="62">
        <v>1.2291136116467465E-2</v>
      </c>
      <c r="I53" s="94">
        <v>1700</v>
      </c>
      <c r="J53" s="94">
        <v>1959</v>
      </c>
      <c r="K53" s="62">
        <f t="shared" si="4"/>
        <v>0.15235294117647058</v>
      </c>
      <c r="L53" s="62">
        <f t="shared" si="5"/>
        <v>1.4829113205404792E-2</v>
      </c>
      <c r="M53" s="60"/>
      <c r="O53" s="16"/>
      <c r="P53" s="16"/>
      <c r="Q53" s="16"/>
    </row>
    <row r="54" spans="1:20" s="8" customFormat="1" ht="15" customHeight="1">
      <c r="A54" s="60"/>
      <c r="B54" s="9" t="s">
        <v>4</v>
      </c>
      <c r="C54" s="94">
        <v>14452</v>
      </c>
      <c r="D54" s="94">
        <v>12662</v>
      </c>
      <c r="E54" s="94">
        <v>15878</v>
      </c>
      <c r="F54" s="94">
        <v>16510</v>
      </c>
      <c r="G54" s="62">
        <f t="shared" si="6"/>
        <v>3.9803501700466093E-2</v>
      </c>
      <c r="H54" s="62">
        <v>1.1193422669172627E-2</v>
      </c>
      <c r="I54" s="94">
        <v>1033</v>
      </c>
      <c r="J54" s="94">
        <v>1223</v>
      </c>
      <c r="K54" s="62">
        <f t="shared" si="4"/>
        <v>0.18393030009680533</v>
      </c>
      <c r="L54" s="62">
        <f t="shared" si="5"/>
        <v>9.2577873661102913E-3</v>
      </c>
      <c r="M54" s="60"/>
      <c r="O54" s="16"/>
      <c r="P54" s="16"/>
      <c r="Q54" s="16"/>
    </row>
    <row r="55" spans="1:20" s="8" customFormat="1" ht="15" customHeight="1">
      <c r="A55" s="9"/>
      <c r="B55" s="9"/>
      <c r="C55" s="9"/>
      <c r="D55" s="9"/>
      <c r="E55" s="9"/>
      <c r="F55" s="9"/>
      <c r="G55" s="9"/>
      <c r="H55" s="9"/>
      <c r="I55" s="9"/>
      <c r="J55" s="7"/>
      <c r="K55" s="9"/>
      <c r="L55" s="9"/>
      <c r="M55" s="9"/>
      <c r="O55" s="16"/>
      <c r="P55" s="16"/>
      <c r="Q55" s="16"/>
    </row>
    <row r="56" spans="1:20" s="8" customFormat="1" ht="15" customHeight="1">
      <c r="A56" s="9"/>
      <c r="B56" s="71" t="s">
        <v>140</v>
      </c>
      <c r="C56" s="19"/>
      <c r="D56" s="19"/>
      <c r="E56" s="19"/>
      <c r="F56" s="19"/>
      <c r="G56" s="19"/>
      <c r="H56" s="19"/>
      <c r="I56" s="19"/>
      <c r="J56" s="49"/>
      <c r="K56" s="9"/>
      <c r="L56" s="9"/>
      <c r="M56" s="9"/>
      <c r="O56" s="16"/>
      <c r="P56" s="16"/>
      <c r="Q56" s="16"/>
    </row>
    <row r="57" spans="1:20" s="8" customFormat="1" ht="15" customHeight="1">
      <c r="A57" s="9"/>
      <c r="B57" s="71" t="s">
        <v>22</v>
      </c>
      <c r="C57" s="19"/>
      <c r="D57" s="19"/>
      <c r="E57" s="19"/>
      <c r="F57" s="19"/>
      <c r="G57" s="19"/>
      <c r="H57" s="19"/>
      <c r="I57" s="19"/>
      <c r="J57" s="19"/>
      <c r="K57" s="9"/>
      <c r="L57" s="9"/>
      <c r="M57" s="9"/>
      <c r="O57" s="16"/>
      <c r="P57" s="16"/>
      <c r="Q57" s="16"/>
    </row>
    <row r="58" spans="1:20" ht="15" customHeight="1">
      <c r="A58" s="11"/>
      <c r="B58" s="71"/>
      <c r="C58" s="11"/>
      <c r="D58" s="11"/>
      <c r="E58" s="11"/>
      <c r="F58" s="11"/>
      <c r="G58" s="11"/>
      <c r="H58" s="11"/>
      <c r="I58" s="11"/>
      <c r="J58" s="11"/>
      <c r="K58" s="11"/>
      <c r="L58" s="11"/>
      <c r="M58" s="11"/>
      <c r="O58" s="16"/>
      <c r="P58" s="16"/>
      <c r="Q58" s="16"/>
    </row>
    <row r="59" spans="1:20" ht="15" customHeight="1">
      <c r="A59" s="11"/>
      <c r="B59" s="21"/>
      <c r="C59" s="11"/>
      <c r="D59" s="11"/>
      <c r="E59" s="11"/>
      <c r="F59" s="11"/>
      <c r="G59" s="11"/>
      <c r="H59" s="11"/>
      <c r="I59" s="11"/>
      <c r="J59" s="11"/>
      <c r="K59" s="11"/>
      <c r="L59" s="11"/>
      <c r="M59" s="11"/>
      <c r="O59" s="16"/>
      <c r="P59" s="16"/>
      <c r="Q59" s="16"/>
    </row>
    <row r="60" spans="1:20" ht="15" customHeight="1">
      <c r="A60" s="11"/>
      <c r="B60" s="11"/>
      <c r="C60" s="11"/>
      <c r="D60" s="11"/>
      <c r="E60" s="11"/>
      <c r="F60" s="11"/>
      <c r="G60" s="11"/>
      <c r="H60" s="11"/>
      <c r="I60" s="11"/>
      <c r="J60" s="11"/>
      <c r="K60" s="11"/>
      <c r="L60" s="11"/>
      <c r="M60" s="11"/>
      <c r="O60" s="16"/>
      <c r="P60" s="16"/>
      <c r="Q60" s="16"/>
    </row>
    <row r="61" spans="1:20" ht="15" customHeight="1">
      <c r="A61" s="11"/>
      <c r="B61" s="11"/>
      <c r="C61" s="11"/>
      <c r="D61" s="11"/>
      <c r="E61" s="11"/>
      <c r="F61" s="11"/>
      <c r="G61" s="11"/>
      <c r="H61" s="11"/>
      <c r="I61" s="11"/>
      <c r="J61" s="11"/>
      <c r="K61" s="11"/>
      <c r="L61" s="11"/>
      <c r="M61" s="11"/>
      <c r="O61" s="16"/>
      <c r="P61" s="16"/>
      <c r="Q61" s="16"/>
    </row>
    <row r="62" spans="1:20" ht="15" customHeight="1">
      <c r="A62" s="11"/>
      <c r="B62" s="11"/>
      <c r="C62" s="11"/>
      <c r="D62" s="11"/>
      <c r="E62" s="11"/>
      <c r="F62" s="11"/>
      <c r="G62" s="11"/>
      <c r="H62" s="11"/>
      <c r="I62" s="11"/>
      <c r="J62" s="11"/>
      <c r="K62" s="11"/>
      <c r="L62" s="11"/>
      <c r="M62" s="11"/>
    </row>
    <row r="63" spans="1:20" ht="15" customHeight="1">
      <c r="A63" s="11"/>
      <c r="B63" s="11"/>
      <c r="C63" s="11"/>
      <c r="D63" s="11"/>
      <c r="E63" s="11"/>
      <c r="F63" s="11"/>
      <c r="G63" s="11"/>
      <c r="H63" s="11"/>
      <c r="I63" s="11"/>
      <c r="J63" s="11"/>
      <c r="K63" s="11"/>
      <c r="L63" s="11"/>
      <c r="M63" s="11"/>
    </row>
    <row r="64" spans="1:20" ht="15" customHeight="1">
      <c r="A64" s="11"/>
      <c r="B64" s="11"/>
      <c r="C64" s="11"/>
      <c r="D64" s="11"/>
      <c r="E64" s="11"/>
      <c r="F64" s="11"/>
      <c r="G64" s="11"/>
      <c r="H64" s="11"/>
      <c r="I64" s="11"/>
      <c r="J64" s="11"/>
      <c r="K64" s="11"/>
      <c r="L64" s="11"/>
      <c r="M64" s="11"/>
    </row>
    <row r="65" spans="1:13" ht="15" customHeight="1">
      <c r="A65" s="11"/>
      <c r="B65" s="11"/>
      <c r="C65" s="11"/>
      <c r="D65" s="11"/>
      <c r="E65" s="11"/>
      <c r="F65" s="11"/>
      <c r="G65" s="11"/>
      <c r="H65" s="11"/>
      <c r="I65" s="11"/>
      <c r="J65" s="11"/>
      <c r="K65" s="11"/>
      <c r="L65" s="11"/>
      <c r="M65" s="11"/>
    </row>
    <row r="66" spans="1:13" ht="15" customHeight="1">
      <c r="A66" s="11"/>
      <c r="B66" s="11"/>
      <c r="C66" s="11"/>
      <c r="D66" s="11"/>
      <c r="E66" s="11"/>
      <c r="F66" s="11"/>
      <c r="G66" s="11"/>
      <c r="H66" s="11"/>
      <c r="I66" s="11"/>
      <c r="J66" s="11"/>
      <c r="K66" s="11"/>
      <c r="L66" s="11"/>
      <c r="M66" s="11"/>
    </row>
    <row r="67" spans="1:13" ht="15" customHeight="1">
      <c r="A67" s="11"/>
      <c r="B67" s="11"/>
      <c r="C67" s="11"/>
      <c r="D67" s="11"/>
      <c r="E67" s="11"/>
      <c r="F67" s="11"/>
      <c r="G67" s="11"/>
      <c r="H67" s="11"/>
      <c r="I67" s="11"/>
      <c r="J67" s="11"/>
      <c r="K67" s="11"/>
      <c r="L67" s="11"/>
      <c r="M67" s="11"/>
    </row>
    <row r="68" spans="1:13" ht="15" customHeight="1">
      <c r="A68" s="11"/>
      <c r="B68" s="11"/>
      <c r="C68" s="11"/>
      <c r="D68" s="11"/>
      <c r="E68" s="11"/>
      <c r="F68" s="11"/>
      <c r="G68" s="11"/>
      <c r="H68" s="11"/>
      <c r="I68" s="11"/>
      <c r="J68" s="11"/>
      <c r="K68" s="11"/>
      <c r="L68" s="11"/>
      <c r="M68" s="11"/>
    </row>
    <row r="69" spans="1:13" ht="15" customHeight="1">
      <c r="A69" s="11"/>
      <c r="B69" s="11"/>
      <c r="C69" s="11"/>
      <c r="D69" s="11"/>
      <c r="E69" s="11"/>
      <c r="F69" s="11"/>
      <c r="G69" s="11"/>
      <c r="H69" s="11"/>
      <c r="I69" s="11"/>
      <c r="J69" s="12"/>
      <c r="K69" s="11"/>
      <c r="L69" s="11"/>
      <c r="M69" s="11"/>
    </row>
    <row r="70" spans="1:13" ht="15" customHeight="1">
      <c r="A70" s="11"/>
      <c r="B70" s="11"/>
      <c r="C70" s="11"/>
      <c r="D70" s="11"/>
      <c r="E70" s="11"/>
      <c r="F70" s="11"/>
      <c r="G70" s="11"/>
      <c r="H70" s="11"/>
      <c r="I70" s="11"/>
      <c r="J70" s="12"/>
      <c r="K70" s="11"/>
      <c r="L70" s="11"/>
      <c r="M70" s="11"/>
    </row>
    <row r="71" spans="1:13" ht="15" customHeight="1">
      <c r="A71" s="11"/>
      <c r="B71" s="11"/>
      <c r="C71" s="11"/>
      <c r="D71" s="11"/>
      <c r="E71" s="11"/>
      <c r="F71" s="11"/>
      <c r="G71" s="11"/>
      <c r="H71" s="11"/>
      <c r="I71" s="11"/>
      <c r="J71" s="12"/>
      <c r="K71" s="11"/>
      <c r="L71" s="11"/>
      <c r="M71" s="11"/>
    </row>
    <row r="72" spans="1:13" s="22" customFormat="1" ht="15" customHeight="1">
      <c r="A72" s="11"/>
      <c r="B72" s="11"/>
      <c r="C72" s="11"/>
      <c r="D72" s="11"/>
      <c r="E72" s="11"/>
      <c r="F72" s="11"/>
      <c r="G72" s="11"/>
      <c r="H72" s="11"/>
      <c r="I72" s="11"/>
      <c r="J72" s="12"/>
      <c r="K72" s="11"/>
      <c r="L72" s="11"/>
      <c r="M72" s="11"/>
    </row>
  </sheetData>
  <sortState ref="B44:L54">
    <sortCondition descending="1" ref="J44:J54"/>
  </sortState>
  <mergeCells count="2">
    <mergeCell ref="B14:E15"/>
    <mergeCell ref="B17:E38"/>
  </mergeCells>
  <conditionalFormatting sqref="J55">
    <cfRule type="cellIs" dxfId="2" priority="3"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sheetPr published="0"/>
  <dimension ref="A8:P78"/>
  <sheetViews>
    <sheetView showGridLines="0" view="pageBreakPreview" zoomScaleSheetLayoutView="100" workbookViewId="0">
      <selection activeCell="K57" sqref="K57"/>
    </sheetView>
  </sheetViews>
  <sheetFormatPr baseColWidth="10" defaultColWidth="11.7109375" defaultRowHeight="15" customHeight="1"/>
  <cols>
    <col min="1" max="1" width="2.7109375" style="22" customWidth="1"/>
    <col min="2" max="2" width="15.42578125" style="17" customWidth="1"/>
    <col min="3" max="8" width="11.7109375" style="17" customWidth="1"/>
    <col min="9" max="9" width="11.42578125" style="17" customWidth="1"/>
    <col min="10" max="10" width="11.42578125" style="18" customWidth="1"/>
    <col min="11" max="12" width="12.7109375" style="17" customWidth="1"/>
    <col min="13" max="13" width="2.7109375" style="22" customWidth="1"/>
    <col min="14" max="14" width="11.7109375" style="22"/>
    <col min="15" max="16384" width="11.7109375" style="17"/>
  </cols>
  <sheetData>
    <row r="8" spans="1:14" s="22" customFormat="1" ht="15" customHeight="1">
      <c r="B8" s="11"/>
      <c r="C8" s="11"/>
      <c r="D8" s="11"/>
      <c r="E8" s="11"/>
      <c r="F8" s="11"/>
      <c r="G8" s="11"/>
      <c r="H8" s="11"/>
      <c r="I8" s="11"/>
      <c r="J8" s="12"/>
      <c r="K8" s="11"/>
    </row>
    <row r="9" spans="1:14" s="22" customFormat="1" ht="15" customHeight="1">
      <c r="B9" s="11"/>
      <c r="C9" s="11"/>
      <c r="D9" s="11"/>
      <c r="E9" s="11"/>
      <c r="F9" s="11"/>
      <c r="G9" s="11"/>
      <c r="H9" s="11"/>
      <c r="I9" s="11"/>
      <c r="J9" s="12"/>
      <c r="K9" s="11"/>
    </row>
    <row r="10" spans="1:14" s="22" customFormat="1" ht="15" customHeight="1">
      <c r="B10" s="11"/>
      <c r="C10" s="11"/>
      <c r="D10" s="11"/>
      <c r="E10" s="11"/>
      <c r="F10" s="11"/>
      <c r="G10" s="11"/>
      <c r="H10" s="11"/>
      <c r="I10" s="11"/>
      <c r="J10" s="12"/>
      <c r="K10" s="11"/>
    </row>
    <row r="11" spans="1:14" ht="22.5">
      <c r="B11" s="102" t="s">
        <v>107</v>
      </c>
      <c r="C11" s="11"/>
      <c r="D11" s="11"/>
      <c r="E11" s="11"/>
      <c r="F11" s="50"/>
      <c r="G11" s="50"/>
      <c r="H11" s="50"/>
      <c r="I11" s="50"/>
      <c r="J11" s="50"/>
      <c r="K11" s="50"/>
      <c r="L11" s="50"/>
    </row>
    <row r="12" spans="1:14" ht="15" customHeight="1">
      <c r="B12" s="11"/>
      <c r="C12" s="11"/>
      <c r="D12" s="11"/>
      <c r="E12" s="11"/>
      <c r="F12" s="50"/>
      <c r="G12" s="50"/>
      <c r="H12" s="50"/>
      <c r="I12" s="50"/>
      <c r="J12" s="50"/>
      <c r="K12" s="50"/>
      <c r="L12" s="50"/>
    </row>
    <row r="13" spans="1:14" ht="15" customHeight="1">
      <c r="B13" s="11"/>
      <c r="C13" s="11"/>
      <c r="D13" s="11"/>
      <c r="E13" s="11"/>
      <c r="F13" s="11"/>
      <c r="G13" s="11"/>
      <c r="H13" s="11"/>
      <c r="I13" s="11"/>
      <c r="J13" s="12"/>
      <c r="K13" s="11"/>
      <c r="L13" s="22"/>
    </row>
    <row r="14" spans="1:14" ht="15" customHeight="1">
      <c r="B14" s="174" t="s">
        <v>24</v>
      </c>
      <c r="C14" s="174"/>
      <c r="D14" s="174"/>
      <c r="E14" s="174"/>
      <c r="F14" s="11"/>
      <c r="G14" s="11"/>
      <c r="H14" s="11"/>
      <c r="I14" s="11"/>
      <c r="J14" s="12"/>
      <c r="K14" s="11"/>
      <c r="L14" s="22"/>
    </row>
    <row r="15" spans="1:14" s="14" customFormat="1" ht="15" customHeight="1">
      <c r="A15" s="23"/>
      <c r="B15" s="174"/>
      <c r="C15" s="174"/>
      <c r="D15" s="174"/>
      <c r="E15" s="174"/>
      <c r="F15" s="13"/>
      <c r="G15" s="13"/>
      <c r="H15" s="13"/>
      <c r="I15" s="13"/>
      <c r="J15" s="15"/>
      <c r="K15" s="13"/>
      <c r="L15" s="23"/>
      <c r="M15" s="23"/>
      <c r="N15" s="23"/>
    </row>
    <row r="16" spans="1:14" s="14" customFormat="1" ht="15" customHeight="1">
      <c r="A16" s="23"/>
      <c r="D16" s="69"/>
      <c r="E16" s="69"/>
      <c r="F16" s="69"/>
      <c r="G16" s="69"/>
      <c r="H16" s="69"/>
      <c r="I16" s="69"/>
      <c r="J16" s="69"/>
      <c r="K16" s="69"/>
      <c r="L16" s="69"/>
      <c r="M16" s="23"/>
      <c r="N16" s="23"/>
    </row>
    <row r="17" spans="1:14" s="14" customFormat="1" ht="15" customHeight="1">
      <c r="A17" s="23"/>
      <c r="B17" s="175" t="s">
        <v>136</v>
      </c>
      <c r="C17" s="175"/>
      <c r="D17" s="175"/>
      <c r="E17" s="175"/>
      <c r="F17" s="20"/>
      <c r="G17" s="20"/>
      <c r="H17" s="20"/>
      <c r="I17" s="20"/>
      <c r="J17" s="20"/>
      <c r="K17" s="20"/>
      <c r="L17" s="23"/>
      <c r="M17" s="23"/>
      <c r="N17" s="23"/>
    </row>
    <row r="18" spans="1:14" s="14" customFormat="1" ht="15" customHeight="1">
      <c r="A18" s="23"/>
      <c r="B18" s="175"/>
      <c r="C18" s="175"/>
      <c r="D18" s="175"/>
      <c r="E18" s="175"/>
      <c r="F18" s="54"/>
      <c r="G18" s="54"/>
      <c r="H18" s="54"/>
      <c r="I18" s="54"/>
      <c r="J18" s="54"/>
      <c r="K18" s="20"/>
      <c r="L18" s="23"/>
      <c r="M18" s="23"/>
      <c r="N18" s="23"/>
    </row>
    <row r="19" spans="1:14" s="14" customFormat="1" ht="15" customHeight="1">
      <c r="A19" s="23"/>
      <c r="B19" s="175"/>
      <c r="C19" s="175"/>
      <c r="D19" s="175"/>
      <c r="E19" s="175"/>
      <c r="F19" s="54"/>
      <c r="G19" s="54"/>
      <c r="H19" s="54"/>
      <c r="I19" s="54"/>
      <c r="J19" s="54"/>
      <c r="K19" s="20"/>
      <c r="L19" s="23"/>
      <c r="M19" s="23"/>
      <c r="N19" s="23"/>
    </row>
    <row r="20" spans="1:14" s="14" customFormat="1" ht="15" customHeight="1">
      <c r="A20" s="23"/>
      <c r="B20" s="175"/>
      <c r="C20" s="175"/>
      <c r="D20" s="175"/>
      <c r="E20" s="175"/>
      <c r="F20" s="54"/>
      <c r="G20" s="54"/>
      <c r="H20" s="54"/>
      <c r="I20" s="54"/>
      <c r="J20" s="54"/>
      <c r="K20" s="20"/>
      <c r="L20" s="23"/>
      <c r="M20" s="23"/>
      <c r="N20" s="23"/>
    </row>
    <row r="21" spans="1:14" s="14" customFormat="1" ht="15" customHeight="1">
      <c r="A21" s="23"/>
      <c r="B21" s="175"/>
      <c r="C21" s="175"/>
      <c r="D21" s="175"/>
      <c r="E21" s="175"/>
      <c r="F21" s="54"/>
      <c r="G21" s="54"/>
      <c r="H21" s="54"/>
      <c r="I21" s="54"/>
      <c r="J21" s="54"/>
      <c r="K21" s="20"/>
      <c r="L21" s="23"/>
      <c r="M21" s="23"/>
      <c r="N21" s="23"/>
    </row>
    <row r="22" spans="1:14" s="14" customFormat="1" ht="15" customHeight="1">
      <c r="A22" s="23"/>
      <c r="B22" s="175"/>
      <c r="C22" s="175"/>
      <c r="D22" s="175"/>
      <c r="E22" s="175"/>
      <c r="F22" s="54"/>
      <c r="G22" s="54"/>
      <c r="H22" s="54"/>
      <c r="I22" s="54"/>
      <c r="J22" s="54"/>
      <c r="K22" s="20"/>
      <c r="L22" s="23"/>
      <c r="M22" s="23"/>
      <c r="N22" s="23"/>
    </row>
    <row r="23" spans="1:14" s="14" customFormat="1" ht="15" customHeight="1">
      <c r="A23" s="23"/>
      <c r="B23" s="175"/>
      <c r="C23" s="175"/>
      <c r="D23" s="175"/>
      <c r="E23" s="175"/>
      <c r="F23" s="54"/>
      <c r="G23" s="54"/>
      <c r="H23" s="54"/>
      <c r="I23" s="54"/>
      <c r="J23" s="54"/>
      <c r="K23" s="20"/>
      <c r="L23" s="23"/>
      <c r="M23" s="23"/>
      <c r="N23" s="23"/>
    </row>
    <row r="24" spans="1:14" s="14" customFormat="1" ht="15" customHeight="1">
      <c r="A24" s="23"/>
      <c r="B24" s="175"/>
      <c r="C24" s="175"/>
      <c r="D24" s="175"/>
      <c r="E24" s="175"/>
      <c r="F24" s="54"/>
      <c r="G24" s="54"/>
      <c r="H24" s="54"/>
      <c r="I24" s="54"/>
      <c r="J24" s="54"/>
      <c r="K24" s="20"/>
      <c r="L24" s="23"/>
      <c r="M24" s="23"/>
      <c r="N24" s="23"/>
    </row>
    <row r="25" spans="1:14" s="14" customFormat="1" ht="15" customHeight="1">
      <c r="A25" s="23"/>
      <c r="B25" s="175"/>
      <c r="C25" s="175"/>
      <c r="D25" s="175"/>
      <c r="E25" s="175"/>
      <c r="F25" s="54"/>
      <c r="G25" s="54"/>
      <c r="H25" s="54"/>
      <c r="I25" s="54"/>
      <c r="J25" s="54"/>
      <c r="K25" s="20"/>
      <c r="L25" s="23"/>
      <c r="M25" s="23"/>
      <c r="N25" s="23"/>
    </row>
    <row r="26" spans="1:14" s="14" customFormat="1" ht="15" customHeight="1">
      <c r="A26" s="23"/>
      <c r="B26" s="175"/>
      <c r="C26" s="175"/>
      <c r="D26" s="175"/>
      <c r="E26" s="175"/>
      <c r="F26" s="54"/>
      <c r="G26" s="54"/>
      <c r="H26" s="54"/>
      <c r="I26" s="54"/>
      <c r="J26" s="54"/>
      <c r="K26" s="20"/>
      <c r="L26" s="23"/>
      <c r="M26" s="23"/>
      <c r="N26" s="23"/>
    </row>
    <row r="27" spans="1:14" s="14" customFormat="1" ht="15" customHeight="1">
      <c r="A27" s="23"/>
      <c r="B27" s="175"/>
      <c r="C27" s="175"/>
      <c r="D27" s="175"/>
      <c r="E27" s="175"/>
      <c r="F27" s="54"/>
      <c r="G27" s="54"/>
      <c r="H27" s="54"/>
      <c r="I27" s="54"/>
      <c r="J27" s="54"/>
      <c r="K27" s="20"/>
      <c r="L27" s="23"/>
      <c r="M27" s="23"/>
      <c r="N27" s="23"/>
    </row>
    <row r="28" spans="1:14" s="14" customFormat="1" ht="15" customHeight="1">
      <c r="A28" s="23"/>
      <c r="B28" s="175"/>
      <c r="C28" s="175"/>
      <c r="D28" s="175"/>
      <c r="E28" s="175"/>
      <c r="F28" s="54"/>
      <c r="G28" s="54"/>
      <c r="H28" s="54"/>
      <c r="I28" s="54"/>
      <c r="J28" s="54"/>
      <c r="K28" s="20"/>
      <c r="L28" s="23"/>
      <c r="M28" s="23"/>
      <c r="N28" s="23"/>
    </row>
    <row r="29" spans="1:14" s="14" customFormat="1" ht="15" customHeight="1">
      <c r="A29" s="23"/>
      <c r="B29" s="175"/>
      <c r="C29" s="175"/>
      <c r="D29" s="175"/>
      <c r="E29" s="175"/>
      <c r="F29" s="54"/>
      <c r="G29" s="54"/>
      <c r="H29" s="54"/>
      <c r="I29" s="54"/>
      <c r="J29" s="54"/>
      <c r="K29" s="20"/>
      <c r="L29" s="23"/>
      <c r="M29" s="23"/>
      <c r="N29" s="23"/>
    </row>
    <row r="30" spans="1:14" s="14" customFormat="1" ht="15" customHeight="1">
      <c r="A30" s="23"/>
      <c r="B30" s="175"/>
      <c r="C30" s="175"/>
      <c r="D30" s="175"/>
      <c r="E30" s="175"/>
      <c r="F30" s="54"/>
      <c r="G30" s="54"/>
      <c r="H30" s="54"/>
      <c r="I30" s="54"/>
      <c r="J30" s="54"/>
      <c r="K30" s="20"/>
      <c r="L30" s="23"/>
      <c r="M30" s="23"/>
      <c r="N30" s="23"/>
    </row>
    <row r="31" spans="1:14" s="14" customFormat="1" ht="15" customHeight="1">
      <c r="A31" s="23"/>
      <c r="B31" s="175"/>
      <c r="C31" s="175"/>
      <c r="D31" s="175"/>
      <c r="E31" s="175"/>
      <c r="F31" s="54"/>
      <c r="G31" s="54"/>
      <c r="H31" s="54"/>
      <c r="I31" s="54"/>
      <c r="J31" s="54"/>
      <c r="K31" s="20"/>
      <c r="L31" s="23"/>
      <c r="M31" s="23"/>
      <c r="N31" s="23"/>
    </row>
    <row r="32" spans="1:14" s="14" customFormat="1" ht="15" customHeight="1">
      <c r="A32" s="23"/>
      <c r="B32" s="175"/>
      <c r="C32" s="175"/>
      <c r="D32" s="175"/>
      <c r="E32" s="175"/>
      <c r="F32" s="54"/>
      <c r="G32" s="54"/>
      <c r="H32" s="54"/>
      <c r="I32" s="54"/>
      <c r="J32" s="54"/>
      <c r="K32" s="20"/>
      <c r="L32" s="23"/>
      <c r="M32" s="23"/>
      <c r="N32" s="23"/>
    </row>
    <row r="33" spans="1:16" s="14" customFormat="1" ht="15" customHeight="1">
      <c r="A33" s="23"/>
      <c r="B33" s="175"/>
      <c r="C33" s="175"/>
      <c r="D33" s="175"/>
      <c r="E33" s="175"/>
      <c r="F33" s="54"/>
      <c r="G33" s="54"/>
      <c r="H33" s="54"/>
      <c r="I33" s="54"/>
      <c r="J33" s="54"/>
      <c r="K33" s="20"/>
      <c r="L33" s="23"/>
      <c r="M33" s="23"/>
      <c r="N33" s="23"/>
    </row>
    <row r="34" spans="1:16" s="14" customFormat="1" ht="15" customHeight="1">
      <c r="A34" s="23"/>
      <c r="B34" s="175"/>
      <c r="C34" s="175"/>
      <c r="D34" s="175"/>
      <c r="E34" s="175"/>
      <c r="F34" s="54"/>
      <c r="G34" s="54"/>
      <c r="H34" s="54"/>
      <c r="I34" s="54"/>
      <c r="J34" s="54"/>
      <c r="K34" s="20"/>
      <c r="L34" s="23"/>
      <c r="M34" s="23"/>
      <c r="N34" s="23"/>
    </row>
    <row r="35" spans="1:16" s="14" customFormat="1" ht="15" customHeight="1">
      <c r="A35" s="23"/>
      <c r="B35" s="175"/>
      <c r="C35" s="175"/>
      <c r="D35" s="175"/>
      <c r="E35" s="175"/>
      <c r="F35" s="54"/>
      <c r="G35" s="54"/>
      <c r="H35" s="54"/>
      <c r="I35" s="54"/>
      <c r="J35" s="54"/>
      <c r="K35" s="20"/>
      <c r="L35" s="23"/>
      <c r="M35" s="23"/>
      <c r="N35" s="23"/>
    </row>
    <row r="36" spans="1:16" s="14" customFormat="1" ht="15" customHeight="1">
      <c r="A36" s="23"/>
      <c r="B36" s="175"/>
      <c r="C36" s="175"/>
      <c r="D36" s="175"/>
      <c r="E36" s="175"/>
      <c r="F36" s="54"/>
      <c r="G36" s="54"/>
      <c r="H36" s="54"/>
      <c r="I36" s="54"/>
      <c r="J36" s="54"/>
      <c r="K36" s="20"/>
      <c r="L36" s="23"/>
      <c r="M36" s="23"/>
      <c r="N36" s="23"/>
    </row>
    <row r="37" spans="1:16" s="14" customFormat="1" ht="15" customHeight="1">
      <c r="A37" s="23"/>
      <c r="B37" s="175"/>
      <c r="C37" s="175"/>
      <c r="D37" s="175"/>
      <c r="E37" s="175"/>
      <c r="F37" s="54"/>
      <c r="G37" s="54"/>
      <c r="H37" s="54"/>
      <c r="I37" s="54"/>
      <c r="J37" s="54"/>
      <c r="K37" s="20"/>
      <c r="L37" s="23"/>
      <c r="M37" s="23"/>
      <c r="N37" s="23"/>
    </row>
    <row r="38" spans="1:16" s="14" customFormat="1" ht="15" customHeight="1">
      <c r="A38" s="23"/>
      <c r="B38" s="175"/>
      <c r="C38" s="175"/>
      <c r="D38" s="175"/>
      <c r="E38" s="175"/>
      <c r="F38" s="54"/>
      <c r="G38" s="54"/>
      <c r="H38" s="54"/>
      <c r="I38" s="54"/>
      <c r="J38" s="54"/>
      <c r="K38" s="20"/>
      <c r="L38" s="23"/>
      <c r="M38" s="23"/>
      <c r="N38" s="23"/>
    </row>
    <row r="39" spans="1:16" s="14" customFormat="1" ht="15" customHeight="1">
      <c r="A39" s="23"/>
      <c r="B39" s="13"/>
      <c r="C39" s="54"/>
      <c r="D39" s="54"/>
      <c r="E39" s="54"/>
      <c r="F39" s="54"/>
      <c r="G39" s="54"/>
      <c r="H39" s="54"/>
      <c r="I39" s="54"/>
      <c r="J39" s="54"/>
      <c r="K39" s="20"/>
      <c r="L39" s="23"/>
      <c r="M39" s="23"/>
      <c r="N39" s="23"/>
    </row>
    <row r="40" spans="1:16" s="14" customFormat="1" ht="15" customHeight="1">
      <c r="A40" s="23"/>
      <c r="C40" s="70"/>
      <c r="D40" s="70"/>
      <c r="E40" s="70"/>
      <c r="F40" s="70"/>
      <c r="G40" s="70"/>
      <c r="H40" s="70"/>
      <c r="I40" s="70"/>
      <c r="J40" s="70"/>
      <c r="K40" s="70"/>
      <c r="L40" s="70"/>
      <c r="M40" s="23"/>
      <c r="N40" s="23"/>
    </row>
    <row r="41" spans="1:16" s="16" customFormat="1" ht="27">
      <c r="A41" s="59"/>
      <c r="B41" s="68" t="s">
        <v>25</v>
      </c>
      <c r="C41" s="99">
        <v>2007</v>
      </c>
      <c r="D41" s="99">
        <v>2008</v>
      </c>
      <c r="E41" s="99">
        <v>2009</v>
      </c>
      <c r="F41" s="99">
        <v>2010</v>
      </c>
      <c r="G41" s="100" t="s">
        <v>17</v>
      </c>
      <c r="H41" s="100" t="s">
        <v>18</v>
      </c>
      <c r="I41" s="100" t="s">
        <v>129</v>
      </c>
      <c r="J41" s="100" t="s">
        <v>130</v>
      </c>
      <c r="K41" s="100" t="s">
        <v>131</v>
      </c>
      <c r="L41" s="100" t="s">
        <v>132</v>
      </c>
      <c r="M41" s="59"/>
      <c r="N41" s="23"/>
      <c r="O41" s="14"/>
      <c r="P41" s="14"/>
    </row>
    <row r="42" spans="1:16" ht="15" customHeight="1">
      <c r="B42" s="11"/>
      <c r="C42" s="11"/>
      <c r="D42" s="11"/>
      <c r="E42" s="11"/>
      <c r="F42" s="11"/>
      <c r="G42" s="11"/>
      <c r="H42" s="11"/>
      <c r="I42" s="11"/>
      <c r="J42" s="11"/>
      <c r="K42" s="12"/>
      <c r="L42" s="11"/>
      <c r="N42" s="133"/>
      <c r="O42" s="14"/>
      <c r="P42" s="14"/>
    </row>
    <row r="43" spans="1:16" s="8" customFormat="1" ht="15" customHeight="1">
      <c r="A43" s="60"/>
      <c r="B43" s="7" t="s">
        <v>26</v>
      </c>
      <c r="C43" s="103">
        <f t="shared" ref="C43:D43" si="0">SUM(C44:C59)</f>
        <v>616772</v>
      </c>
      <c r="D43" s="103">
        <f t="shared" si="0"/>
        <v>627056</v>
      </c>
      <c r="E43" s="103">
        <f>SUM(E44:E59)</f>
        <v>692826</v>
      </c>
      <c r="F43" s="103">
        <f>SUM(F44:F59)</f>
        <v>754955</v>
      </c>
      <c r="G43" s="104">
        <f t="shared" ref="G43:G58" si="1">+(F43/E43)-1</f>
        <v>8.9674752390932255E-2</v>
      </c>
      <c r="H43" s="104">
        <f t="shared" ref="H43:H58" si="2">+F43/$F$43</f>
        <v>1</v>
      </c>
      <c r="I43" s="103">
        <f>SUM(I44:I59)</f>
        <v>112242</v>
      </c>
      <c r="J43" s="103">
        <f>SUM(J44:J59)</f>
        <v>132105</v>
      </c>
      <c r="K43" s="104">
        <f t="shared" ref="K43:K59" si="3">+(J43/I43)-1</f>
        <v>0.17696584166354845</v>
      </c>
      <c r="L43" s="104">
        <f t="shared" ref="L43:L58" si="4">+J43/$J$43</f>
        <v>1</v>
      </c>
      <c r="M43" s="60"/>
      <c r="N43" s="133"/>
      <c r="O43" s="14"/>
      <c r="P43" s="14"/>
    </row>
    <row r="44" spans="1:16" s="8" customFormat="1" ht="15" customHeight="1">
      <c r="A44" s="9"/>
      <c r="B44" s="9" t="s">
        <v>27</v>
      </c>
      <c r="C44" s="94">
        <v>124181</v>
      </c>
      <c r="D44" s="94">
        <v>121364</v>
      </c>
      <c r="E44" s="94">
        <v>149831</v>
      </c>
      <c r="F44" s="94">
        <v>164946</v>
      </c>
      <c r="G44" s="62">
        <f t="shared" si="1"/>
        <v>0.10088032516635415</v>
      </c>
      <c r="H44" s="62">
        <f t="shared" si="2"/>
        <v>0.21848454543648296</v>
      </c>
      <c r="I44" s="94">
        <v>20996</v>
      </c>
      <c r="J44" s="94">
        <v>23184</v>
      </c>
      <c r="K44" s="62">
        <f t="shared" si="3"/>
        <v>0.10421032577633826</v>
      </c>
      <c r="L44" s="62">
        <f t="shared" si="4"/>
        <v>0.17549676393777677</v>
      </c>
      <c r="M44" s="9"/>
      <c r="N44" s="133"/>
      <c r="O44" s="14"/>
      <c r="P44" s="14"/>
    </row>
    <row r="45" spans="1:16" s="8" customFormat="1" ht="15" customHeight="1">
      <c r="A45" s="9"/>
      <c r="B45" s="9" t="s">
        <v>28</v>
      </c>
      <c r="C45" s="94">
        <v>99611</v>
      </c>
      <c r="D45" s="94">
        <v>117941</v>
      </c>
      <c r="E45" s="94">
        <v>115977</v>
      </c>
      <c r="F45" s="94">
        <v>93677</v>
      </c>
      <c r="G45" s="62">
        <f t="shared" si="1"/>
        <v>-0.19227950369469804</v>
      </c>
      <c r="H45" s="62">
        <f t="shared" si="2"/>
        <v>0.12408289235782265</v>
      </c>
      <c r="I45" s="94">
        <v>16494</v>
      </c>
      <c r="J45" s="94">
        <v>18655</v>
      </c>
      <c r="K45" s="62">
        <f t="shared" si="3"/>
        <v>0.13101733963865647</v>
      </c>
      <c r="L45" s="62">
        <f t="shared" si="4"/>
        <v>0.1412134287120094</v>
      </c>
      <c r="M45" s="9"/>
      <c r="N45" s="133"/>
      <c r="O45" s="14"/>
      <c r="P45" s="14"/>
    </row>
    <row r="46" spans="1:16" s="8" customFormat="1" ht="15" customHeight="1">
      <c r="A46" s="9"/>
      <c r="B46" s="9" t="s">
        <v>34</v>
      </c>
      <c r="C46" s="94">
        <v>23724</v>
      </c>
      <c r="D46" s="94">
        <v>23963</v>
      </c>
      <c r="E46" s="94">
        <v>28797</v>
      </c>
      <c r="F46" s="94">
        <v>37605</v>
      </c>
      <c r="G46" s="62">
        <f t="shared" si="1"/>
        <v>0.30586519429107195</v>
      </c>
      <c r="H46" s="62">
        <f t="shared" si="2"/>
        <v>4.9810915882403585E-2</v>
      </c>
      <c r="I46" s="94">
        <v>8019</v>
      </c>
      <c r="J46" s="94">
        <v>10144</v>
      </c>
      <c r="K46" s="62">
        <f t="shared" si="3"/>
        <v>0.26499563536600568</v>
      </c>
      <c r="L46" s="62">
        <f t="shared" si="4"/>
        <v>7.6787403958972031E-2</v>
      </c>
      <c r="M46" s="9"/>
      <c r="N46" s="133"/>
      <c r="O46" s="14"/>
      <c r="P46" s="14"/>
    </row>
    <row r="47" spans="1:16" s="8" customFormat="1" ht="15" customHeight="1">
      <c r="A47" s="9"/>
      <c r="B47" s="9" t="s">
        <v>30</v>
      </c>
      <c r="C47" s="94">
        <v>28738</v>
      </c>
      <c r="D47" s="94">
        <v>32287</v>
      </c>
      <c r="E47" s="94">
        <v>32442</v>
      </c>
      <c r="F47" s="94">
        <v>46498</v>
      </c>
      <c r="G47" s="62">
        <f t="shared" si="1"/>
        <v>0.43326552000493179</v>
      </c>
      <c r="H47" s="62">
        <f t="shared" si="2"/>
        <v>6.1590425919425658E-2</v>
      </c>
      <c r="I47" s="94">
        <v>5706</v>
      </c>
      <c r="J47" s="94">
        <v>9119</v>
      </c>
      <c r="K47" s="62">
        <f t="shared" si="3"/>
        <v>0.59814230634419907</v>
      </c>
      <c r="L47" s="62">
        <f t="shared" si="4"/>
        <v>6.9028424359411075E-2</v>
      </c>
      <c r="M47" s="9"/>
      <c r="N47" s="133"/>
      <c r="O47" s="14"/>
      <c r="P47" s="14"/>
    </row>
    <row r="48" spans="1:16" s="8" customFormat="1" ht="15" customHeight="1">
      <c r="A48" s="9"/>
      <c r="B48" s="9" t="s">
        <v>29</v>
      </c>
      <c r="C48" s="94">
        <v>47420</v>
      </c>
      <c r="D48" s="94">
        <v>38903</v>
      </c>
      <c r="E48" s="94">
        <v>40311</v>
      </c>
      <c r="F48" s="94">
        <v>47942</v>
      </c>
      <c r="G48" s="62">
        <f t="shared" si="1"/>
        <v>0.18930316786981227</v>
      </c>
      <c r="H48" s="62">
        <f t="shared" si="2"/>
        <v>6.3503122702677647E-2</v>
      </c>
      <c r="I48" s="94">
        <v>8042</v>
      </c>
      <c r="J48" s="94">
        <v>7847</v>
      </c>
      <c r="K48" s="62">
        <f t="shared" si="3"/>
        <v>-2.4247699577219617E-2</v>
      </c>
      <c r="L48" s="62">
        <f t="shared" si="4"/>
        <v>5.9399719919760799E-2</v>
      </c>
      <c r="M48" s="9"/>
      <c r="N48" s="133"/>
      <c r="O48" s="14"/>
      <c r="P48" s="14"/>
    </row>
    <row r="49" spans="1:16" s="8" customFormat="1" ht="15" customHeight="1">
      <c r="A49" s="9"/>
      <c r="B49" s="9" t="s">
        <v>31</v>
      </c>
      <c r="C49" s="94">
        <v>36759</v>
      </c>
      <c r="D49" s="94">
        <v>38976</v>
      </c>
      <c r="E49" s="94">
        <v>43149</v>
      </c>
      <c r="F49" s="94">
        <v>45361</v>
      </c>
      <c r="G49" s="62">
        <f t="shared" si="1"/>
        <v>5.1264223968110478E-2</v>
      </c>
      <c r="H49" s="62">
        <f t="shared" si="2"/>
        <v>6.0084375889953703E-2</v>
      </c>
      <c r="I49" s="94">
        <v>5981</v>
      </c>
      <c r="J49" s="94">
        <v>7531</v>
      </c>
      <c r="K49" s="62">
        <f t="shared" si="3"/>
        <v>0.25915398762748709</v>
      </c>
      <c r="L49" s="62">
        <f t="shared" si="4"/>
        <v>5.7007683282237612E-2</v>
      </c>
      <c r="M49" s="9"/>
      <c r="N49" s="133"/>
      <c r="O49" s="14"/>
      <c r="P49" s="14"/>
    </row>
    <row r="50" spans="1:16" s="8" customFormat="1" ht="15" customHeight="1">
      <c r="A50" s="9"/>
      <c r="B50" s="9" t="s">
        <v>33</v>
      </c>
      <c r="C50" s="94">
        <v>33344</v>
      </c>
      <c r="D50" s="94">
        <v>36128</v>
      </c>
      <c r="E50" s="94">
        <v>41811</v>
      </c>
      <c r="F50" s="94">
        <v>41512</v>
      </c>
      <c r="G50" s="62">
        <f t="shared" si="1"/>
        <v>-7.1512281457032367E-3</v>
      </c>
      <c r="H50" s="62">
        <f t="shared" si="2"/>
        <v>5.498605877171487E-2</v>
      </c>
      <c r="I50" s="94">
        <v>6755</v>
      </c>
      <c r="J50" s="94">
        <v>6009</v>
      </c>
      <c r="K50" s="62">
        <f t="shared" si="3"/>
        <v>-0.11043671354552187</v>
      </c>
      <c r="L50" s="62">
        <f t="shared" si="4"/>
        <v>4.5486544793913931E-2</v>
      </c>
      <c r="M50" s="9"/>
      <c r="N50" s="133"/>
      <c r="O50" s="14"/>
      <c r="P50" s="14"/>
    </row>
    <row r="51" spans="1:16" s="8" customFormat="1" ht="15" customHeight="1">
      <c r="A51" s="9"/>
      <c r="B51" s="9" t="s">
        <v>32</v>
      </c>
      <c r="C51" s="94">
        <v>37524</v>
      </c>
      <c r="D51" s="94">
        <v>37990</v>
      </c>
      <c r="E51" s="94">
        <v>37250</v>
      </c>
      <c r="F51" s="94">
        <v>43720</v>
      </c>
      <c r="G51" s="62">
        <f t="shared" si="1"/>
        <v>0.17369127516778526</v>
      </c>
      <c r="H51" s="62">
        <f t="shared" si="2"/>
        <v>5.7910736401507373E-2</v>
      </c>
      <c r="I51" s="94">
        <v>4609</v>
      </c>
      <c r="J51" s="94">
        <v>5874</v>
      </c>
      <c r="K51" s="62">
        <f t="shared" si="3"/>
        <v>0.27446300715990457</v>
      </c>
      <c r="L51" s="62">
        <f t="shared" si="4"/>
        <v>4.4464630407630296E-2</v>
      </c>
      <c r="M51" s="9"/>
      <c r="N51" s="133"/>
      <c r="O51" s="14"/>
      <c r="P51" s="14"/>
    </row>
    <row r="52" spans="1:16" s="8" customFormat="1" ht="15" customHeight="1">
      <c r="A52" s="9"/>
      <c r="B52" s="9" t="s">
        <v>35</v>
      </c>
      <c r="C52" s="94">
        <v>15211</v>
      </c>
      <c r="D52" s="94">
        <v>15396</v>
      </c>
      <c r="E52" s="94">
        <v>18541</v>
      </c>
      <c r="F52" s="94">
        <v>23442</v>
      </c>
      <c r="G52" s="62">
        <f t="shared" si="1"/>
        <v>0.26433309961706497</v>
      </c>
      <c r="H52" s="62">
        <f t="shared" si="2"/>
        <v>3.1050857335867699E-2</v>
      </c>
      <c r="I52" s="94">
        <v>3761</v>
      </c>
      <c r="J52" s="94">
        <v>5292</v>
      </c>
      <c r="K52" s="62">
        <f t="shared" si="3"/>
        <v>0.40707258707790483</v>
      </c>
      <c r="L52" s="62">
        <f t="shared" si="4"/>
        <v>4.0059043942318608E-2</v>
      </c>
      <c r="M52" s="9"/>
      <c r="N52" s="133"/>
      <c r="O52" s="14"/>
      <c r="P52" s="14"/>
    </row>
    <row r="53" spans="1:16" s="8" customFormat="1" ht="15" customHeight="1">
      <c r="A53" s="9"/>
      <c r="B53" s="9" t="s">
        <v>39</v>
      </c>
      <c r="C53" s="94">
        <v>11367</v>
      </c>
      <c r="D53" s="94">
        <v>11426</v>
      </c>
      <c r="E53" s="94">
        <v>13592</v>
      </c>
      <c r="F53" s="94">
        <v>16027</v>
      </c>
      <c r="G53" s="62">
        <f t="shared" si="1"/>
        <v>0.17914949970570926</v>
      </c>
      <c r="H53" s="62">
        <f t="shared" si="2"/>
        <v>2.1229079878933181E-2</v>
      </c>
      <c r="I53" s="94">
        <v>3323</v>
      </c>
      <c r="J53" s="94">
        <v>5050</v>
      </c>
      <c r="K53" s="62">
        <f t="shared" si="3"/>
        <v>0.51971110442371349</v>
      </c>
      <c r="L53" s="62">
        <f t="shared" si="4"/>
        <v>3.8227167783202752E-2</v>
      </c>
      <c r="M53" s="9"/>
      <c r="N53" s="133"/>
      <c r="O53" s="14"/>
      <c r="P53" s="14"/>
    </row>
    <row r="54" spans="1:16" s="8" customFormat="1" ht="15" customHeight="1">
      <c r="A54" s="9"/>
      <c r="B54" s="9" t="s">
        <v>37</v>
      </c>
      <c r="C54" s="94">
        <v>13399</v>
      </c>
      <c r="D54" s="94">
        <v>13315</v>
      </c>
      <c r="E54" s="94">
        <v>15470</v>
      </c>
      <c r="F54" s="94">
        <v>18347</v>
      </c>
      <c r="G54" s="62">
        <f t="shared" si="1"/>
        <v>0.18597285067873304</v>
      </c>
      <c r="H54" s="62">
        <f t="shared" si="2"/>
        <v>2.4302110721831104E-2</v>
      </c>
      <c r="I54" s="94">
        <v>2397</v>
      </c>
      <c r="J54" s="94">
        <v>3598</v>
      </c>
      <c r="K54" s="62">
        <f t="shared" si="3"/>
        <v>0.50104297037964129</v>
      </c>
      <c r="L54" s="62">
        <f t="shared" si="4"/>
        <v>2.7235910828507626E-2</v>
      </c>
      <c r="M54" s="9"/>
      <c r="N54" s="133"/>
      <c r="O54" s="14"/>
      <c r="P54" s="14"/>
    </row>
    <row r="55" spans="1:16" s="8" customFormat="1" ht="15" customHeight="1">
      <c r="A55" s="9"/>
      <c r="B55" s="9" t="s">
        <v>36</v>
      </c>
      <c r="C55" s="94">
        <v>19958</v>
      </c>
      <c r="D55" s="94">
        <v>19703</v>
      </c>
      <c r="E55" s="94">
        <v>21248</v>
      </c>
      <c r="F55" s="94">
        <v>23427</v>
      </c>
      <c r="G55" s="62">
        <f t="shared" si="1"/>
        <v>0.10255082831325302</v>
      </c>
      <c r="H55" s="62">
        <f t="shared" si="2"/>
        <v>3.1030988601969654E-2</v>
      </c>
      <c r="I55" s="94">
        <v>2866</v>
      </c>
      <c r="J55" s="94">
        <v>3434</v>
      </c>
      <c r="K55" s="62">
        <f t="shared" si="3"/>
        <v>0.19818562456385203</v>
      </c>
      <c r="L55" s="62">
        <f t="shared" si="4"/>
        <v>2.5994474092577873E-2</v>
      </c>
      <c r="M55" s="9"/>
      <c r="N55" s="133"/>
      <c r="O55" s="14"/>
      <c r="P55" s="14"/>
    </row>
    <row r="56" spans="1:16" s="8" customFormat="1" ht="15" customHeight="1">
      <c r="A56" s="9"/>
      <c r="B56" s="9" t="s">
        <v>40</v>
      </c>
      <c r="C56" s="94">
        <v>11606</v>
      </c>
      <c r="D56" s="94">
        <v>12271</v>
      </c>
      <c r="E56" s="94">
        <v>13389</v>
      </c>
      <c r="F56" s="94">
        <v>14461</v>
      </c>
      <c r="G56" s="62">
        <f t="shared" si="1"/>
        <v>8.0065725595638293E-2</v>
      </c>
      <c r="H56" s="62">
        <f t="shared" si="2"/>
        <v>1.9154784059977083E-2</v>
      </c>
      <c r="I56" s="94">
        <v>3043</v>
      </c>
      <c r="J56" s="94">
        <v>3110</v>
      </c>
      <c r="K56" s="62">
        <f t="shared" si="3"/>
        <v>2.2017745645744435E-2</v>
      </c>
      <c r="L56" s="62">
        <f t="shared" si="4"/>
        <v>2.3541879565497144E-2</v>
      </c>
      <c r="M56" s="9"/>
      <c r="N56" s="133"/>
      <c r="O56" s="14"/>
      <c r="P56" s="14"/>
    </row>
    <row r="57" spans="1:16" s="8" customFormat="1" ht="15" customHeight="1">
      <c r="A57" s="9"/>
      <c r="B57" s="9" t="s">
        <v>38</v>
      </c>
      <c r="C57" s="94">
        <v>14162</v>
      </c>
      <c r="D57" s="94">
        <v>12723</v>
      </c>
      <c r="E57" s="94">
        <v>13628</v>
      </c>
      <c r="F57" s="94">
        <v>15638</v>
      </c>
      <c r="G57" s="62">
        <f t="shared" si="1"/>
        <v>0.14749046081596706</v>
      </c>
      <c r="H57" s="62">
        <f t="shared" si="2"/>
        <v>2.0713817379843832E-2</v>
      </c>
      <c r="I57" s="94">
        <v>2610</v>
      </c>
      <c r="J57" s="94">
        <v>2560</v>
      </c>
      <c r="K57" s="62">
        <f t="shared" si="3"/>
        <v>-1.9157088122605415E-2</v>
      </c>
      <c r="L57" s="62">
        <f t="shared" si="4"/>
        <v>1.9378524658415653E-2</v>
      </c>
      <c r="M57" s="9"/>
      <c r="N57" s="133"/>
      <c r="O57" s="14"/>
      <c r="P57" s="14"/>
    </row>
    <row r="58" spans="1:16" s="8" customFormat="1" ht="15" customHeight="1">
      <c r="A58" s="9"/>
      <c r="B58" s="9" t="s">
        <v>80</v>
      </c>
      <c r="C58" s="94"/>
      <c r="D58" s="94"/>
      <c r="E58" s="94">
        <v>12128</v>
      </c>
      <c r="F58" s="94">
        <v>13360</v>
      </c>
      <c r="G58" s="62">
        <f t="shared" si="1"/>
        <v>0.10158311345646442</v>
      </c>
      <c r="H58" s="62">
        <f t="shared" si="2"/>
        <v>1.7696418991860443E-2</v>
      </c>
      <c r="I58" s="94">
        <v>1722</v>
      </c>
      <c r="J58" s="94">
        <v>2274</v>
      </c>
      <c r="K58" s="62">
        <f t="shared" si="3"/>
        <v>0.32055749128919864</v>
      </c>
      <c r="L58" s="62">
        <f t="shared" si="4"/>
        <v>1.7213580106733281E-2</v>
      </c>
      <c r="M58" s="9"/>
    </row>
    <row r="59" spans="1:16" s="8" customFormat="1" ht="15" customHeight="1">
      <c r="A59" s="9"/>
      <c r="B59" s="9" t="s">
        <v>21</v>
      </c>
      <c r="C59" s="94">
        <v>99768</v>
      </c>
      <c r="D59" s="94">
        <v>94670</v>
      </c>
      <c r="E59" s="94">
        <v>95262</v>
      </c>
      <c r="F59" s="94">
        <v>108992</v>
      </c>
      <c r="G59" s="62">
        <f t="shared" ref="G59" si="5">+(F59/E59)-1</f>
        <v>0.14412882366526003</v>
      </c>
      <c r="H59" s="62">
        <f t="shared" ref="H59" si="6">+F59/$F$43</f>
        <v>0.14436886966772855</v>
      </c>
      <c r="I59" s="94">
        <v>15918</v>
      </c>
      <c r="J59" s="94">
        <v>18424</v>
      </c>
      <c r="K59" s="62">
        <f t="shared" si="3"/>
        <v>0.15743183817062456</v>
      </c>
      <c r="L59" s="62">
        <f t="shared" ref="L59" si="7">+J59/$J$43</f>
        <v>0.13946481965103516</v>
      </c>
      <c r="M59" s="9"/>
      <c r="N59" s="133"/>
      <c r="O59" s="14"/>
      <c r="P59" s="14"/>
    </row>
    <row r="60" spans="1:16" s="8" customFormat="1" ht="15" customHeight="1">
      <c r="A60" s="9"/>
      <c r="B60" s="9"/>
      <c r="C60" s="9"/>
      <c r="D60" s="9"/>
      <c r="E60" s="9"/>
      <c r="F60" s="9"/>
      <c r="G60" s="9"/>
      <c r="H60" s="9"/>
      <c r="I60" s="9"/>
      <c r="J60" s="7"/>
      <c r="K60" s="9"/>
      <c r="L60" s="9"/>
      <c r="M60" s="9"/>
      <c r="N60" s="133"/>
      <c r="O60" s="14"/>
      <c r="P60" s="14"/>
    </row>
    <row r="61" spans="1:16" s="8" customFormat="1" ht="15" customHeight="1">
      <c r="A61" s="9"/>
      <c r="B61" s="71" t="s">
        <v>128</v>
      </c>
      <c r="C61" s="19"/>
      <c r="D61" s="19"/>
      <c r="E61" s="19"/>
      <c r="F61" s="19"/>
      <c r="G61" s="19"/>
      <c r="H61" s="19"/>
      <c r="I61" s="19"/>
      <c r="J61" s="19"/>
      <c r="K61" s="9"/>
      <c r="L61" s="9"/>
      <c r="M61" s="9"/>
      <c r="N61" s="133"/>
      <c r="O61" s="14"/>
      <c r="P61" s="14"/>
    </row>
    <row r="62" spans="1:16" s="8" customFormat="1" ht="15" customHeight="1">
      <c r="A62" s="9"/>
      <c r="B62" s="71"/>
      <c r="C62" s="19"/>
      <c r="D62" s="19"/>
      <c r="E62" s="19"/>
      <c r="F62" s="19"/>
      <c r="G62" s="19"/>
      <c r="H62" s="19"/>
      <c r="I62" s="19"/>
      <c r="J62" s="19"/>
      <c r="K62" s="9"/>
      <c r="L62" s="9"/>
      <c r="M62" s="9"/>
      <c r="N62" s="133"/>
      <c r="O62" s="14"/>
      <c r="P62" s="14"/>
    </row>
    <row r="63" spans="1:16" s="22" customFormat="1" ht="15" customHeight="1">
      <c r="B63" s="11"/>
      <c r="C63" s="11"/>
      <c r="D63" s="11"/>
      <c r="E63" s="11"/>
      <c r="F63" s="11"/>
      <c r="G63" s="11"/>
      <c r="H63" s="11"/>
      <c r="I63" s="11"/>
      <c r="J63" s="12"/>
      <c r="K63" s="11"/>
      <c r="N63" s="134"/>
      <c r="O63" s="8"/>
      <c r="P63" s="8"/>
    </row>
    <row r="64" spans="1:16" s="22" customFormat="1" ht="15" customHeight="1">
      <c r="B64" s="11"/>
      <c r="C64" s="11"/>
      <c r="D64" s="11"/>
      <c r="E64" s="11"/>
      <c r="F64" s="11"/>
      <c r="G64" s="11"/>
      <c r="H64" s="11"/>
      <c r="I64" s="11"/>
      <c r="J64" s="12"/>
      <c r="K64" s="11"/>
      <c r="N64" s="135"/>
      <c r="O64" s="17"/>
      <c r="P64" s="17"/>
    </row>
    <row r="65" spans="2:16" s="22" customFormat="1" ht="15" customHeight="1">
      <c r="B65" s="11"/>
      <c r="C65" s="11"/>
      <c r="D65" s="11"/>
      <c r="E65" s="11"/>
      <c r="F65" s="11"/>
      <c r="G65" s="11"/>
      <c r="H65" s="11"/>
      <c r="I65" s="11"/>
      <c r="J65" s="12"/>
      <c r="K65" s="11"/>
      <c r="N65" s="135"/>
    </row>
    <row r="66" spans="2:16" s="22" customFormat="1" ht="15" customHeight="1">
      <c r="B66" s="11"/>
      <c r="C66" s="11"/>
      <c r="D66" s="11"/>
      <c r="E66" s="11"/>
      <c r="F66" s="11"/>
      <c r="G66" s="11"/>
      <c r="H66" s="11"/>
      <c r="I66" s="11"/>
      <c r="J66" s="12"/>
      <c r="K66" s="11"/>
      <c r="N66" s="135"/>
    </row>
    <row r="67" spans="2:16" s="22" customFormat="1" ht="15" customHeight="1">
      <c r="B67" s="11"/>
      <c r="C67" s="11"/>
      <c r="D67" s="11"/>
      <c r="E67" s="11"/>
      <c r="F67" s="11"/>
      <c r="G67" s="11"/>
      <c r="H67" s="11"/>
      <c r="I67" s="11"/>
      <c r="J67" s="12"/>
      <c r="K67" s="11"/>
      <c r="N67" s="135"/>
    </row>
    <row r="68" spans="2:16" s="22" customFormat="1" ht="15" customHeight="1">
      <c r="B68" s="11"/>
      <c r="C68" s="11"/>
      <c r="D68" s="11"/>
      <c r="E68" s="11"/>
      <c r="F68" s="11"/>
      <c r="G68" s="11"/>
      <c r="H68" s="11"/>
      <c r="I68" s="11"/>
      <c r="J68" s="12"/>
      <c r="K68" s="11"/>
      <c r="N68" s="135"/>
    </row>
    <row r="69" spans="2:16" s="22" customFormat="1" ht="15" customHeight="1">
      <c r="B69" s="11"/>
      <c r="C69" s="11"/>
      <c r="D69" s="11"/>
      <c r="E69" s="11"/>
      <c r="F69" s="11"/>
      <c r="G69" s="11"/>
      <c r="H69" s="11"/>
      <c r="I69" s="11"/>
      <c r="J69" s="12"/>
      <c r="K69" s="11"/>
      <c r="N69" s="135"/>
    </row>
    <row r="70" spans="2:16" s="22" customFormat="1" ht="15" customHeight="1">
      <c r="B70" s="11"/>
      <c r="C70" s="11"/>
      <c r="D70" s="11"/>
      <c r="E70" s="11"/>
      <c r="F70" s="11"/>
      <c r="G70" s="11"/>
      <c r="H70" s="11"/>
      <c r="I70" s="11"/>
      <c r="J70" s="12"/>
      <c r="K70" s="11"/>
      <c r="N70" s="135"/>
    </row>
    <row r="71" spans="2:16" s="22" customFormat="1" ht="15" customHeight="1">
      <c r="B71" s="11"/>
      <c r="C71" s="11"/>
      <c r="D71" s="11"/>
      <c r="E71" s="11"/>
      <c r="F71" s="11"/>
      <c r="G71" s="11"/>
      <c r="H71" s="11"/>
      <c r="I71" s="11"/>
      <c r="J71" s="12"/>
      <c r="K71" s="11"/>
    </row>
    <row r="72" spans="2:16" s="22" customFormat="1" ht="15" customHeight="1">
      <c r="B72" s="11"/>
      <c r="C72" s="11"/>
      <c r="D72" s="11"/>
      <c r="E72" s="11"/>
      <c r="F72" s="11"/>
      <c r="G72" s="11"/>
      <c r="H72" s="11"/>
      <c r="I72" s="11"/>
      <c r="J72" s="12"/>
      <c r="K72" s="11"/>
    </row>
    <row r="73" spans="2:16" s="22" customFormat="1" ht="15" customHeight="1">
      <c r="B73" s="11"/>
      <c r="C73" s="11"/>
      <c r="D73" s="11"/>
      <c r="E73" s="11"/>
      <c r="F73" s="11"/>
      <c r="G73" s="11"/>
      <c r="H73" s="11"/>
      <c r="I73" s="11"/>
      <c r="J73" s="12"/>
      <c r="K73" s="11"/>
    </row>
    <row r="74" spans="2:16" s="22" customFormat="1" ht="15" customHeight="1">
      <c r="B74" s="11"/>
      <c r="C74" s="11"/>
      <c r="D74" s="11"/>
      <c r="E74" s="11"/>
      <c r="F74" s="11"/>
      <c r="G74" s="11"/>
      <c r="H74" s="11"/>
      <c r="I74" s="11"/>
      <c r="J74" s="12"/>
      <c r="K74" s="11"/>
    </row>
    <row r="75" spans="2:16" s="22" customFormat="1" ht="15" customHeight="1">
      <c r="B75" s="11"/>
      <c r="C75" s="11"/>
      <c r="D75" s="11"/>
      <c r="E75" s="11"/>
      <c r="F75" s="11"/>
      <c r="G75" s="11"/>
      <c r="H75" s="11"/>
      <c r="I75" s="11"/>
      <c r="J75" s="12"/>
      <c r="K75" s="11"/>
    </row>
    <row r="76" spans="2:16" s="22" customFormat="1" ht="15" customHeight="1">
      <c r="B76" s="11"/>
      <c r="C76" s="11"/>
      <c r="D76" s="11"/>
      <c r="E76" s="11"/>
      <c r="F76" s="11"/>
      <c r="G76" s="11"/>
      <c r="H76" s="11"/>
      <c r="I76" s="11"/>
      <c r="J76" s="12"/>
      <c r="K76" s="11"/>
    </row>
    <row r="77" spans="2:16" s="22" customFormat="1" ht="15" customHeight="1">
      <c r="B77" s="11"/>
      <c r="C77" s="11"/>
      <c r="D77" s="11"/>
      <c r="E77" s="11"/>
      <c r="F77" s="11"/>
      <c r="G77" s="11"/>
      <c r="H77" s="11"/>
      <c r="I77" s="11"/>
      <c r="J77" s="12"/>
      <c r="K77" s="11"/>
    </row>
    <row r="78" spans="2:16" ht="15" customHeight="1">
      <c r="O78" s="22"/>
      <c r="P78" s="22"/>
    </row>
  </sheetData>
  <sortState ref="B44:L58">
    <sortCondition descending="1" ref="J44:J58"/>
  </sortState>
  <mergeCells count="2">
    <mergeCell ref="B17:E38"/>
    <mergeCell ref="B14:E15"/>
  </mergeCells>
  <conditionalFormatting sqref="J60">
    <cfRule type="cellIs" dxfId="1" priority="1" stopIfTrue="1" operator="lessThan">
      <formula>0</formula>
    </cfRule>
  </conditionalFormatting>
  <pageMargins left="0.59055118110236227" right="0.19685039370078741" top="0.59055118110236227" bottom="0.78740157480314965" header="0.31496062992125984" footer="0.31496062992125984"/>
  <pageSetup scale="64" orientation="portrait" r:id="rId1"/>
  <headerFoot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sheetPr published="0"/>
  <dimension ref="A8:O85"/>
  <sheetViews>
    <sheetView showGridLines="0" view="pageBreakPreview" topLeftCell="A4" zoomScaleSheetLayoutView="100" workbookViewId="0">
      <selection activeCell="M39" sqref="M39"/>
    </sheetView>
  </sheetViews>
  <sheetFormatPr baseColWidth="10" defaultColWidth="11.7109375" defaultRowHeight="15" customHeight="1"/>
  <cols>
    <col min="1" max="1" width="2.7109375" style="22" customWidth="1"/>
    <col min="2" max="2" width="20.7109375" style="17" customWidth="1"/>
    <col min="3" max="10" width="12.140625" style="17" customWidth="1"/>
    <col min="11" max="11" width="4.140625" style="17" customWidth="1"/>
    <col min="12" max="12" width="12" style="18" customWidth="1"/>
    <col min="13" max="13" width="2.7109375" style="17" customWidth="1"/>
    <col min="14" max="14" width="11.7109375" style="22" customWidth="1"/>
    <col min="15" max="16384" width="11.7109375" style="17"/>
  </cols>
  <sheetData>
    <row r="8" spans="1:13" s="22" customFormat="1" ht="15" customHeight="1">
      <c r="A8" s="72"/>
      <c r="B8" s="72"/>
      <c r="C8" s="72"/>
      <c r="D8" s="72"/>
      <c r="E8" s="72"/>
      <c r="F8" s="72"/>
      <c r="G8" s="72"/>
      <c r="H8" s="72"/>
      <c r="I8" s="72"/>
      <c r="J8" s="72"/>
      <c r="K8" s="72"/>
      <c r="L8" s="65"/>
      <c r="M8" s="11"/>
    </row>
    <row r="9" spans="1:13" s="22" customFormat="1" ht="15" customHeight="1">
      <c r="A9" s="72"/>
      <c r="B9" s="72"/>
      <c r="C9" s="72"/>
      <c r="D9" s="72"/>
      <c r="E9" s="72"/>
      <c r="F9" s="72"/>
      <c r="G9" s="72"/>
      <c r="H9" s="72"/>
      <c r="I9" s="72"/>
      <c r="J9" s="72"/>
      <c r="K9" s="72"/>
      <c r="L9" s="65"/>
      <c r="M9" s="11"/>
    </row>
    <row r="10" spans="1:13" s="22" customFormat="1" ht="15" customHeight="1">
      <c r="A10" s="72"/>
      <c r="B10" s="72"/>
      <c r="C10" s="72"/>
      <c r="D10" s="72"/>
      <c r="E10" s="72"/>
      <c r="F10" s="72"/>
      <c r="G10" s="72"/>
      <c r="H10" s="72"/>
      <c r="I10" s="72"/>
      <c r="J10" s="72"/>
      <c r="K10" s="72"/>
      <c r="L10" s="65"/>
      <c r="M10" s="11"/>
    </row>
    <row r="11" spans="1:13" ht="22.5">
      <c r="A11" s="72"/>
      <c r="B11" s="102" t="s">
        <v>114</v>
      </c>
      <c r="C11" s="72"/>
      <c r="D11" s="72"/>
      <c r="E11" s="72"/>
      <c r="F11" s="72"/>
      <c r="G11" s="72"/>
      <c r="H11" s="72"/>
      <c r="I11" s="72"/>
      <c r="J11" s="72"/>
      <c r="K11" s="72"/>
      <c r="L11" s="65"/>
      <c r="M11" s="11"/>
    </row>
    <row r="12" spans="1:13" ht="15" customHeight="1">
      <c r="A12" s="72"/>
      <c r="B12" s="72"/>
      <c r="C12" s="72"/>
      <c r="D12" s="72"/>
      <c r="E12" s="72"/>
      <c r="F12" s="72"/>
      <c r="G12" s="72"/>
      <c r="H12" s="72"/>
      <c r="I12" s="72"/>
      <c r="J12" s="72"/>
      <c r="K12" s="72"/>
      <c r="L12" s="65"/>
      <c r="M12" s="11"/>
    </row>
    <row r="13" spans="1:13" ht="15" customHeight="1">
      <c r="A13" s="72"/>
      <c r="B13" s="72"/>
      <c r="C13" s="72"/>
      <c r="D13" s="72"/>
      <c r="E13" s="72"/>
      <c r="F13" s="72"/>
      <c r="G13" s="72"/>
      <c r="H13" s="72"/>
      <c r="I13" s="72"/>
      <c r="J13" s="72"/>
      <c r="K13" s="72"/>
      <c r="L13" s="65"/>
      <c r="M13" s="11"/>
    </row>
    <row r="14" spans="1:13" ht="15" customHeight="1">
      <c r="A14" s="72"/>
      <c r="B14" s="65" t="s">
        <v>123</v>
      </c>
      <c r="C14" s="72"/>
      <c r="D14" s="72"/>
      <c r="E14" s="72"/>
      <c r="F14" s="72"/>
      <c r="G14" s="72"/>
      <c r="H14" s="72"/>
      <c r="I14" s="72"/>
      <c r="J14" s="72"/>
      <c r="K14" s="72"/>
      <c r="L14" s="65"/>
      <c r="M14" s="11"/>
    </row>
    <row r="15" spans="1:13" ht="15" customHeight="1">
      <c r="A15" s="72"/>
      <c r="B15" s="72"/>
      <c r="C15" s="72"/>
      <c r="D15" s="72"/>
      <c r="E15" s="72"/>
      <c r="F15" s="72"/>
      <c r="G15" s="72"/>
      <c r="H15" s="72"/>
      <c r="I15" s="72"/>
      <c r="J15" s="72"/>
      <c r="K15" s="72"/>
      <c r="L15" s="65"/>
      <c r="M15" s="11"/>
    </row>
    <row r="16" spans="1:13" ht="15" customHeight="1">
      <c r="A16" s="72"/>
      <c r="B16" s="72"/>
      <c r="C16" s="72"/>
      <c r="D16" s="72"/>
      <c r="E16" s="72"/>
      <c r="F16" s="72"/>
      <c r="G16" s="72"/>
      <c r="H16" s="72"/>
      <c r="I16" s="72"/>
      <c r="J16" s="72"/>
      <c r="K16" s="72"/>
      <c r="L16" s="65"/>
      <c r="M16" s="11"/>
    </row>
    <row r="17" spans="1:13" ht="15" customHeight="1">
      <c r="A17" s="72"/>
      <c r="B17" s="175" t="s">
        <v>139</v>
      </c>
      <c r="C17" s="175"/>
      <c r="D17" s="175"/>
      <c r="E17" s="175"/>
      <c r="F17" s="72"/>
      <c r="G17" s="72"/>
      <c r="H17" s="72"/>
      <c r="I17" s="72"/>
      <c r="J17" s="72"/>
      <c r="K17" s="72"/>
      <c r="L17" s="65"/>
      <c r="M17" s="11"/>
    </row>
    <row r="18" spans="1:13" ht="15" customHeight="1">
      <c r="A18" s="72"/>
      <c r="B18" s="175"/>
      <c r="C18" s="175"/>
      <c r="D18" s="175"/>
      <c r="E18" s="175"/>
      <c r="F18" s="72"/>
      <c r="G18" s="72"/>
      <c r="H18" s="72"/>
      <c r="I18" s="72"/>
      <c r="J18" s="72"/>
      <c r="K18" s="72"/>
      <c r="L18" s="65"/>
      <c r="M18" s="11"/>
    </row>
    <row r="19" spans="1:13" ht="15" customHeight="1">
      <c r="A19" s="72"/>
      <c r="B19" s="175"/>
      <c r="C19" s="175"/>
      <c r="D19" s="175"/>
      <c r="E19" s="175"/>
      <c r="F19" s="73"/>
      <c r="G19" s="73"/>
      <c r="H19" s="73"/>
      <c r="I19" s="73"/>
      <c r="J19" s="73"/>
      <c r="K19" s="73"/>
      <c r="L19" s="73"/>
      <c r="M19" s="11"/>
    </row>
    <row r="20" spans="1:13" ht="15" customHeight="1">
      <c r="A20" s="72"/>
      <c r="B20" s="175"/>
      <c r="C20" s="175"/>
      <c r="D20" s="175"/>
      <c r="E20" s="175"/>
      <c r="F20" s="73"/>
      <c r="G20" s="73"/>
      <c r="H20" s="73"/>
      <c r="I20" s="73"/>
      <c r="J20" s="73"/>
      <c r="K20" s="73"/>
      <c r="L20" s="73"/>
      <c r="M20" s="11"/>
    </row>
    <row r="21" spans="1:13" ht="15" customHeight="1">
      <c r="A21" s="72"/>
      <c r="B21" s="175"/>
      <c r="C21" s="175"/>
      <c r="D21" s="175"/>
      <c r="E21" s="175"/>
      <c r="F21" s="73"/>
      <c r="G21" s="73"/>
      <c r="H21" s="73"/>
      <c r="I21" s="73"/>
      <c r="J21" s="73"/>
      <c r="K21" s="73"/>
      <c r="L21" s="73"/>
      <c r="M21" s="11"/>
    </row>
    <row r="22" spans="1:13" ht="15" customHeight="1">
      <c r="A22" s="72"/>
      <c r="B22" s="175"/>
      <c r="C22" s="175"/>
      <c r="D22" s="175"/>
      <c r="E22" s="175"/>
      <c r="F22" s="73"/>
      <c r="G22" s="73"/>
      <c r="H22" s="73"/>
      <c r="I22" s="73"/>
      <c r="J22" s="73"/>
      <c r="K22" s="73"/>
      <c r="L22" s="73"/>
      <c r="M22" s="11"/>
    </row>
    <row r="23" spans="1:13" ht="15" customHeight="1">
      <c r="A23" s="72"/>
      <c r="B23" s="175"/>
      <c r="C23" s="175"/>
      <c r="D23" s="175"/>
      <c r="E23" s="175"/>
      <c r="F23" s="73"/>
      <c r="G23" s="73"/>
      <c r="H23" s="73"/>
      <c r="I23" s="73"/>
      <c r="J23" s="73"/>
      <c r="K23" s="73"/>
      <c r="L23" s="73"/>
      <c r="M23" s="11"/>
    </row>
    <row r="24" spans="1:13" ht="15" customHeight="1">
      <c r="A24" s="72"/>
      <c r="B24" s="175"/>
      <c r="C24" s="175"/>
      <c r="D24" s="175"/>
      <c r="E24" s="175"/>
      <c r="F24" s="73"/>
      <c r="G24" s="73"/>
      <c r="H24" s="73"/>
      <c r="I24" s="73"/>
      <c r="J24" s="73"/>
      <c r="K24" s="73"/>
      <c r="L24" s="73"/>
      <c r="M24" s="11"/>
    </row>
    <row r="25" spans="1:13" ht="15" customHeight="1">
      <c r="A25" s="72"/>
      <c r="B25" s="175"/>
      <c r="C25" s="175"/>
      <c r="D25" s="175"/>
      <c r="E25" s="175"/>
      <c r="F25" s="73"/>
      <c r="G25" s="73"/>
      <c r="H25" s="73"/>
      <c r="I25" s="73"/>
      <c r="J25" s="73"/>
      <c r="K25" s="73"/>
      <c r="L25" s="73"/>
      <c r="M25" s="11"/>
    </row>
    <row r="26" spans="1:13" ht="15" customHeight="1">
      <c r="A26" s="72"/>
      <c r="B26" s="175"/>
      <c r="C26" s="175"/>
      <c r="D26" s="175"/>
      <c r="E26" s="175"/>
      <c r="F26" s="73"/>
      <c r="G26" s="73"/>
      <c r="H26" s="73"/>
      <c r="I26" s="73"/>
      <c r="J26" s="73"/>
      <c r="K26" s="73"/>
      <c r="L26" s="73"/>
      <c r="M26" s="11"/>
    </row>
    <row r="27" spans="1:13" ht="15" customHeight="1">
      <c r="A27" s="72"/>
      <c r="B27" s="175"/>
      <c r="C27" s="175"/>
      <c r="D27" s="175"/>
      <c r="E27" s="175"/>
      <c r="F27" s="73"/>
      <c r="G27" s="73"/>
      <c r="H27" s="73"/>
      <c r="I27" s="73"/>
      <c r="J27" s="73"/>
      <c r="K27" s="73"/>
      <c r="L27" s="73"/>
      <c r="M27" s="11"/>
    </row>
    <row r="28" spans="1:13" ht="15" customHeight="1">
      <c r="A28" s="72"/>
      <c r="B28" s="175"/>
      <c r="C28" s="175"/>
      <c r="D28" s="175"/>
      <c r="E28" s="175"/>
      <c r="F28" s="73"/>
      <c r="G28" s="73"/>
      <c r="H28" s="73"/>
      <c r="I28" s="73"/>
      <c r="J28" s="73"/>
      <c r="K28" s="73"/>
      <c r="L28" s="73"/>
      <c r="M28" s="11"/>
    </row>
    <row r="29" spans="1:13" ht="15" customHeight="1">
      <c r="A29" s="72"/>
      <c r="B29" s="175"/>
      <c r="C29" s="175"/>
      <c r="D29" s="175"/>
      <c r="E29" s="175"/>
      <c r="F29" s="73"/>
      <c r="G29" s="73"/>
      <c r="H29" s="73"/>
      <c r="I29" s="73"/>
      <c r="J29" s="73"/>
      <c r="K29" s="73"/>
      <c r="L29" s="73"/>
      <c r="M29" s="11"/>
    </row>
    <row r="30" spans="1:13" ht="15" customHeight="1">
      <c r="A30" s="72"/>
      <c r="B30" s="175"/>
      <c r="C30" s="175"/>
      <c r="D30" s="175"/>
      <c r="E30" s="175"/>
      <c r="F30" s="73"/>
      <c r="G30" s="73"/>
      <c r="H30" s="73"/>
      <c r="I30" s="73"/>
      <c r="J30" s="73"/>
      <c r="K30" s="73"/>
      <c r="L30" s="73"/>
      <c r="M30" s="11"/>
    </row>
    <row r="31" spans="1:13" ht="15" customHeight="1">
      <c r="A31" s="72"/>
      <c r="B31" s="175"/>
      <c r="C31" s="175"/>
      <c r="D31" s="175"/>
      <c r="E31" s="175"/>
      <c r="F31" s="73"/>
      <c r="G31" s="73"/>
      <c r="H31" s="73"/>
      <c r="I31" s="73"/>
      <c r="J31" s="73"/>
      <c r="K31" s="73"/>
      <c r="L31" s="73"/>
      <c r="M31" s="11"/>
    </row>
    <row r="32" spans="1:13" ht="15" customHeight="1">
      <c r="A32" s="72"/>
      <c r="B32" s="175"/>
      <c r="C32" s="175"/>
      <c r="D32" s="175"/>
      <c r="E32" s="175"/>
      <c r="F32" s="72"/>
      <c r="G32" s="72"/>
      <c r="H32" s="72"/>
      <c r="I32" s="72"/>
      <c r="J32" s="72"/>
      <c r="K32" s="72"/>
      <c r="L32" s="65"/>
      <c r="M32" s="11"/>
    </row>
    <row r="33" spans="1:15" ht="15" customHeight="1">
      <c r="A33" s="72"/>
      <c r="B33" s="175"/>
      <c r="C33" s="175"/>
      <c r="D33" s="175"/>
      <c r="E33" s="175"/>
      <c r="F33" s="72"/>
      <c r="G33" s="72"/>
      <c r="H33" s="72"/>
      <c r="I33" s="72"/>
      <c r="J33" s="72"/>
      <c r="K33" s="72"/>
      <c r="L33" s="65"/>
      <c r="M33" s="11"/>
    </row>
    <row r="34" spans="1:15" s="14" customFormat="1" ht="15" customHeight="1">
      <c r="A34" s="74"/>
      <c r="B34" s="175"/>
      <c r="C34" s="175"/>
      <c r="D34" s="175"/>
      <c r="E34" s="175"/>
      <c r="F34" s="74"/>
      <c r="G34" s="74"/>
      <c r="H34" s="74"/>
      <c r="I34" s="74"/>
      <c r="J34" s="74"/>
      <c r="K34" s="74"/>
      <c r="L34" s="75"/>
      <c r="M34" s="13"/>
      <c r="N34" s="23"/>
    </row>
    <row r="35" spans="1:15" s="14" customFormat="1" ht="15" customHeight="1">
      <c r="A35" s="74"/>
      <c r="B35" s="175"/>
      <c r="C35" s="175"/>
      <c r="D35" s="175"/>
      <c r="E35" s="175"/>
      <c r="F35" s="74"/>
      <c r="G35" s="74"/>
      <c r="H35" s="74"/>
      <c r="I35" s="74"/>
      <c r="J35" s="74"/>
      <c r="K35" s="74"/>
      <c r="L35" s="75"/>
      <c r="M35" s="13"/>
      <c r="N35" s="23"/>
    </row>
    <row r="36" spans="1:15" s="14" customFormat="1" ht="15" customHeight="1">
      <c r="A36" s="74"/>
      <c r="B36" s="175"/>
      <c r="C36" s="175"/>
      <c r="D36" s="175"/>
      <c r="E36" s="175"/>
      <c r="F36" s="64"/>
      <c r="G36" s="64"/>
      <c r="H36" s="64"/>
      <c r="I36" s="64"/>
      <c r="J36" s="64"/>
      <c r="K36" s="64"/>
      <c r="L36" s="64"/>
      <c r="M36" s="20"/>
      <c r="N36" s="23"/>
    </row>
    <row r="37" spans="1:15" s="14" customFormat="1" ht="15" customHeight="1">
      <c r="A37" s="74"/>
      <c r="B37" s="175"/>
      <c r="C37" s="175"/>
      <c r="D37" s="175"/>
      <c r="E37" s="175"/>
      <c r="F37" s="66"/>
      <c r="G37" s="66"/>
      <c r="H37" s="66"/>
      <c r="I37" s="66"/>
      <c r="J37" s="66"/>
      <c r="K37" s="66"/>
      <c r="L37" s="66"/>
      <c r="M37" s="20"/>
      <c r="N37" s="23"/>
    </row>
    <row r="38" spans="1:15" s="14" customFormat="1" ht="15" customHeight="1">
      <c r="A38" s="74"/>
      <c r="B38" s="175"/>
      <c r="C38" s="175"/>
      <c r="D38" s="175"/>
      <c r="E38" s="175"/>
      <c r="F38" s="66"/>
      <c r="G38" s="66"/>
      <c r="H38" s="66"/>
      <c r="I38" s="66"/>
      <c r="J38" s="66"/>
      <c r="K38" s="66"/>
      <c r="L38" s="66"/>
      <c r="M38" s="20"/>
      <c r="N38" s="23"/>
    </row>
    <row r="39" spans="1:15" s="14" customFormat="1" ht="15" customHeight="1">
      <c r="A39" s="74"/>
      <c r="C39" s="55"/>
      <c r="D39" s="55"/>
      <c r="E39" s="55"/>
      <c r="F39" s="55"/>
      <c r="G39" s="55"/>
      <c r="H39" s="55"/>
      <c r="I39" s="55"/>
      <c r="J39" s="55"/>
      <c r="K39" s="55"/>
      <c r="L39" s="55"/>
      <c r="M39" s="20"/>
      <c r="N39" s="23"/>
    </row>
    <row r="40" spans="1:15" s="14" customFormat="1" ht="15" customHeight="1">
      <c r="A40" s="13"/>
      <c r="B40" s="13"/>
      <c r="C40" s="13"/>
      <c r="D40" s="13"/>
      <c r="E40" s="13"/>
      <c r="F40" s="13"/>
      <c r="G40" s="13"/>
      <c r="H40" s="13"/>
      <c r="I40" s="13"/>
      <c r="J40" s="13"/>
      <c r="K40" s="55"/>
      <c r="L40" s="15"/>
      <c r="M40" s="13"/>
      <c r="N40" s="23"/>
    </row>
    <row r="41" spans="1:15" s="16" customFormat="1" ht="40.5">
      <c r="A41" s="59"/>
      <c r="B41" s="24"/>
      <c r="C41" s="67">
        <v>2007</v>
      </c>
      <c r="D41" s="67">
        <v>2008</v>
      </c>
      <c r="E41" s="67">
        <v>2009</v>
      </c>
      <c r="F41" s="67">
        <v>2010</v>
      </c>
      <c r="G41" s="136" t="s">
        <v>129</v>
      </c>
      <c r="H41" s="136" t="s">
        <v>130</v>
      </c>
      <c r="I41" s="13"/>
      <c r="J41" s="136" t="s">
        <v>137</v>
      </c>
      <c r="K41" s="130"/>
      <c r="L41" s="15"/>
      <c r="M41" s="59"/>
      <c r="N41" s="59"/>
      <c r="O41" s="14"/>
    </row>
    <row r="42" spans="1:15" ht="15" customHeight="1">
      <c r="A42" s="11"/>
      <c r="B42" s="11"/>
      <c r="C42" s="11"/>
      <c r="D42" s="11"/>
      <c r="E42" s="11"/>
      <c r="F42" s="11"/>
      <c r="G42" s="11"/>
      <c r="H42" s="11"/>
      <c r="I42" s="13"/>
      <c r="J42" s="18"/>
      <c r="K42" s="55"/>
      <c r="L42" s="15"/>
      <c r="M42" s="11"/>
      <c r="N42" s="59"/>
      <c r="O42" s="14"/>
    </row>
    <row r="43" spans="1:15" s="8" customFormat="1" ht="15" customHeight="1">
      <c r="A43" s="60"/>
      <c r="B43" s="9" t="s">
        <v>42</v>
      </c>
      <c r="C43" s="25">
        <v>57.2</v>
      </c>
      <c r="D43" s="25">
        <v>51.1</v>
      </c>
      <c r="E43" s="25">
        <v>49.1</v>
      </c>
      <c r="F43" s="25">
        <v>53.5</v>
      </c>
      <c r="G43" s="26">
        <v>48.5</v>
      </c>
      <c r="H43" s="26">
        <v>48.199999999999996</v>
      </c>
      <c r="I43" s="13"/>
      <c r="J43" s="84">
        <v>155538</v>
      </c>
      <c r="K43" s="55"/>
      <c r="L43" s="15"/>
      <c r="M43" s="60"/>
      <c r="N43" s="59"/>
      <c r="O43" s="14"/>
    </row>
    <row r="44" spans="1:15" s="8" customFormat="1" ht="15" customHeight="1">
      <c r="A44" s="60"/>
      <c r="B44" s="9" t="s">
        <v>7</v>
      </c>
      <c r="C44" s="25">
        <v>47.3</v>
      </c>
      <c r="D44" s="25">
        <v>56.7</v>
      </c>
      <c r="E44" s="25">
        <v>47.1</v>
      </c>
      <c r="F44" s="25">
        <v>56.5</v>
      </c>
      <c r="G44" s="26">
        <v>53</v>
      </c>
      <c r="H44" s="26">
        <v>46.400000000000006</v>
      </c>
      <c r="I44" s="13"/>
      <c r="J44" s="84">
        <v>136391</v>
      </c>
      <c r="K44" s="55"/>
      <c r="L44" s="15"/>
      <c r="M44" s="60"/>
      <c r="N44" s="59"/>
      <c r="O44" s="14"/>
    </row>
    <row r="45" spans="1:15" s="8" customFormat="1" ht="15" customHeight="1">
      <c r="A45" s="60"/>
      <c r="B45" s="9" t="s">
        <v>43</v>
      </c>
      <c r="C45" s="25">
        <v>55.4</v>
      </c>
      <c r="D45" s="25">
        <v>52.9</v>
      </c>
      <c r="E45" s="25">
        <v>47.6</v>
      </c>
      <c r="F45" s="25">
        <v>47.9</v>
      </c>
      <c r="G45" s="26">
        <v>39.299999999999997</v>
      </c>
      <c r="H45" s="26">
        <v>47.9</v>
      </c>
      <c r="I45" s="13"/>
      <c r="J45" s="84">
        <v>118959</v>
      </c>
      <c r="K45" s="55"/>
      <c r="L45" s="15"/>
      <c r="M45" s="60"/>
      <c r="N45" s="59"/>
      <c r="O45" s="14"/>
    </row>
    <row r="46" spans="1:15" s="8" customFormat="1" ht="15" customHeight="1">
      <c r="A46" s="60"/>
      <c r="B46" s="7" t="s">
        <v>19</v>
      </c>
      <c r="C46" s="105">
        <v>70.8</v>
      </c>
      <c r="D46" s="105">
        <v>64.3</v>
      </c>
      <c r="E46" s="105">
        <v>59.7</v>
      </c>
      <c r="F46" s="105">
        <v>61.4</v>
      </c>
      <c r="G46" s="106">
        <v>48.2</v>
      </c>
      <c r="H46" s="106">
        <v>49.6</v>
      </c>
      <c r="I46" s="137"/>
      <c r="J46" s="107">
        <v>261499</v>
      </c>
      <c r="K46" s="55"/>
      <c r="L46" s="15"/>
      <c r="M46" s="60"/>
      <c r="N46" s="108"/>
      <c r="O46" s="14"/>
    </row>
    <row r="47" spans="1:15" s="8" customFormat="1" ht="15" customHeight="1">
      <c r="A47" s="60"/>
      <c r="B47" s="9" t="s">
        <v>44</v>
      </c>
      <c r="C47" s="25">
        <v>43.2</v>
      </c>
      <c r="D47" s="25">
        <v>40.6</v>
      </c>
      <c r="E47" s="25">
        <v>36.299999999999997</v>
      </c>
      <c r="F47" s="25">
        <v>35.700000000000003</v>
      </c>
      <c r="G47" s="26">
        <v>41.5</v>
      </c>
      <c r="H47" s="26">
        <v>47.099999999999994</v>
      </c>
      <c r="I47" s="13"/>
      <c r="J47" s="84">
        <v>191929</v>
      </c>
      <c r="K47" s="55"/>
      <c r="L47" s="15"/>
      <c r="M47" s="60"/>
      <c r="N47" s="59"/>
      <c r="O47" s="14"/>
    </row>
    <row r="48" spans="1:15" s="8" customFormat="1" ht="15" customHeight="1">
      <c r="A48" s="60"/>
      <c r="B48" s="9" t="s">
        <v>45</v>
      </c>
      <c r="C48" s="25">
        <v>41.6</v>
      </c>
      <c r="D48" s="25">
        <v>43</v>
      </c>
      <c r="E48" s="25">
        <v>41.9</v>
      </c>
      <c r="F48" s="25">
        <v>40.700000000000003</v>
      </c>
      <c r="G48" s="26">
        <v>35.700000000000003</v>
      </c>
      <c r="H48" s="26">
        <v>35.5</v>
      </c>
      <c r="I48" s="13"/>
      <c r="J48" s="84">
        <v>154047</v>
      </c>
      <c r="K48" s="55"/>
      <c r="L48" s="15"/>
      <c r="M48" s="60"/>
      <c r="N48" s="59"/>
      <c r="O48" s="14"/>
    </row>
    <row r="49" spans="1:15" s="8" customFormat="1" ht="15" customHeight="1">
      <c r="A49" s="60"/>
      <c r="B49" s="9" t="s">
        <v>1</v>
      </c>
      <c r="C49" s="25">
        <v>67</v>
      </c>
      <c r="D49" s="25">
        <v>60.7</v>
      </c>
      <c r="E49" s="25">
        <v>59.4</v>
      </c>
      <c r="F49" s="25">
        <v>60</v>
      </c>
      <c r="G49" s="26">
        <v>53.4</v>
      </c>
      <c r="H49" s="26">
        <v>63.7</v>
      </c>
      <c r="I49" s="13"/>
      <c r="J49" s="84">
        <v>371971</v>
      </c>
      <c r="K49" s="55"/>
      <c r="L49" s="15"/>
      <c r="M49" s="60"/>
      <c r="N49" s="59"/>
      <c r="O49" s="14"/>
    </row>
    <row r="50" spans="1:15" s="8" customFormat="1" ht="15" customHeight="1">
      <c r="A50" s="60"/>
      <c r="B50" s="9" t="s">
        <v>46</v>
      </c>
      <c r="C50" s="25">
        <v>47.1</v>
      </c>
      <c r="D50" s="25">
        <v>50</v>
      </c>
      <c r="E50" s="25">
        <v>48.1</v>
      </c>
      <c r="F50" s="25">
        <v>47.3</v>
      </c>
      <c r="G50" s="26">
        <v>59.5</v>
      </c>
      <c r="H50" s="26">
        <v>64.5</v>
      </c>
      <c r="I50" s="13"/>
      <c r="J50" s="84">
        <v>163117</v>
      </c>
      <c r="K50" s="55"/>
      <c r="L50" s="15"/>
      <c r="M50" s="60"/>
      <c r="N50" s="59"/>
      <c r="O50" s="14"/>
    </row>
    <row r="51" spans="1:15" s="8" customFormat="1" ht="15" customHeight="1">
      <c r="A51" s="60"/>
      <c r="B51" s="9" t="s">
        <v>47</v>
      </c>
      <c r="C51" s="25">
        <v>56.6</v>
      </c>
      <c r="D51" s="25">
        <v>58.1</v>
      </c>
      <c r="E51" s="25">
        <v>49</v>
      </c>
      <c r="F51" s="25">
        <v>39.4</v>
      </c>
      <c r="G51" s="26">
        <v>33.9</v>
      </c>
      <c r="H51" s="26">
        <v>30.599999999999998</v>
      </c>
      <c r="I51" s="13"/>
      <c r="J51" s="84">
        <v>109040</v>
      </c>
      <c r="K51" s="55"/>
      <c r="L51" s="15"/>
      <c r="M51" s="60"/>
      <c r="N51" s="59"/>
      <c r="O51" s="14"/>
    </row>
    <row r="52" spans="1:15" s="8" customFormat="1" ht="15" customHeight="1">
      <c r="A52" s="60"/>
      <c r="B52" s="9" t="s">
        <v>48</v>
      </c>
      <c r="C52" s="25">
        <v>52</v>
      </c>
      <c r="D52" s="25">
        <v>52.3</v>
      </c>
      <c r="E52" s="25">
        <v>48</v>
      </c>
      <c r="F52" s="25">
        <v>44.9</v>
      </c>
      <c r="G52" s="26">
        <v>47.2</v>
      </c>
      <c r="H52" s="26">
        <v>34.799999999999997</v>
      </c>
      <c r="I52" s="13"/>
      <c r="J52" s="84">
        <v>143333</v>
      </c>
      <c r="K52" s="55"/>
      <c r="L52" s="15"/>
      <c r="M52" s="60"/>
      <c r="N52" s="59"/>
      <c r="O52" s="14"/>
    </row>
    <row r="53" spans="1:15" s="8" customFormat="1" ht="15" customHeight="1">
      <c r="A53" s="60"/>
      <c r="B53" s="9" t="s">
        <v>20</v>
      </c>
      <c r="C53" s="25">
        <v>67.599999999999994</v>
      </c>
      <c r="D53" s="25">
        <v>61.4</v>
      </c>
      <c r="E53" s="25">
        <v>58.2</v>
      </c>
      <c r="F53" s="25">
        <v>56.5</v>
      </c>
      <c r="G53" s="26">
        <v>81.099999999999994</v>
      </c>
      <c r="H53" s="26">
        <v>79.7</v>
      </c>
      <c r="I53" s="13"/>
      <c r="J53" s="84">
        <v>286640</v>
      </c>
      <c r="K53" s="55"/>
      <c r="L53" s="15"/>
      <c r="M53" s="60"/>
      <c r="N53" s="59"/>
      <c r="O53" s="14"/>
    </row>
    <row r="54" spans="1:15" s="8" customFormat="1" ht="15" customHeight="1">
      <c r="A54" s="60"/>
      <c r="B54" s="9" t="s">
        <v>13</v>
      </c>
      <c r="C54" s="25">
        <v>51.2</v>
      </c>
      <c r="D54" s="25">
        <v>41.2</v>
      </c>
      <c r="E54" s="25">
        <v>40.799999999999997</v>
      </c>
      <c r="F54" s="25">
        <v>56.1</v>
      </c>
      <c r="G54" s="26">
        <v>59</v>
      </c>
      <c r="H54" s="26">
        <v>66.8</v>
      </c>
      <c r="I54" s="13"/>
      <c r="J54" s="84">
        <v>285912</v>
      </c>
      <c r="K54" s="55"/>
      <c r="L54" s="15"/>
      <c r="M54" s="60"/>
      <c r="N54" s="59"/>
      <c r="O54" s="14"/>
    </row>
    <row r="55" spans="1:15" s="8" customFormat="1" ht="15" customHeight="1">
      <c r="A55" s="60"/>
      <c r="B55" s="9" t="s">
        <v>49</v>
      </c>
      <c r="C55" s="26">
        <v>43.3</v>
      </c>
      <c r="D55" s="26">
        <v>38.299999999999997</v>
      </c>
      <c r="E55" s="26">
        <v>34.4</v>
      </c>
      <c r="F55" s="26">
        <v>39.200000000000003</v>
      </c>
      <c r="G55" s="26">
        <v>26.2</v>
      </c>
      <c r="H55" s="26">
        <v>31.3</v>
      </c>
      <c r="I55" s="13"/>
      <c r="J55" s="84">
        <v>127533</v>
      </c>
      <c r="K55" s="55"/>
      <c r="L55" s="15"/>
      <c r="M55" s="60"/>
      <c r="N55" s="59"/>
      <c r="O55" s="14"/>
    </row>
    <row r="56" spans="1:15" s="8" customFormat="1" ht="15" customHeight="1">
      <c r="A56" s="60"/>
      <c r="B56" s="9" t="s">
        <v>50</v>
      </c>
      <c r="C56" s="26">
        <v>45.6</v>
      </c>
      <c r="D56" s="26">
        <v>44.6</v>
      </c>
      <c r="E56" s="26">
        <v>40.4</v>
      </c>
      <c r="F56" s="26">
        <v>42.2</v>
      </c>
      <c r="G56" s="26">
        <v>36</v>
      </c>
      <c r="H56" s="26">
        <v>38.200000000000003</v>
      </c>
      <c r="I56" s="13"/>
      <c r="J56" s="96">
        <v>133607</v>
      </c>
      <c r="K56" s="55"/>
      <c r="L56" s="15"/>
      <c r="M56" s="60"/>
      <c r="N56" s="59"/>
      <c r="O56" s="14"/>
    </row>
    <row r="57" spans="1:15" s="8" customFormat="1" ht="15" customHeight="1">
      <c r="A57" s="9"/>
      <c r="B57" s="7" t="s">
        <v>115</v>
      </c>
      <c r="C57" s="27">
        <v>57</v>
      </c>
      <c r="D57" s="27">
        <v>54.5</v>
      </c>
      <c r="E57" s="27">
        <v>50.8</v>
      </c>
      <c r="F57" s="27">
        <v>52.1</v>
      </c>
      <c r="G57" s="27">
        <v>48.3</v>
      </c>
      <c r="H57" s="27">
        <v>49.8</v>
      </c>
      <c r="I57" s="137"/>
      <c r="J57" s="114">
        <v>216531</v>
      </c>
      <c r="K57" s="55"/>
      <c r="L57" s="15"/>
      <c r="M57" s="9"/>
      <c r="N57" s="108"/>
      <c r="O57" s="14"/>
    </row>
    <row r="58" spans="1:15" s="8" customFormat="1" ht="15" customHeight="1">
      <c r="A58" s="9"/>
      <c r="B58" s="9"/>
      <c r="C58" s="9"/>
      <c r="D58" s="9"/>
      <c r="E58" s="9"/>
      <c r="F58" s="9"/>
      <c r="G58" s="9"/>
      <c r="H58" s="115"/>
      <c r="I58" s="13"/>
      <c r="J58" s="13"/>
      <c r="K58" s="55"/>
      <c r="L58" s="15"/>
      <c r="M58" s="9"/>
      <c r="N58" s="59"/>
      <c r="O58" s="14"/>
    </row>
    <row r="59" spans="1:15" s="8" customFormat="1" ht="15" customHeight="1">
      <c r="A59" s="9"/>
      <c r="B59" s="71" t="s">
        <v>138</v>
      </c>
      <c r="C59" s="76"/>
      <c r="D59" s="76"/>
      <c r="E59" s="76"/>
      <c r="F59" s="76"/>
      <c r="G59" s="76"/>
      <c r="H59" s="76"/>
      <c r="I59" s="13"/>
      <c r="J59" s="13"/>
      <c r="K59" s="55"/>
      <c r="L59" s="15"/>
      <c r="M59" s="9"/>
      <c r="N59" s="59"/>
      <c r="O59" s="14"/>
    </row>
    <row r="60" spans="1:15" s="8" customFormat="1" ht="15" customHeight="1">
      <c r="A60" s="9"/>
      <c r="B60" s="76"/>
      <c r="C60" s="76"/>
      <c r="D60" s="76"/>
      <c r="E60" s="76"/>
      <c r="F60" s="76"/>
      <c r="G60" s="76"/>
      <c r="H60" s="76"/>
      <c r="I60" s="13"/>
      <c r="J60" s="13"/>
      <c r="K60" s="76"/>
      <c r="L60" s="76"/>
      <c r="M60" s="9"/>
      <c r="N60" s="59"/>
      <c r="O60" s="14"/>
    </row>
    <row r="61" spans="1:15" ht="15" customHeight="1">
      <c r="A61" s="11"/>
      <c r="B61" s="9"/>
      <c r="C61" s="11"/>
      <c r="D61" s="11"/>
      <c r="E61" s="11"/>
      <c r="F61" s="11"/>
      <c r="G61" s="11"/>
      <c r="H61" s="11"/>
      <c r="I61" s="11"/>
      <c r="J61" s="11"/>
      <c r="K61" s="11"/>
      <c r="L61" s="12"/>
      <c r="M61" s="11"/>
      <c r="N61" s="59"/>
      <c r="O61" s="14"/>
    </row>
    <row r="62" spans="1:15" ht="15" customHeight="1">
      <c r="A62" s="11"/>
      <c r="B62" s="9"/>
      <c r="C62" s="11"/>
      <c r="D62" s="11"/>
      <c r="E62" s="11"/>
      <c r="F62" s="11"/>
      <c r="G62" s="11"/>
      <c r="H62" s="11"/>
      <c r="I62" s="11"/>
      <c r="J62" s="11"/>
      <c r="K62" s="11"/>
      <c r="L62" s="12"/>
      <c r="M62" s="11"/>
      <c r="N62" s="59"/>
      <c r="O62" s="14"/>
    </row>
    <row r="63" spans="1:15" ht="15" customHeight="1">
      <c r="A63" s="11"/>
      <c r="B63" s="9"/>
      <c r="C63" s="11"/>
      <c r="D63" s="11"/>
      <c r="E63" s="11"/>
      <c r="F63" s="11"/>
      <c r="G63" s="11"/>
      <c r="H63" s="11"/>
      <c r="I63" s="11"/>
      <c r="J63" s="11"/>
      <c r="K63" s="11"/>
      <c r="L63" s="12"/>
      <c r="M63" s="11"/>
      <c r="N63" s="59"/>
      <c r="O63" s="14"/>
    </row>
    <row r="64" spans="1:15" ht="15" customHeight="1">
      <c r="A64" s="11"/>
      <c r="B64" s="9"/>
      <c r="C64" s="11"/>
      <c r="D64" s="11"/>
      <c r="E64" s="11"/>
      <c r="F64" s="11"/>
      <c r="G64" s="11"/>
      <c r="H64" s="11"/>
      <c r="I64" s="11"/>
      <c r="J64" s="11"/>
      <c r="K64" s="11"/>
      <c r="L64" s="12"/>
      <c r="M64" s="11"/>
      <c r="N64" s="59"/>
      <c r="O64" s="14"/>
    </row>
    <row r="65" spans="1:14" ht="15" customHeight="1">
      <c r="A65" s="11"/>
      <c r="B65" s="9"/>
      <c r="C65" s="11"/>
      <c r="D65" s="11"/>
      <c r="E65" s="11"/>
      <c r="F65" s="11"/>
      <c r="G65" s="11"/>
      <c r="H65" s="11"/>
      <c r="I65" s="11"/>
      <c r="J65" s="11"/>
      <c r="K65" s="11"/>
      <c r="L65" s="12"/>
      <c r="M65" s="11"/>
      <c r="N65" s="59"/>
    </row>
    <row r="66" spans="1:14" ht="15" customHeight="1">
      <c r="A66" s="11"/>
      <c r="B66" s="9"/>
      <c r="C66" s="11"/>
      <c r="D66" s="11"/>
      <c r="E66" s="11"/>
      <c r="F66" s="11"/>
      <c r="G66" s="11"/>
      <c r="H66" s="11"/>
      <c r="I66" s="11"/>
      <c r="J66" s="11"/>
      <c r="K66" s="11"/>
      <c r="L66" s="12"/>
      <c r="M66" s="11"/>
      <c r="N66" s="77"/>
    </row>
    <row r="67" spans="1:14" ht="15" customHeight="1">
      <c r="A67" s="11"/>
      <c r="B67" s="9"/>
      <c r="C67" s="11"/>
      <c r="D67" s="11"/>
      <c r="E67" s="11"/>
      <c r="F67" s="11"/>
      <c r="G67" s="11"/>
      <c r="H67" s="11"/>
      <c r="I67" s="11"/>
      <c r="J67" s="11"/>
      <c r="K67" s="11"/>
      <c r="L67" s="12"/>
      <c r="M67" s="11"/>
    </row>
    <row r="68" spans="1:14" ht="15" customHeight="1">
      <c r="A68" s="11"/>
      <c r="B68" s="9"/>
      <c r="C68" s="11"/>
      <c r="D68" s="11"/>
      <c r="E68" s="11"/>
      <c r="F68" s="11"/>
      <c r="G68" s="11"/>
      <c r="H68" s="11"/>
      <c r="I68" s="11"/>
      <c r="J68" s="11"/>
      <c r="K68" s="11"/>
      <c r="L68" s="12"/>
      <c r="M68" s="11"/>
    </row>
    <row r="69" spans="1:14" ht="15" customHeight="1">
      <c r="A69" s="11"/>
      <c r="B69" s="9"/>
      <c r="C69" s="11"/>
      <c r="D69" s="11"/>
      <c r="E69" s="11"/>
      <c r="F69" s="11"/>
      <c r="G69" s="11"/>
      <c r="H69" s="11"/>
      <c r="I69" s="11"/>
      <c r="J69" s="11"/>
      <c r="K69" s="11"/>
      <c r="L69" s="12"/>
      <c r="M69" s="11"/>
    </row>
    <row r="70" spans="1:14" ht="15" customHeight="1">
      <c r="A70" s="11"/>
      <c r="B70" s="9"/>
      <c r="C70" s="11"/>
      <c r="D70" s="11"/>
      <c r="E70" s="11"/>
      <c r="F70" s="11"/>
      <c r="G70" s="11"/>
      <c r="H70" s="11"/>
      <c r="I70" s="11"/>
      <c r="J70" s="11"/>
      <c r="K70" s="11"/>
      <c r="L70" s="12"/>
      <c r="M70" s="11"/>
    </row>
    <row r="71" spans="1:14" ht="15" customHeight="1">
      <c r="A71" s="11"/>
      <c r="B71" s="9"/>
      <c r="C71" s="11"/>
      <c r="D71" s="11"/>
      <c r="E71" s="11"/>
      <c r="F71" s="11"/>
      <c r="G71" s="11"/>
      <c r="H71" s="11"/>
      <c r="I71" s="11"/>
      <c r="J71" s="11"/>
      <c r="K71" s="11"/>
      <c r="L71" s="12"/>
      <c r="M71" s="11"/>
    </row>
    <row r="72" spans="1:14" ht="15" customHeight="1">
      <c r="A72" s="11"/>
      <c r="B72" s="9"/>
      <c r="C72" s="11"/>
      <c r="D72" s="11"/>
      <c r="E72" s="11"/>
      <c r="F72" s="11"/>
      <c r="G72" s="11"/>
      <c r="H72" s="11"/>
      <c r="I72" s="11"/>
      <c r="J72" s="11"/>
      <c r="K72" s="11"/>
      <c r="L72" s="12"/>
      <c r="M72" s="11"/>
    </row>
    <row r="73" spans="1:14" ht="15" customHeight="1">
      <c r="A73" s="11"/>
      <c r="B73" s="9"/>
      <c r="C73" s="11"/>
      <c r="D73" s="11"/>
      <c r="E73" s="11"/>
      <c r="F73" s="11"/>
      <c r="G73" s="11"/>
      <c r="H73" s="11"/>
      <c r="I73" s="11"/>
      <c r="J73" s="11"/>
      <c r="K73" s="11"/>
      <c r="L73" s="12"/>
      <c r="M73" s="11"/>
    </row>
    <row r="74" spans="1:14" ht="15" customHeight="1">
      <c r="A74" s="11"/>
      <c r="B74" s="9"/>
      <c r="C74" s="11"/>
      <c r="D74" s="11"/>
      <c r="E74" s="11"/>
      <c r="F74" s="11"/>
      <c r="G74" s="11"/>
      <c r="H74" s="11"/>
      <c r="I74" s="11"/>
      <c r="J74" s="11"/>
      <c r="K74" s="11"/>
      <c r="L74" s="12"/>
      <c r="M74" s="11"/>
    </row>
    <row r="75" spans="1:14" ht="15" customHeight="1">
      <c r="A75" s="11"/>
      <c r="B75" s="9"/>
      <c r="C75" s="11"/>
      <c r="D75" s="11"/>
      <c r="E75" s="11"/>
      <c r="F75" s="11"/>
      <c r="G75" s="11"/>
      <c r="H75" s="11"/>
      <c r="I75" s="11"/>
      <c r="J75" s="11"/>
      <c r="K75" s="11"/>
      <c r="L75" s="12"/>
      <c r="M75" s="11"/>
    </row>
    <row r="76" spans="1:14" ht="15" customHeight="1">
      <c r="A76" s="11"/>
      <c r="B76" s="9"/>
      <c r="C76" s="11"/>
      <c r="D76" s="11"/>
      <c r="E76" s="11"/>
      <c r="F76" s="11"/>
      <c r="G76" s="11"/>
      <c r="H76" s="11"/>
      <c r="I76" s="11"/>
      <c r="J76" s="11"/>
      <c r="K76" s="11"/>
      <c r="L76" s="12"/>
      <c r="M76" s="11"/>
    </row>
    <row r="77" spans="1:14" ht="15" customHeight="1">
      <c r="A77" s="11"/>
      <c r="B77" s="9"/>
      <c r="C77" s="11"/>
      <c r="D77" s="11"/>
      <c r="E77" s="11"/>
      <c r="F77" s="11"/>
      <c r="G77" s="11"/>
      <c r="H77" s="11"/>
      <c r="I77" s="11"/>
      <c r="J77" s="11"/>
      <c r="K77" s="11"/>
      <c r="L77" s="12"/>
      <c r="M77" s="11"/>
    </row>
    <row r="78" spans="1:14" ht="15" customHeight="1">
      <c r="A78" s="11"/>
      <c r="B78" s="9"/>
      <c r="C78" s="11"/>
      <c r="D78" s="11"/>
      <c r="E78" s="11"/>
      <c r="F78" s="11"/>
      <c r="G78" s="11"/>
      <c r="H78" s="11"/>
      <c r="I78" s="11"/>
      <c r="J78" s="11"/>
      <c r="K78" s="11"/>
      <c r="L78" s="12"/>
      <c r="M78" s="11"/>
    </row>
    <row r="79" spans="1:14" ht="15" customHeight="1">
      <c r="A79" s="11"/>
      <c r="B79" s="9"/>
      <c r="C79" s="11"/>
      <c r="D79" s="11"/>
      <c r="E79" s="11"/>
      <c r="F79" s="11"/>
      <c r="G79" s="11"/>
      <c r="H79" s="11"/>
      <c r="I79" s="11"/>
      <c r="J79" s="11"/>
      <c r="K79" s="11"/>
      <c r="L79" s="12"/>
      <c r="M79" s="11"/>
    </row>
    <row r="80" spans="1:14" ht="15" customHeight="1">
      <c r="A80" s="11"/>
      <c r="B80" s="9"/>
      <c r="C80" s="11"/>
      <c r="D80" s="11"/>
      <c r="E80" s="11"/>
      <c r="F80" s="11"/>
      <c r="G80" s="11"/>
      <c r="H80" s="11"/>
      <c r="I80" s="11"/>
      <c r="J80" s="11"/>
      <c r="K80" s="11"/>
      <c r="L80" s="12"/>
      <c r="M80" s="11"/>
    </row>
    <row r="81" spans="2:13" ht="15" customHeight="1">
      <c r="B81" s="9"/>
      <c r="C81" s="22"/>
      <c r="D81" s="22"/>
      <c r="E81" s="22"/>
      <c r="F81" s="22"/>
      <c r="G81" s="22"/>
      <c r="H81" s="22"/>
      <c r="I81" s="22"/>
      <c r="J81" s="22"/>
      <c r="K81" s="22"/>
      <c r="L81" s="28"/>
      <c r="M81" s="22"/>
    </row>
    <row r="82" spans="2:13" s="22" customFormat="1" ht="15" customHeight="1">
      <c r="B82" s="9"/>
      <c r="L82" s="28"/>
    </row>
    <row r="83" spans="2:13" s="22" customFormat="1" ht="15" customHeight="1">
      <c r="B83" s="9"/>
      <c r="L83" s="28"/>
    </row>
    <row r="84" spans="2:13" s="22" customFormat="1" ht="15" customHeight="1">
      <c r="B84" s="9"/>
      <c r="L84" s="28"/>
    </row>
    <row r="85" spans="2:13" s="22" customFormat="1" ht="15" customHeight="1">
      <c r="B85" s="9"/>
      <c r="L85" s="28"/>
    </row>
  </sheetData>
  <mergeCells count="1">
    <mergeCell ref="B17:E38"/>
  </mergeCells>
  <conditionalFormatting sqref="L58">
    <cfRule type="cellIs" dxfId="0" priority="4" stopIfTrue="1" operator="lessThan">
      <formula>0</formula>
    </cfRule>
  </conditionalFormatting>
  <pageMargins left="0.59055118110236227" right="0.19685039370078741" top="0.59055118110236227" bottom="0.78740157480314965" header="0.31496062992125984" footer="0.31496062992125984"/>
  <pageSetup scale="64" orientation="portrait" r:id="rId1"/>
  <headerFooter>
    <oddFooter>&amp;R&amp;G</oddFooter>
  </headerFooter>
  <drawing r:id="rId2"/>
  <legacyDrawingHF r:id="rId3"/>
</worksheet>
</file>

<file path=xl/worksheets/sheet8.xml><?xml version="1.0" encoding="utf-8"?>
<worksheet xmlns="http://schemas.openxmlformats.org/spreadsheetml/2006/main" xmlns:r="http://schemas.openxmlformats.org/officeDocument/2006/relationships">
  <sheetPr published="0"/>
  <dimension ref="A1:S92"/>
  <sheetViews>
    <sheetView showGridLines="0" view="pageBreakPreview" topLeftCell="A47" zoomScaleSheetLayoutView="100" workbookViewId="0">
      <selection activeCell="H72" sqref="H72"/>
    </sheetView>
  </sheetViews>
  <sheetFormatPr baseColWidth="10" defaultColWidth="11.7109375" defaultRowHeight="15" customHeight="1"/>
  <cols>
    <col min="1" max="1" width="2.7109375" style="37" customWidth="1"/>
    <col min="2" max="2" width="26.7109375" style="29" customWidth="1"/>
    <col min="3" max="3" width="14.42578125" style="29" customWidth="1"/>
    <col min="4" max="4" width="3.5703125" style="29" customWidth="1"/>
    <col min="5" max="6" width="11.7109375" style="29" customWidth="1"/>
    <col min="7" max="7" width="3.5703125" style="29" customWidth="1"/>
    <col min="8" max="9" width="11.7109375" style="29" customWidth="1"/>
    <col min="10" max="10" width="3.5703125" style="29" customWidth="1"/>
    <col min="11" max="13" width="11.7109375" style="29" customWidth="1"/>
    <col min="14" max="14" width="2.7109375" style="29" customWidth="1"/>
    <col min="15" max="15" width="11.7109375" style="37"/>
    <col min="16" max="16384" width="11.7109375" style="29"/>
  </cols>
  <sheetData>
    <row r="1" spans="1:15" ht="15" customHeight="1">
      <c r="A1" s="39"/>
    </row>
    <row r="9" spans="1:15" s="37" customFormat="1" ht="15" customHeight="1">
      <c r="A9" s="42"/>
      <c r="B9" s="42"/>
      <c r="C9" s="42"/>
      <c r="D9" s="42"/>
      <c r="E9" s="42"/>
      <c r="F9" s="42"/>
      <c r="G9" s="42"/>
      <c r="H9" s="42"/>
      <c r="I9" s="42"/>
      <c r="J9" s="42"/>
      <c r="K9" s="42"/>
      <c r="L9" s="42"/>
      <c r="M9" s="42"/>
      <c r="N9" s="42"/>
    </row>
    <row r="10" spans="1:15" ht="15" customHeight="1">
      <c r="A10" s="42"/>
      <c r="B10" s="42"/>
      <c r="C10" s="42"/>
      <c r="D10" s="42"/>
      <c r="E10" s="42"/>
      <c r="F10" s="42"/>
      <c r="G10" s="42"/>
      <c r="H10" s="42"/>
      <c r="I10" s="42"/>
      <c r="J10" s="42"/>
      <c r="K10" s="42"/>
      <c r="L10" s="42"/>
      <c r="M10" s="42"/>
      <c r="N10" s="42"/>
    </row>
    <row r="11" spans="1:15" ht="22.5">
      <c r="A11" s="42"/>
      <c r="B11" s="102" t="s">
        <v>113</v>
      </c>
      <c r="C11" s="42"/>
      <c r="D11" s="42"/>
      <c r="E11" s="50"/>
      <c r="F11" s="42"/>
      <c r="G11" s="42"/>
      <c r="H11" s="42"/>
      <c r="I11" s="42"/>
      <c r="J11" s="42"/>
      <c r="K11" s="42"/>
      <c r="L11" s="42"/>
      <c r="M11" s="42"/>
      <c r="N11" s="42"/>
    </row>
    <row r="12" spans="1:15" ht="15" customHeight="1">
      <c r="A12" s="42"/>
      <c r="B12" s="42"/>
      <c r="C12" s="42"/>
      <c r="D12" s="42"/>
      <c r="E12" s="42"/>
      <c r="F12" s="42"/>
      <c r="G12" s="42"/>
      <c r="H12" s="42"/>
      <c r="I12" s="42"/>
      <c r="J12" s="42"/>
      <c r="K12" s="42"/>
      <c r="L12" s="42"/>
      <c r="M12" s="42"/>
      <c r="N12" s="42"/>
    </row>
    <row r="13" spans="1:15" ht="15" customHeight="1">
      <c r="A13" s="42"/>
      <c r="B13" s="42"/>
      <c r="C13" s="42"/>
      <c r="D13" s="42"/>
      <c r="E13" s="42"/>
      <c r="F13" s="42"/>
      <c r="G13" s="42"/>
      <c r="H13" s="42"/>
      <c r="I13" s="42"/>
      <c r="J13" s="42"/>
      <c r="K13" s="42"/>
      <c r="L13" s="42"/>
      <c r="M13" s="42"/>
      <c r="N13" s="42"/>
    </row>
    <row r="14" spans="1:15" ht="15" customHeight="1">
      <c r="A14" s="42"/>
      <c r="B14" s="78" t="s">
        <v>124</v>
      </c>
      <c r="C14" s="42"/>
      <c r="D14" s="42"/>
      <c r="E14" s="42"/>
      <c r="F14" s="42"/>
      <c r="G14" s="42"/>
      <c r="H14" s="42"/>
      <c r="I14" s="42"/>
      <c r="J14" s="42"/>
      <c r="K14" s="42"/>
      <c r="L14" s="42"/>
      <c r="M14" s="42"/>
      <c r="N14" s="42"/>
    </row>
    <row r="15" spans="1:15" s="47" customFormat="1" ht="15" customHeight="1">
      <c r="A15" s="34"/>
      <c r="B15" s="34"/>
      <c r="C15" s="34"/>
      <c r="D15" s="34"/>
      <c r="E15" s="34"/>
      <c r="F15" s="34"/>
      <c r="G15" s="34"/>
      <c r="H15" s="34"/>
      <c r="I15" s="34"/>
      <c r="J15" s="34"/>
      <c r="K15" s="34"/>
      <c r="L15" s="34"/>
      <c r="M15" s="34"/>
      <c r="N15" s="34"/>
      <c r="O15" s="81"/>
    </row>
    <row r="16" spans="1:15" s="47" customFormat="1" ht="15" customHeight="1">
      <c r="A16" s="34"/>
      <c r="C16" s="83"/>
      <c r="D16" s="83"/>
      <c r="E16" s="83"/>
      <c r="F16" s="83"/>
      <c r="G16" s="83"/>
      <c r="H16" s="83"/>
      <c r="I16" s="83"/>
      <c r="J16" s="83"/>
      <c r="K16" s="83"/>
      <c r="L16" s="83"/>
      <c r="M16" s="83"/>
      <c r="N16" s="4"/>
      <c r="O16" s="81"/>
    </row>
    <row r="17" spans="1:15" s="47" customFormat="1" ht="15" customHeight="1">
      <c r="A17" s="34"/>
      <c r="B17" s="176" t="s">
        <v>147</v>
      </c>
      <c r="C17" s="176"/>
      <c r="D17" s="176"/>
      <c r="E17" s="176"/>
      <c r="F17" s="83"/>
      <c r="G17" s="83"/>
      <c r="H17" s="83"/>
      <c r="I17" s="83"/>
      <c r="J17" s="83"/>
      <c r="K17" s="83"/>
      <c r="L17" s="83"/>
      <c r="M17" s="83"/>
      <c r="N17" s="4"/>
      <c r="O17" s="81"/>
    </row>
    <row r="18" spans="1:15" s="47" customFormat="1" ht="15" customHeight="1">
      <c r="A18" s="34"/>
      <c r="B18" s="176"/>
      <c r="C18" s="176"/>
      <c r="D18" s="176"/>
      <c r="E18" s="176"/>
      <c r="F18" s="83"/>
      <c r="G18" s="83"/>
      <c r="H18" s="83"/>
      <c r="I18" s="83"/>
      <c r="J18" s="83"/>
      <c r="K18" s="83"/>
      <c r="L18" s="83"/>
      <c r="M18" s="83"/>
      <c r="N18" s="4"/>
      <c r="O18" s="81"/>
    </row>
    <row r="19" spans="1:15" s="47" customFormat="1" ht="15" customHeight="1">
      <c r="A19" s="34"/>
      <c r="B19" s="176"/>
      <c r="C19" s="176"/>
      <c r="D19" s="176"/>
      <c r="E19" s="176"/>
      <c r="F19" s="83"/>
      <c r="G19" s="83"/>
      <c r="H19" s="83"/>
      <c r="I19" s="83"/>
      <c r="J19" s="83"/>
      <c r="K19" s="83"/>
      <c r="L19" s="83"/>
      <c r="M19" s="83"/>
      <c r="N19" s="4"/>
      <c r="O19" s="81"/>
    </row>
    <row r="20" spans="1:15" s="47" customFormat="1" ht="15" customHeight="1">
      <c r="A20" s="34"/>
      <c r="B20" s="176"/>
      <c r="C20" s="176"/>
      <c r="D20" s="176"/>
      <c r="E20" s="176"/>
      <c r="F20" s="83"/>
      <c r="G20" s="83"/>
      <c r="H20" s="83"/>
      <c r="I20" s="83"/>
      <c r="J20" s="83"/>
      <c r="K20" s="83"/>
      <c r="L20" s="83"/>
      <c r="M20" s="83"/>
      <c r="N20" s="4"/>
      <c r="O20" s="81"/>
    </row>
    <row r="21" spans="1:15" s="47" customFormat="1" ht="15" customHeight="1">
      <c r="A21" s="34"/>
      <c r="B21" s="176"/>
      <c r="C21" s="176"/>
      <c r="D21" s="176"/>
      <c r="E21" s="176"/>
      <c r="F21" s="83"/>
      <c r="G21" s="83"/>
      <c r="H21" s="83"/>
      <c r="I21" s="83"/>
      <c r="J21" s="83"/>
      <c r="K21" s="83"/>
      <c r="L21" s="83"/>
      <c r="M21" s="83"/>
      <c r="N21" s="4"/>
      <c r="O21" s="81"/>
    </row>
    <row r="22" spans="1:15" s="47" customFormat="1" ht="15" customHeight="1">
      <c r="A22" s="34"/>
      <c r="B22" s="176"/>
      <c r="C22" s="176"/>
      <c r="D22" s="176"/>
      <c r="E22" s="176"/>
      <c r="F22" s="55"/>
      <c r="G22" s="55"/>
      <c r="H22" s="55"/>
      <c r="I22" s="55"/>
      <c r="J22" s="55"/>
      <c r="K22" s="55"/>
      <c r="L22" s="55"/>
      <c r="M22" s="55"/>
      <c r="N22" s="4"/>
      <c r="O22" s="81"/>
    </row>
    <row r="23" spans="1:15" s="47" customFormat="1" ht="15" customHeight="1">
      <c r="A23" s="34"/>
      <c r="B23" s="176"/>
      <c r="C23" s="176"/>
      <c r="D23" s="176"/>
      <c r="E23" s="176"/>
      <c r="F23" s="55"/>
      <c r="G23" s="55"/>
      <c r="H23" s="55"/>
      <c r="I23" s="55"/>
      <c r="J23" s="55"/>
      <c r="K23" s="55"/>
      <c r="L23" s="55"/>
      <c r="M23" s="55"/>
      <c r="N23" s="4"/>
      <c r="O23" s="81"/>
    </row>
    <row r="24" spans="1:15" s="47" customFormat="1" ht="15" customHeight="1">
      <c r="A24" s="34"/>
      <c r="B24" s="176"/>
      <c r="C24" s="176"/>
      <c r="D24" s="176"/>
      <c r="E24" s="176"/>
      <c r="F24" s="55"/>
      <c r="G24" s="55"/>
      <c r="H24" s="55"/>
      <c r="I24" s="55"/>
      <c r="J24" s="55"/>
      <c r="K24" s="55"/>
      <c r="L24" s="55"/>
      <c r="M24" s="55"/>
      <c r="N24" s="4"/>
      <c r="O24" s="81"/>
    </row>
    <row r="25" spans="1:15" s="47" customFormat="1" ht="15" customHeight="1">
      <c r="A25" s="34"/>
      <c r="B25" s="176"/>
      <c r="C25" s="176"/>
      <c r="D25" s="176"/>
      <c r="E25" s="176"/>
      <c r="F25" s="55"/>
      <c r="G25" s="55"/>
      <c r="H25" s="55"/>
      <c r="I25" s="55"/>
      <c r="J25" s="55"/>
      <c r="K25" s="55"/>
      <c r="L25" s="55"/>
      <c r="M25" s="55"/>
      <c r="N25" s="4"/>
      <c r="O25" s="81"/>
    </row>
    <row r="26" spans="1:15" s="47" customFormat="1" ht="15" customHeight="1">
      <c r="A26" s="34"/>
      <c r="B26" s="176"/>
      <c r="C26" s="176"/>
      <c r="D26" s="176"/>
      <c r="E26" s="176"/>
      <c r="F26" s="55"/>
      <c r="G26" s="55"/>
      <c r="H26" s="55"/>
      <c r="I26" s="55"/>
      <c r="J26" s="55"/>
      <c r="K26" s="55"/>
      <c r="L26" s="55"/>
      <c r="M26" s="55"/>
      <c r="N26" s="4"/>
      <c r="O26" s="81"/>
    </row>
    <row r="27" spans="1:15" s="47" customFormat="1" ht="15" customHeight="1">
      <c r="A27" s="34"/>
      <c r="B27" s="176"/>
      <c r="C27" s="176"/>
      <c r="D27" s="176"/>
      <c r="E27" s="176"/>
      <c r="F27" s="55"/>
      <c r="G27" s="55"/>
      <c r="H27" s="55"/>
      <c r="I27" s="55"/>
      <c r="J27" s="55"/>
      <c r="K27" s="55"/>
      <c r="L27" s="55"/>
      <c r="M27" s="55"/>
      <c r="N27" s="4"/>
      <c r="O27" s="81"/>
    </row>
    <row r="28" spans="1:15" s="47" customFormat="1" ht="15" customHeight="1">
      <c r="A28" s="34"/>
      <c r="B28" s="176"/>
      <c r="C28" s="176"/>
      <c r="D28" s="176"/>
      <c r="E28" s="176"/>
      <c r="F28" s="55"/>
      <c r="G28" s="55"/>
      <c r="H28" s="55"/>
      <c r="I28" s="55"/>
      <c r="J28" s="55"/>
      <c r="K28" s="55"/>
      <c r="L28" s="55"/>
      <c r="M28" s="55"/>
      <c r="N28" s="4"/>
      <c r="O28" s="81"/>
    </row>
    <row r="29" spans="1:15" s="47" customFormat="1" ht="15" customHeight="1">
      <c r="A29" s="34"/>
      <c r="B29" s="176"/>
      <c r="C29" s="176"/>
      <c r="D29" s="176"/>
      <c r="E29" s="176"/>
      <c r="F29" s="55"/>
      <c r="G29" s="55"/>
      <c r="H29" s="55"/>
      <c r="I29" s="55"/>
      <c r="J29" s="55"/>
      <c r="K29" s="55"/>
      <c r="L29" s="55"/>
      <c r="M29" s="55"/>
      <c r="N29" s="4"/>
      <c r="O29" s="81"/>
    </row>
    <row r="30" spans="1:15" s="47" customFormat="1" ht="15" customHeight="1">
      <c r="A30" s="34"/>
      <c r="B30" s="176"/>
      <c r="C30" s="176"/>
      <c r="D30" s="176"/>
      <c r="E30" s="176"/>
      <c r="F30" s="55"/>
      <c r="G30" s="55"/>
      <c r="H30" s="55"/>
      <c r="I30" s="55"/>
      <c r="J30" s="55"/>
      <c r="K30" s="55"/>
      <c r="L30" s="55"/>
      <c r="M30" s="55"/>
      <c r="N30" s="4"/>
      <c r="O30" s="81"/>
    </row>
    <row r="31" spans="1:15" s="47" customFormat="1" ht="15" customHeight="1">
      <c r="A31" s="34"/>
      <c r="B31" s="176"/>
      <c r="C31" s="176"/>
      <c r="D31" s="176"/>
      <c r="E31" s="176"/>
      <c r="F31" s="55"/>
      <c r="G31" s="55"/>
      <c r="H31" s="55"/>
      <c r="I31" s="55"/>
      <c r="J31" s="55"/>
      <c r="K31" s="55"/>
      <c r="L31" s="55"/>
      <c r="M31" s="55"/>
      <c r="N31" s="4"/>
      <c r="O31" s="81"/>
    </row>
    <row r="32" spans="1:15" s="47" customFormat="1" ht="15" customHeight="1">
      <c r="A32" s="34"/>
      <c r="B32" s="176"/>
      <c r="C32" s="176"/>
      <c r="D32" s="176"/>
      <c r="E32" s="176"/>
      <c r="F32" s="55"/>
      <c r="G32" s="55"/>
      <c r="H32" s="55"/>
      <c r="I32" s="55"/>
      <c r="J32" s="55"/>
      <c r="K32" s="55"/>
      <c r="L32" s="55"/>
      <c r="M32" s="55"/>
      <c r="N32" s="4"/>
      <c r="O32" s="81"/>
    </row>
    <row r="33" spans="1:19" s="47" customFormat="1" ht="15" customHeight="1">
      <c r="A33" s="34"/>
      <c r="B33" s="176"/>
      <c r="C33" s="176"/>
      <c r="D33" s="176"/>
      <c r="E33" s="176"/>
      <c r="F33" s="55"/>
      <c r="G33" s="55"/>
      <c r="H33" s="55"/>
      <c r="I33" s="55"/>
      <c r="J33" s="55"/>
      <c r="K33" s="55"/>
      <c r="L33" s="55"/>
      <c r="M33" s="55"/>
      <c r="N33" s="4"/>
      <c r="O33" s="81"/>
    </row>
    <row r="34" spans="1:19" s="47" customFormat="1" ht="15" customHeight="1">
      <c r="A34" s="34"/>
      <c r="B34" s="176"/>
      <c r="C34" s="176"/>
      <c r="D34" s="176"/>
      <c r="E34" s="176"/>
      <c r="F34" s="55"/>
      <c r="G34" s="55"/>
      <c r="H34" s="55"/>
      <c r="I34" s="55"/>
      <c r="J34" s="55"/>
      <c r="K34" s="55"/>
      <c r="L34" s="55"/>
      <c r="M34" s="55"/>
      <c r="N34" s="4"/>
      <c r="O34" s="81"/>
    </row>
    <row r="35" spans="1:19" s="47" customFormat="1" ht="15" customHeight="1">
      <c r="A35" s="34"/>
      <c r="B35" s="176"/>
      <c r="C35" s="176"/>
      <c r="D35" s="176"/>
      <c r="E35" s="176"/>
      <c r="F35" s="55"/>
      <c r="G35" s="55"/>
      <c r="H35" s="55"/>
      <c r="I35" s="55"/>
      <c r="J35" s="55"/>
      <c r="K35" s="55"/>
      <c r="L35" s="55"/>
      <c r="M35" s="55"/>
      <c r="N35" s="4"/>
      <c r="O35" s="81"/>
    </row>
    <row r="36" spans="1:19" s="47" customFormat="1" ht="15" customHeight="1">
      <c r="A36" s="34"/>
      <c r="B36" s="176"/>
      <c r="C36" s="176"/>
      <c r="D36" s="176"/>
      <c r="E36" s="176"/>
      <c r="F36" s="55"/>
      <c r="G36" s="55"/>
      <c r="H36" s="55"/>
      <c r="I36" s="55"/>
      <c r="J36" s="55"/>
      <c r="K36" s="55"/>
      <c r="L36" s="55"/>
      <c r="M36" s="55"/>
      <c r="N36" s="4"/>
      <c r="O36" s="81"/>
    </row>
    <row r="37" spans="1:19" s="47" customFormat="1" ht="15" customHeight="1">
      <c r="A37" s="34"/>
      <c r="B37" s="176"/>
      <c r="C37" s="176"/>
      <c r="D37" s="176"/>
      <c r="E37" s="176"/>
      <c r="F37" s="55"/>
      <c r="G37" s="55"/>
      <c r="H37" s="55"/>
      <c r="I37" s="55"/>
      <c r="J37" s="55"/>
      <c r="K37" s="55"/>
      <c r="L37" s="55"/>
      <c r="M37" s="55"/>
      <c r="N37" s="4"/>
      <c r="O37" s="81"/>
    </row>
    <row r="38" spans="1:19" s="47" customFormat="1" ht="15" customHeight="1">
      <c r="A38" s="34"/>
      <c r="B38" s="176"/>
      <c r="C38" s="176"/>
      <c r="D38" s="176"/>
      <c r="E38" s="176"/>
      <c r="F38" s="55"/>
      <c r="G38" s="55"/>
      <c r="H38" s="55"/>
      <c r="I38" s="55"/>
      <c r="J38" s="55"/>
      <c r="K38" s="55"/>
      <c r="L38" s="55"/>
      <c r="M38" s="55"/>
      <c r="N38" s="4"/>
      <c r="O38" s="81"/>
    </row>
    <row r="39" spans="1:19" s="47" customFormat="1" ht="15" customHeight="1">
      <c r="A39" s="34"/>
      <c r="B39" s="55"/>
      <c r="C39" s="55"/>
      <c r="D39" s="55"/>
      <c r="E39" s="55"/>
      <c r="F39" s="55"/>
      <c r="G39" s="55"/>
      <c r="H39" s="55"/>
      <c r="I39" s="55"/>
      <c r="J39" s="55"/>
      <c r="K39" s="55"/>
      <c r="L39" s="55"/>
      <c r="M39" s="55"/>
      <c r="N39" s="4"/>
      <c r="O39" s="81"/>
    </row>
    <row r="40" spans="1:19" s="47" customFormat="1" ht="15" customHeight="1">
      <c r="A40" s="34"/>
      <c r="B40" s="34"/>
      <c r="C40" s="178" t="s">
        <v>66</v>
      </c>
      <c r="D40" s="48"/>
      <c r="E40" s="177" t="s">
        <v>69</v>
      </c>
      <c r="F40" s="177"/>
      <c r="H40" s="177" t="s">
        <v>68</v>
      </c>
      <c r="I40" s="177"/>
      <c r="K40" s="177" t="s">
        <v>79</v>
      </c>
      <c r="L40" s="177"/>
      <c r="M40" s="177"/>
      <c r="N40" s="34"/>
      <c r="O40" s="81"/>
    </row>
    <row r="41" spans="1:19" s="43" customFormat="1" ht="15" customHeight="1">
      <c r="A41" s="33"/>
      <c r="B41" s="46"/>
      <c r="C41" s="179"/>
      <c r="D41" s="45"/>
      <c r="E41" s="44" t="s">
        <v>72</v>
      </c>
      <c r="F41" s="44" t="s">
        <v>67</v>
      </c>
      <c r="H41" s="44" t="s">
        <v>70</v>
      </c>
      <c r="I41" s="44" t="s">
        <v>71</v>
      </c>
      <c r="K41" s="44" t="s">
        <v>78</v>
      </c>
      <c r="L41" s="44" t="s">
        <v>77</v>
      </c>
      <c r="M41" s="44" t="s">
        <v>76</v>
      </c>
      <c r="N41" s="33"/>
      <c r="O41" s="33"/>
      <c r="S41" s="1"/>
    </row>
    <row r="42" spans="1:19" ht="13.5" customHeight="1">
      <c r="A42" s="42"/>
      <c r="B42" s="42"/>
      <c r="C42" s="42"/>
      <c r="D42" s="42"/>
      <c r="E42" s="34"/>
      <c r="F42" s="35"/>
      <c r="H42" s="37"/>
      <c r="I42" s="37"/>
      <c r="K42" s="42"/>
      <c r="L42" s="42"/>
      <c r="M42" s="42"/>
      <c r="N42" s="42"/>
      <c r="O42" s="116"/>
      <c r="S42" s="3"/>
    </row>
    <row r="43" spans="1:19" s="32" customFormat="1" ht="14.25" customHeight="1">
      <c r="A43" s="80"/>
      <c r="B43" s="31" t="s">
        <v>51</v>
      </c>
      <c r="C43" s="10">
        <v>1936</v>
      </c>
      <c r="D43" s="41"/>
      <c r="E43" s="10">
        <v>1179</v>
      </c>
      <c r="F43" s="10">
        <v>757</v>
      </c>
      <c r="H43" s="10">
        <v>140</v>
      </c>
      <c r="I43" s="10">
        <v>1035</v>
      </c>
      <c r="K43" s="10">
        <v>29</v>
      </c>
      <c r="L43" s="10">
        <v>1484</v>
      </c>
      <c r="M43" s="10">
        <v>380</v>
      </c>
      <c r="N43" s="80"/>
      <c r="O43" s="117"/>
      <c r="S43" s="3"/>
    </row>
    <row r="44" spans="1:19" s="32" customFormat="1" ht="14.25" customHeight="1">
      <c r="A44" s="80"/>
      <c r="B44" s="31" t="s">
        <v>52</v>
      </c>
      <c r="C44" s="10">
        <v>514</v>
      </c>
      <c r="D44" s="41"/>
      <c r="E44" s="10">
        <v>91</v>
      </c>
      <c r="F44" s="10">
        <v>423</v>
      </c>
      <c r="H44" s="10">
        <v>29</v>
      </c>
      <c r="I44" s="10">
        <v>62</v>
      </c>
      <c r="K44" s="10">
        <v>8</v>
      </c>
      <c r="L44" s="10">
        <v>379</v>
      </c>
      <c r="M44" s="10">
        <v>127</v>
      </c>
      <c r="N44" s="80"/>
      <c r="O44" s="117"/>
      <c r="S44" s="3"/>
    </row>
    <row r="45" spans="1:19" s="32" customFormat="1" ht="14.25" customHeight="1">
      <c r="A45" s="80"/>
      <c r="B45" s="31" t="s">
        <v>53</v>
      </c>
      <c r="C45" s="10">
        <v>2042</v>
      </c>
      <c r="D45" s="41"/>
      <c r="E45" s="10">
        <v>735</v>
      </c>
      <c r="F45" s="10">
        <v>1307</v>
      </c>
      <c r="H45" s="10">
        <v>357</v>
      </c>
      <c r="I45" s="10">
        <v>348</v>
      </c>
      <c r="K45" s="10">
        <v>14</v>
      </c>
      <c r="L45" s="10">
        <v>1711</v>
      </c>
      <c r="M45" s="10">
        <v>247</v>
      </c>
      <c r="N45" s="80"/>
      <c r="O45" s="117"/>
      <c r="S45" s="3"/>
    </row>
    <row r="46" spans="1:19" s="32" customFormat="1" ht="14.25" hidden="1" customHeight="1">
      <c r="A46" s="80"/>
      <c r="B46" s="31" t="s">
        <v>54</v>
      </c>
      <c r="C46" s="10"/>
      <c r="D46" s="41"/>
      <c r="E46" s="10"/>
      <c r="F46" s="10"/>
      <c r="H46" s="10"/>
      <c r="I46" s="10"/>
      <c r="K46" s="10"/>
      <c r="L46" s="10"/>
      <c r="M46" s="10"/>
      <c r="N46" s="80"/>
      <c r="O46" s="117"/>
      <c r="S46" s="3"/>
    </row>
    <row r="47" spans="1:19" s="32" customFormat="1" ht="14.25" customHeight="1">
      <c r="A47" s="80"/>
      <c r="B47" s="31" t="s">
        <v>55</v>
      </c>
      <c r="C47" s="10">
        <v>263</v>
      </c>
      <c r="D47" s="41"/>
      <c r="E47" s="10">
        <v>76</v>
      </c>
      <c r="F47" s="10">
        <v>187</v>
      </c>
      <c r="H47" s="10">
        <v>12</v>
      </c>
      <c r="I47" s="10">
        <v>64</v>
      </c>
      <c r="K47" s="10">
        <v>7</v>
      </c>
      <c r="L47" s="10">
        <v>209</v>
      </c>
      <c r="M47" s="10">
        <v>39</v>
      </c>
      <c r="N47" s="80"/>
      <c r="O47" s="117"/>
      <c r="S47" s="3"/>
    </row>
    <row r="48" spans="1:19" s="32" customFormat="1" ht="14.25" customHeight="1">
      <c r="A48" s="80"/>
      <c r="B48" s="31" t="s">
        <v>56</v>
      </c>
      <c r="C48" s="10">
        <v>231</v>
      </c>
      <c r="D48" s="41"/>
      <c r="E48" s="10">
        <v>79</v>
      </c>
      <c r="F48" s="10">
        <v>152</v>
      </c>
      <c r="H48" s="10">
        <v>10</v>
      </c>
      <c r="I48" s="10">
        <v>69</v>
      </c>
      <c r="K48" s="10">
        <v>16</v>
      </c>
      <c r="L48" s="10">
        <v>157</v>
      </c>
      <c r="M48" s="10">
        <v>53</v>
      </c>
      <c r="N48" s="80"/>
      <c r="O48" s="117"/>
      <c r="S48" s="3"/>
    </row>
    <row r="49" spans="1:19" s="32" customFormat="1" ht="14.25" customHeight="1">
      <c r="A49" s="80"/>
      <c r="B49" s="31" t="s">
        <v>143</v>
      </c>
      <c r="C49" s="10">
        <v>377</v>
      </c>
      <c r="D49" s="41"/>
      <c r="E49" s="10">
        <v>135</v>
      </c>
      <c r="F49" s="10">
        <v>242</v>
      </c>
      <c r="H49" s="10">
        <v>20</v>
      </c>
      <c r="I49" s="10">
        <v>114</v>
      </c>
      <c r="K49" s="10">
        <v>6</v>
      </c>
      <c r="L49" s="10">
        <v>318</v>
      </c>
      <c r="M49" s="10">
        <v>53</v>
      </c>
      <c r="N49" s="80"/>
      <c r="O49" s="117"/>
      <c r="S49" s="3"/>
    </row>
    <row r="50" spans="1:19" s="32" customFormat="1" ht="14.25" customHeight="1">
      <c r="A50" s="80"/>
      <c r="B50" s="31" t="s">
        <v>144</v>
      </c>
      <c r="C50" s="10">
        <v>418</v>
      </c>
      <c r="D50" s="41"/>
      <c r="E50" s="10">
        <v>10</v>
      </c>
      <c r="F50" s="10">
        <v>408</v>
      </c>
      <c r="H50" s="10">
        <v>6</v>
      </c>
      <c r="I50" s="10">
        <v>4</v>
      </c>
      <c r="K50" s="10">
        <v>20</v>
      </c>
      <c r="L50" s="10">
        <v>339</v>
      </c>
      <c r="M50" s="10">
        <v>58</v>
      </c>
      <c r="N50" s="80"/>
      <c r="O50" s="117"/>
      <c r="S50" s="3"/>
    </row>
    <row r="51" spans="1:19" s="32" customFormat="1" ht="14.25" customHeight="1">
      <c r="A51" s="80"/>
      <c r="B51" s="31" t="s">
        <v>145</v>
      </c>
      <c r="C51" s="10">
        <v>254</v>
      </c>
      <c r="D51" s="41"/>
      <c r="E51" s="10">
        <v>5</v>
      </c>
      <c r="F51" s="10">
        <v>249</v>
      </c>
      <c r="H51" s="10">
        <v>4</v>
      </c>
      <c r="I51" s="10">
        <v>1</v>
      </c>
      <c r="K51" s="10">
        <v>51</v>
      </c>
      <c r="L51" s="10">
        <v>165</v>
      </c>
      <c r="M51" s="10">
        <v>38</v>
      </c>
      <c r="N51" s="80"/>
      <c r="O51" s="117"/>
      <c r="S51" s="3"/>
    </row>
    <row r="52" spans="1:19" s="32" customFormat="1" ht="14.25" customHeight="1">
      <c r="A52" s="80"/>
      <c r="B52" s="31" t="s">
        <v>146</v>
      </c>
      <c r="C52" s="10">
        <v>455</v>
      </c>
      <c r="D52" s="41"/>
      <c r="E52" s="10">
        <v>11</v>
      </c>
      <c r="F52" s="10">
        <v>444</v>
      </c>
      <c r="H52" s="10">
        <v>3</v>
      </c>
      <c r="I52" s="10">
        <v>8</v>
      </c>
      <c r="K52" s="10">
        <v>8</v>
      </c>
      <c r="L52" s="10">
        <v>287</v>
      </c>
      <c r="M52" s="10">
        <v>160</v>
      </c>
      <c r="N52" s="80"/>
      <c r="O52" s="117"/>
      <c r="S52" s="3"/>
    </row>
    <row r="53" spans="1:19" s="32" customFormat="1" ht="14.25" customHeight="1">
      <c r="A53" s="80"/>
      <c r="B53" s="31" t="s">
        <v>57</v>
      </c>
      <c r="C53" s="10">
        <v>1029</v>
      </c>
      <c r="D53" s="41"/>
      <c r="E53" s="10">
        <v>893</v>
      </c>
      <c r="F53" s="10">
        <v>136</v>
      </c>
      <c r="H53" s="10">
        <v>484</v>
      </c>
      <c r="I53" s="10">
        <v>375</v>
      </c>
      <c r="K53" s="10">
        <v>23</v>
      </c>
      <c r="L53" s="10">
        <v>769</v>
      </c>
      <c r="M53" s="10">
        <v>237</v>
      </c>
      <c r="N53" s="80"/>
      <c r="O53" s="117"/>
      <c r="S53" s="3"/>
    </row>
    <row r="54" spans="1:19" s="32" customFormat="1" ht="14.25" customHeight="1">
      <c r="A54" s="80"/>
      <c r="B54" s="31" t="s">
        <v>58</v>
      </c>
      <c r="C54" s="10">
        <v>1070</v>
      </c>
      <c r="D54" s="41"/>
      <c r="E54" s="10">
        <v>711</v>
      </c>
      <c r="F54" s="10">
        <v>359</v>
      </c>
      <c r="H54" s="10">
        <v>315</v>
      </c>
      <c r="I54" s="10">
        <v>395</v>
      </c>
      <c r="K54" s="10">
        <v>7</v>
      </c>
      <c r="L54" s="10">
        <v>992</v>
      </c>
      <c r="M54" s="10">
        <v>64</v>
      </c>
      <c r="N54" s="80"/>
      <c r="O54" s="117"/>
      <c r="S54" s="3"/>
    </row>
    <row r="55" spans="1:19" s="32" customFormat="1" ht="16.5">
      <c r="A55" s="80"/>
      <c r="B55" s="31" t="s">
        <v>59</v>
      </c>
      <c r="C55" s="10">
        <v>1122</v>
      </c>
      <c r="D55" s="41"/>
      <c r="E55" s="10">
        <v>123</v>
      </c>
      <c r="F55" s="10">
        <v>999</v>
      </c>
      <c r="H55" s="10">
        <v>76</v>
      </c>
      <c r="I55" s="10">
        <v>6</v>
      </c>
      <c r="K55" s="10">
        <v>33</v>
      </c>
      <c r="L55" s="10">
        <v>909</v>
      </c>
      <c r="M55" s="10">
        <v>169</v>
      </c>
      <c r="N55" s="80"/>
      <c r="O55" s="117"/>
      <c r="S55" s="3"/>
    </row>
    <row r="56" spans="1:19" s="32" customFormat="1" ht="14.25" customHeight="1">
      <c r="A56" s="80"/>
      <c r="B56" s="31" t="s">
        <v>60</v>
      </c>
      <c r="C56" s="10">
        <v>1102</v>
      </c>
      <c r="D56" s="41"/>
      <c r="E56" s="10">
        <v>287</v>
      </c>
      <c r="F56" s="10">
        <v>815</v>
      </c>
      <c r="H56" s="10">
        <v>97</v>
      </c>
      <c r="I56" s="10">
        <v>179</v>
      </c>
      <c r="K56" s="10">
        <v>51</v>
      </c>
      <c r="L56" s="10">
        <v>879</v>
      </c>
      <c r="M56" s="10">
        <v>172</v>
      </c>
      <c r="N56" s="80"/>
      <c r="O56" s="117"/>
      <c r="S56" s="2"/>
    </row>
    <row r="57" spans="1:19" s="32" customFormat="1" ht="16.5">
      <c r="A57" s="80"/>
      <c r="B57" s="31" t="s">
        <v>61</v>
      </c>
      <c r="C57" s="10">
        <v>139</v>
      </c>
      <c r="D57" s="41"/>
      <c r="E57" s="10">
        <v>71</v>
      </c>
      <c r="F57" s="10">
        <v>68</v>
      </c>
      <c r="H57" s="10">
        <v>7</v>
      </c>
      <c r="I57" s="10">
        <v>64</v>
      </c>
      <c r="K57" s="10">
        <v>0</v>
      </c>
      <c r="L57" s="10">
        <v>127</v>
      </c>
      <c r="M57" s="10">
        <v>12</v>
      </c>
      <c r="N57" s="80"/>
      <c r="O57" s="117"/>
      <c r="S57" s="2"/>
    </row>
    <row r="58" spans="1:19" s="32" customFormat="1" ht="14.25" customHeight="1">
      <c r="A58" s="80"/>
      <c r="B58" s="31" t="s">
        <v>62</v>
      </c>
      <c r="C58" s="10">
        <v>406</v>
      </c>
      <c r="D58" s="41"/>
      <c r="E58" s="10">
        <v>123</v>
      </c>
      <c r="F58" s="10">
        <v>283</v>
      </c>
      <c r="H58" s="10">
        <v>34</v>
      </c>
      <c r="I58" s="10">
        <v>88</v>
      </c>
      <c r="K58" s="10">
        <v>2</v>
      </c>
      <c r="L58" s="10">
        <v>325</v>
      </c>
      <c r="M58" s="10">
        <v>75</v>
      </c>
      <c r="N58" s="80"/>
      <c r="O58" s="117"/>
    </row>
    <row r="59" spans="1:19" s="32" customFormat="1" ht="14.25" customHeight="1">
      <c r="A59" s="80"/>
      <c r="B59" s="31" t="s">
        <v>63</v>
      </c>
      <c r="C59" s="10">
        <v>842</v>
      </c>
      <c r="D59" s="41"/>
      <c r="E59" s="10">
        <v>742</v>
      </c>
      <c r="F59" s="10">
        <v>100</v>
      </c>
      <c r="H59" s="10">
        <v>10</v>
      </c>
      <c r="I59" s="10">
        <v>731</v>
      </c>
      <c r="K59" s="10">
        <v>1</v>
      </c>
      <c r="L59" s="10">
        <v>763</v>
      </c>
      <c r="M59" s="10">
        <v>70</v>
      </c>
      <c r="N59" s="80"/>
      <c r="O59" s="117"/>
    </row>
    <row r="60" spans="1:19" s="32" customFormat="1" ht="14.25" customHeight="1">
      <c r="A60" s="80"/>
      <c r="B60" s="31" t="s">
        <v>142</v>
      </c>
      <c r="C60" s="10">
        <v>926</v>
      </c>
      <c r="D60" s="41"/>
      <c r="E60" s="10">
        <v>209</v>
      </c>
      <c r="F60" s="10">
        <v>717</v>
      </c>
      <c r="H60" s="10">
        <v>27</v>
      </c>
      <c r="I60" s="10">
        <v>182</v>
      </c>
      <c r="K60" s="10">
        <v>27</v>
      </c>
      <c r="L60" s="10">
        <v>724</v>
      </c>
      <c r="M60" s="10">
        <v>174</v>
      </c>
      <c r="N60" s="80"/>
      <c r="O60" s="117"/>
    </row>
    <row r="61" spans="1:19" s="32" customFormat="1" ht="14.25" customHeight="1">
      <c r="A61" s="80"/>
      <c r="B61" s="31" t="s">
        <v>65</v>
      </c>
      <c r="C61" s="10">
        <v>100</v>
      </c>
      <c r="D61" s="41"/>
      <c r="E61" s="10">
        <v>76</v>
      </c>
      <c r="F61" s="10">
        <v>24</v>
      </c>
      <c r="H61" s="10">
        <v>9</v>
      </c>
      <c r="I61" s="10">
        <v>69</v>
      </c>
      <c r="K61" s="10">
        <v>1</v>
      </c>
      <c r="L61" s="10">
        <v>92</v>
      </c>
      <c r="M61" s="10">
        <v>7</v>
      </c>
      <c r="N61" s="80"/>
      <c r="O61" s="117"/>
    </row>
    <row r="62" spans="1:19" s="32" customFormat="1" ht="14.25" customHeight="1">
      <c r="A62" s="80"/>
      <c r="B62" s="31" t="s">
        <v>64</v>
      </c>
      <c r="C62" s="10">
        <v>765</v>
      </c>
      <c r="D62" s="41"/>
      <c r="E62" s="10">
        <v>665</v>
      </c>
      <c r="F62" s="10">
        <v>100</v>
      </c>
      <c r="H62" s="10">
        <v>171</v>
      </c>
      <c r="I62" s="10">
        <v>501</v>
      </c>
      <c r="K62" s="10">
        <v>10</v>
      </c>
      <c r="L62" s="10">
        <v>524</v>
      </c>
      <c r="M62" s="10">
        <v>231</v>
      </c>
      <c r="N62" s="80"/>
      <c r="O62" s="117"/>
    </row>
    <row r="63" spans="1:19" s="38" customFormat="1" ht="14.25" customHeight="1">
      <c r="A63" s="80"/>
      <c r="B63" s="40" t="s">
        <v>9</v>
      </c>
      <c r="C63" s="111">
        <f>SUM(C43:C62)</f>
        <v>13991</v>
      </c>
      <c r="D63" s="39"/>
      <c r="E63" s="111">
        <f>SUM(E43:E62)</f>
        <v>6221</v>
      </c>
      <c r="F63" s="111">
        <f>SUM(F43:F62)</f>
        <v>7770</v>
      </c>
      <c r="H63" s="111">
        <f>SUM(H43:H62)</f>
        <v>1811</v>
      </c>
      <c r="I63" s="111">
        <f>SUM(I43:I62)</f>
        <v>4295</v>
      </c>
      <c r="K63" s="111">
        <f>SUM(K43:K62)</f>
        <v>314</v>
      </c>
      <c r="L63" s="111">
        <f>SUM(L43:L62)</f>
        <v>11153</v>
      </c>
      <c r="M63" s="111">
        <f>SUM(M43:M62)</f>
        <v>2366</v>
      </c>
      <c r="N63" s="80"/>
      <c r="O63" s="37"/>
    </row>
    <row r="64" spans="1:19" ht="15" customHeight="1">
      <c r="A64" s="80"/>
      <c r="B64" s="37"/>
      <c r="C64" s="37"/>
      <c r="D64" s="37"/>
      <c r="J64" s="37"/>
      <c r="K64" s="117"/>
      <c r="L64" s="3"/>
      <c r="N64" s="80"/>
    </row>
    <row r="65" spans="1:18" s="32" customFormat="1" ht="15" customHeight="1">
      <c r="A65" s="80"/>
      <c r="B65" s="79" t="s">
        <v>141</v>
      </c>
      <c r="C65" s="36"/>
      <c r="D65" s="36"/>
      <c r="E65" s="36"/>
      <c r="F65" s="36"/>
      <c r="G65" s="36"/>
      <c r="H65" s="35"/>
      <c r="I65" s="33"/>
      <c r="J65" s="34"/>
      <c r="K65" s="33"/>
      <c r="L65" s="33"/>
      <c r="M65" s="33"/>
      <c r="N65" s="80"/>
      <c r="O65" s="37"/>
      <c r="P65" s="117"/>
      <c r="Q65" s="118"/>
      <c r="R65" s="29"/>
    </row>
    <row r="66" spans="1:18" ht="15" customHeight="1">
      <c r="A66" s="80"/>
      <c r="B66" s="31"/>
      <c r="C66" s="30"/>
      <c r="D66" s="30"/>
      <c r="E66" s="30"/>
      <c r="F66" s="30"/>
      <c r="G66" s="30"/>
      <c r="H66" s="30"/>
      <c r="I66" s="30"/>
      <c r="J66" s="30"/>
      <c r="K66" s="30"/>
      <c r="L66" s="30"/>
      <c r="M66" s="30"/>
      <c r="N66" s="80"/>
      <c r="P66" s="117"/>
      <c r="Q66" s="118"/>
    </row>
    <row r="67" spans="1:18" ht="15" customHeight="1">
      <c r="A67" s="80"/>
      <c r="B67" s="31"/>
      <c r="C67" s="30"/>
      <c r="D67" s="30"/>
      <c r="E67" s="30"/>
      <c r="F67" s="30"/>
      <c r="G67" s="30"/>
      <c r="H67" s="30"/>
      <c r="I67" s="30"/>
      <c r="J67" s="30"/>
      <c r="K67" s="30"/>
      <c r="L67" s="30"/>
      <c r="M67" s="30"/>
      <c r="N67" s="37"/>
      <c r="P67" s="37"/>
      <c r="Q67" s="37"/>
      <c r="R67" s="37"/>
    </row>
    <row r="68" spans="1:18" ht="15" customHeight="1">
      <c r="A68" s="80"/>
      <c r="B68" s="31"/>
      <c r="C68" s="30"/>
      <c r="D68" s="30"/>
      <c r="E68" s="30"/>
      <c r="F68" s="30"/>
      <c r="G68" s="30"/>
      <c r="H68" s="30"/>
      <c r="I68" s="30"/>
      <c r="J68" s="30"/>
      <c r="K68" s="30"/>
      <c r="L68" s="30"/>
      <c r="M68" s="30"/>
      <c r="N68" s="37"/>
      <c r="P68" s="37"/>
      <c r="Q68" s="37"/>
      <c r="R68" s="37"/>
    </row>
    <row r="69" spans="1:18" ht="15" customHeight="1">
      <c r="A69" s="80"/>
      <c r="B69" s="31"/>
      <c r="C69" s="30"/>
      <c r="D69" s="30"/>
      <c r="E69" s="138"/>
      <c r="F69" s="138"/>
      <c r="G69" s="37"/>
      <c r="H69" s="138"/>
      <c r="I69" s="138"/>
      <c r="J69" s="30"/>
      <c r="K69" s="30"/>
      <c r="L69" s="30"/>
      <c r="M69" s="30"/>
      <c r="N69" s="37"/>
      <c r="P69" s="37"/>
      <c r="Q69" s="37"/>
      <c r="R69" s="37"/>
    </row>
    <row r="70" spans="1:18" ht="15" customHeight="1">
      <c r="A70" s="80"/>
      <c r="B70" s="31"/>
      <c r="C70" s="30"/>
      <c r="D70" s="30"/>
      <c r="E70" s="30"/>
      <c r="F70" s="30"/>
      <c r="G70" s="30"/>
      <c r="H70" s="30"/>
      <c r="I70" s="30"/>
      <c r="J70" s="30"/>
      <c r="K70" s="30"/>
      <c r="L70" s="30"/>
      <c r="M70" s="30"/>
      <c r="N70" s="37"/>
      <c r="P70" s="37"/>
      <c r="Q70" s="37"/>
      <c r="R70" s="37"/>
    </row>
    <row r="71" spans="1:18" ht="15" customHeight="1">
      <c r="A71" s="80"/>
      <c r="B71" s="31"/>
      <c r="C71" s="30"/>
      <c r="D71" s="30"/>
      <c r="E71" s="30"/>
      <c r="F71" s="30"/>
      <c r="G71" s="30"/>
      <c r="H71" s="30"/>
      <c r="I71" s="30"/>
      <c r="J71" s="30"/>
      <c r="K71" s="30"/>
      <c r="L71" s="30"/>
      <c r="M71" s="30"/>
      <c r="N71" s="37"/>
      <c r="P71" s="37"/>
      <c r="Q71" s="37"/>
      <c r="R71" s="37"/>
    </row>
    <row r="72" spans="1:18" s="37" customFormat="1" ht="15" customHeight="1">
      <c r="A72" s="80"/>
      <c r="B72" s="31"/>
      <c r="C72" s="30"/>
      <c r="D72" s="30"/>
      <c r="E72" s="30"/>
      <c r="F72" s="30"/>
      <c r="G72" s="30"/>
      <c r="H72" s="30"/>
      <c r="I72" s="30"/>
      <c r="J72" s="30"/>
      <c r="K72" s="30"/>
      <c r="L72" s="30"/>
      <c r="M72" s="30"/>
    </row>
    <row r="73" spans="1:18" s="37" customFormat="1" ht="15" customHeight="1">
      <c r="B73" s="31"/>
      <c r="C73" s="30"/>
      <c r="D73" s="30"/>
      <c r="E73" s="30"/>
      <c r="F73" s="30"/>
      <c r="G73" s="30"/>
      <c r="H73" s="30"/>
      <c r="I73" s="30"/>
      <c r="J73" s="30"/>
      <c r="K73" s="30"/>
      <c r="L73" s="30"/>
      <c r="M73" s="30"/>
    </row>
    <row r="74" spans="1:18" s="37" customFormat="1" ht="15" customHeight="1">
      <c r="B74" s="31"/>
      <c r="C74" s="30"/>
      <c r="D74" s="30"/>
      <c r="E74" s="30"/>
      <c r="F74" s="30"/>
      <c r="G74" s="30"/>
      <c r="H74" s="30"/>
      <c r="I74" s="30"/>
      <c r="J74" s="30"/>
      <c r="K74" s="30"/>
      <c r="L74" s="30"/>
      <c r="M74" s="30"/>
    </row>
    <row r="75" spans="1:18" s="37" customFormat="1" ht="15" customHeight="1">
      <c r="B75" s="31"/>
      <c r="C75" s="30"/>
      <c r="D75" s="30"/>
      <c r="E75" s="30"/>
      <c r="F75" s="30"/>
      <c r="G75" s="30"/>
      <c r="H75" s="30"/>
      <c r="I75" s="30"/>
      <c r="J75" s="30"/>
      <c r="K75" s="30"/>
      <c r="L75" s="30"/>
      <c r="M75" s="30"/>
    </row>
    <row r="76" spans="1:18" s="37" customFormat="1" ht="15" customHeight="1">
      <c r="B76" s="31"/>
      <c r="C76" s="30"/>
      <c r="D76" s="30"/>
      <c r="E76" s="30"/>
      <c r="F76" s="30"/>
      <c r="G76" s="30"/>
      <c r="H76" s="30"/>
      <c r="I76" s="30"/>
      <c r="J76" s="30"/>
      <c r="K76" s="30"/>
      <c r="L76" s="30"/>
      <c r="M76" s="30"/>
    </row>
    <row r="77" spans="1:18" s="37" customFormat="1" ht="15" customHeight="1">
      <c r="B77" s="31"/>
      <c r="C77" s="30"/>
      <c r="D77" s="30"/>
      <c r="E77" s="30"/>
      <c r="F77" s="30"/>
      <c r="G77" s="30"/>
      <c r="H77" s="30"/>
      <c r="I77" s="30"/>
      <c r="J77" s="30"/>
      <c r="K77" s="30"/>
      <c r="L77" s="30"/>
      <c r="M77" s="30"/>
    </row>
    <row r="78" spans="1:18" s="37" customFormat="1" ht="15" customHeight="1">
      <c r="B78" s="31"/>
      <c r="C78" s="30"/>
      <c r="D78" s="30"/>
      <c r="E78" s="30"/>
      <c r="F78" s="30"/>
      <c r="G78" s="30"/>
      <c r="H78" s="30"/>
      <c r="I78" s="30"/>
      <c r="J78" s="30"/>
      <c r="K78" s="30"/>
      <c r="L78" s="30"/>
      <c r="M78" s="30"/>
    </row>
    <row r="79" spans="1:18" s="37" customFormat="1" ht="15" customHeight="1">
      <c r="B79" s="31"/>
      <c r="C79" s="30"/>
      <c r="D79" s="30"/>
      <c r="E79" s="30"/>
      <c r="F79" s="30"/>
      <c r="G79" s="30"/>
      <c r="H79" s="30"/>
      <c r="I79" s="30"/>
      <c r="J79" s="30"/>
      <c r="K79" s="30"/>
      <c r="L79" s="30"/>
      <c r="M79" s="30"/>
    </row>
    <row r="80" spans="1:18" s="37" customFormat="1" ht="15" customHeight="1">
      <c r="B80" s="31"/>
      <c r="C80" s="30"/>
      <c r="D80" s="30"/>
      <c r="E80" s="30"/>
      <c r="F80" s="30"/>
      <c r="G80" s="30"/>
      <c r="H80" s="30"/>
      <c r="I80" s="30"/>
      <c r="J80" s="30"/>
      <c r="K80" s="30"/>
      <c r="L80" s="30"/>
      <c r="M80" s="30"/>
    </row>
    <row r="81" spans="2:18" s="37" customFormat="1" ht="15" customHeight="1">
      <c r="B81" s="31"/>
      <c r="C81" s="30"/>
      <c r="D81" s="30"/>
      <c r="E81" s="30"/>
      <c r="F81" s="30"/>
      <c r="G81" s="30"/>
      <c r="H81" s="30"/>
      <c r="I81" s="30"/>
      <c r="J81" s="30"/>
      <c r="K81" s="30"/>
      <c r="L81" s="30"/>
      <c r="M81" s="30"/>
    </row>
    <row r="82" spans="2:18" s="37" customFormat="1" ht="15" customHeight="1">
      <c r="B82" s="31"/>
      <c r="C82" s="30"/>
      <c r="D82" s="30"/>
      <c r="E82" s="30"/>
      <c r="F82" s="30"/>
      <c r="G82" s="30"/>
      <c r="H82" s="30"/>
      <c r="I82" s="30"/>
      <c r="J82" s="30"/>
      <c r="K82" s="30"/>
      <c r="L82" s="30"/>
      <c r="M82" s="30"/>
    </row>
    <row r="83" spans="2:18" s="37" customFormat="1" ht="15" customHeight="1">
      <c r="B83" s="31"/>
      <c r="C83" s="30"/>
      <c r="D83" s="30"/>
      <c r="E83" s="30"/>
      <c r="F83" s="30"/>
      <c r="G83" s="30"/>
      <c r="H83" s="30"/>
      <c r="I83" s="30"/>
      <c r="J83" s="30"/>
      <c r="K83" s="30"/>
      <c r="L83" s="30"/>
      <c r="M83" s="30"/>
    </row>
    <row r="84" spans="2:18" s="37" customFormat="1" ht="15" customHeight="1">
      <c r="B84" s="31"/>
      <c r="C84" s="30"/>
      <c r="D84" s="30"/>
      <c r="E84" s="30"/>
      <c r="F84" s="30"/>
      <c r="G84" s="30"/>
      <c r="H84" s="30"/>
      <c r="I84" s="30"/>
      <c r="J84" s="30"/>
      <c r="K84" s="30"/>
      <c r="L84" s="30"/>
      <c r="M84" s="30"/>
    </row>
    <row r="85" spans="2:18" s="37" customFormat="1" ht="15" customHeight="1">
      <c r="B85" s="31"/>
      <c r="C85" s="30"/>
      <c r="D85" s="30"/>
      <c r="E85" s="30"/>
      <c r="F85" s="30"/>
      <c r="G85" s="30"/>
      <c r="H85" s="30"/>
      <c r="I85" s="30"/>
      <c r="J85" s="30"/>
      <c r="K85" s="30"/>
      <c r="L85" s="30"/>
      <c r="M85" s="30"/>
    </row>
    <row r="86" spans="2:18" s="37" customFormat="1" ht="15" customHeight="1">
      <c r="B86" s="31"/>
      <c r="C86" s="30"/>
      <c r="D86" s="30"/>
      <c r="E86" s="30"/>
      <c r="F86" s="30"/>
      <c r="G86" s="30"/>
      <c r="H86" s="30"/>
      <c r="I86" s="30"/>
      <c r="J86" s="30"/>
      <c r="K86" s="30"/>
      <c r="L86" s="30"/>
      <c r="M86" s="30"/>
    </row>
    <row r="87" spans="2:18" s="37" customFormat="1" ht="15" customHeight="1">
      <c r="B87" s="31"/>
      <c r="C87" s="30"/>
      <c r="D87" s="30"/>
      <c r="E87" s="30"/>
      <c r="F87" s="30"/>
      <c r="G87" s="30"/>
      <c r="H87" s="30"/>
      <c r="I87" s="30"/>
      <c r="J87" s="30"/>
      <c r="K87" s="30"/>
      <c r="L87" s="30"/>
      <c r="M87" s="30"/>
    </row>
    <row r="88" spans="2:18" s="37" customFormat="1" ht="15" customHeight="1">
      <c r="B88" s="31"/>
      <c r="C88" s="30"/>
      <c r="D88" s="30"/>
      <c r="E88" s="30"/>
      <c r="F88" s="30"/>
      <c r="G88" s="30"/>
      <c r="H88" s="30"/>
      <c r="I88" s="30"/>
      <c r="J88" s="30"/>
      <c r="K88" s="30"/>
      <c r="L88" s="30"/>
      <c r="M88" s="30"/>
      <c r="P88" s="29"/>
      <c r="Q88" s="29"/>
      <c r="R88" s="29"/>
    </row>
    <row r="89" spans="2:18" s="37" customFormat="1" ht="15" customHeight="1">
      <c r="B89" s="82"/>
      <c r="P89" s="29"/>
      <c r="Q89" s="29"/>
      <c r="R89" s="29"/>
    </row>
    <row r="90" spans="2:18" s="37" customFormat="1" ht="15" customHeight="1">
      <c r="P90" s="29"/>
      <c r="Q90" s="29"/>
      <c r="R90" s="29"/>
    </row>
    <row r="91" spans="2:18" s="37" customFormat="1" ht="15" customHeight="1">
      <c r="P91" s="29"/>
      <c r="Q91" s="29"/>
      <c r="R91" s="29"/>
    </row>
    <row r="92" spans="2:18" s="37" customFormat="1" ht="15" customHeight="1">
      <c r="P92" s="29"/>
      <c r="Q92" s="29"/>
      <c r="R92" s="29"/>
    </row>
  </sheetData>
  <mergeCells count="5">
    <mergeCell ref="B17:E38"/>
    <mergeCell ref="H40:I40"/>
    <mergeCell ref="E40:F40"/>
    <mergeCell ref="C40:C41"/>
    <mergeCell ref="K40:M40"/>
  </mergeCells>
  <pageMargins left="0.59055118110236227" right="0.19685039370078741" top="0.78740157480314965" bottom="0.78740157480314965" header="0.31496062992125984" footer="0.31496062992125984"/>
  <pageSetup scale="64" orientation="portrait" r:id="rId1"/>
  <headerFooter>
    <oddFooter>&amp;R&amp;G</oddFooter>
  </headerFooter>
  <drawing r:id="rId2"/>
  <legacyDrawingHF r:id="rId3"/>
</worksheet>
</file>

<file path=xl/worksheets/sheet9.xml><?xml version="1.0" encoding="utf-8"?>
<worksheet xmlns="http://schemas.openxmlformats.org/spreadsheetml/2006/main" xmlns:r="http://schemas.openxmlformats.org/officeDocument/2006/relationships">
  <dimension ref="B2:X54"/>
  <sheetViews>
    <sheetView showGridLines="0" workbookViewId="0">
      <selection activeCell="Y45" sqref="Y45"/>
    </sheetView>
  </sheetViews>
  <sheetFormatPr baseColWidth="10" defaultRowHeight="15" customHeight="1"/>
  <cols>
    <col min="1" max="1" width="5.7109375" style="146" customWidth="1"/>
    <col min="2" max="2" width="7.7109375" style="146" customWidth="1"/>
    <col min="3" max="14" width="8.7109375" style="146" customWidth="1"/>
    <col min="15" max="15" width="11.7109375" style="146" customWidth="1"/>
    <col min="16" max="16384" width="11.42578125" style="146"/>
  </cols>
  <sheetData>
    <row r="2" spans="2:23" ht="15" customHeight="1">
      <c r="B2" s="181" t="s">
        <v>101</v>
      </c>
      <c r="C2" s="181"/>
      <c r="D2" s="181"/>
      <c r="E2" s="181"/>
      <c r="F2" s="181"/>
      <c r="G2" s="181"/>
      <c r="H2" s="181"/>
      <c r="I2" s="181"/>
      <c r="J2" s="181"/>
      <c r="K2" s="181"/>
      <c r="L2" s="181"/>
      <c r="M2" s="181"/>
      <c r="N2" s="181"/>
      <c r="O2" s="181"/>
    </row>
    <row r="3" spans="2:23" ht="15" customHeight="1">
      <c r="B3" s="156"/>
      <c r="C3" s="156"/>
      <c r="D3" s="156"/>
      <c r="E3" s="156"/>
      <c r="F3" s="156"/>
      <c r="G3" s="156"/>
      <c r="H3" s="156"/>
      <c r="I3" s="156"/>
      <c r="J3" s="156"/>
      <c r="K3" s="156"/>
      <c r="L3" s="156"/>
      <c r="M3" s="156"/>
      <c r="N3" s="156"/>
      <c r="O3" s="156"/>
    </row>
    <row r="4" spans="2:23" ht="15" customHeight="1">
      <c r="B4" s="156"/>
      <c r="C4" s="156"/>
      <c r="D4" s="156"/>
      <c r="E4" s="156"/>
      <c r="F4" s="156"/>
      <c r="G4" s="156"/>
      <c r="H4" s="156"/>
      <c r="I4" s="156"/>
      <c r="J4" s="156"/>
      <c r="K4" s="156"/>
      <c r="L4" s="156"/>
      <c r="M4" s="156"/>
      <c r="N4" s="156"/>
      <c r="O4" s="156"/>
    </row>
    <row r="5" spans="2:23" ht="15" customHeight="1">
      <c r="B5" s="156"/>
      <c r="C5" s="156"/>
      <c r="D5" s="156"/>
      <c r="E5" s="156"/>
      <c r="F5" s="156"/>
      <c r="G5" s="156"/>
      <c r="H5" s="156"/>
      <c r="I5" s="156"/>
      <c r="J5" s="156"/>
      <c r="K5" s="156"/>
      <c r="L5" s="156"/>
      <c r="M5" s="156"/>
      <c r="N5" s="156"/>
      <c r="O5" s="156"/>
    </row>
    <row r="6" spans="2:23" ht="15" customHeight="1">
      <c r="R6" s="92" t="s">
        <v>99</v>
      </c>
      <c r="S6" s="92" t="s">
        <v>116</v>
      </c>
      <c r="T6" s="86"/>
      <c r="U6" s="92" t="s">
        <v>122</v>
      </c>
      <c r="V6" s="86" t="s">
        <v>117</v>
      </c>
      <c r="W6" s="86" t="s">
        <v>0</v>
      </c>
    </row>
    <row r="7" spans="2:23" ht="15" customHeight="1">
      <c r="B7" s="85" t="s">
        <v>99</v>
      </c>
      <c r="C7" s="85" t="s">
        <v>98</v>
      </c>
      <c r="D7" s="85" t="s">
        <v>97</v>
      </c>
      <c r="E7" s="85" t="s">
        <v>96</v>
      </c>
      <c r="F7" s="85" t="s">
        <v>95</v>
      </c>
      <c r="G7" s="85" t="s">
        <v>94</v>
      </c>
      <c r="H7" s="85" t="s">
        <v>93</v>
      </c>
      <c r="I7" s="85" t="s">
        <v>92</v>
      </c>
      <c r="J7" s="85" t="s">
        <v>91</v>
      </c>
      <c r="K7" s="85" t="s">
        <v>90</v>
      </c>
      <c r="L7" s="85" t="s">
        <v>89</v>
      </c>
      <c r="M7" s="85" t="s">
        <v>88</v>
      </c>
      <c r="N7" s="85" t="s">
        <v>87</v>
      </c>
      <c r="O7" s="85" t="s">
        <v>86</v>
      </c>
      <c r="R7" s="180">
        <v>2008</v>
      </c>
      <c r="S7" s="93" t="s">
        <v>98</v>
      </c>
      <c r="T7" s="87" t="s">
        <v>120</v>
      </c>
      <c r="U7" s="93" t="str">
        <f t="shared" ref="U7:U54" si="0">+CONCATENATE(S7,T7)</f>
        <v>ENE-08</v>
      </c>
      <c r="V7" s="87">
        <v>96502</v>
      </c>
      <c r="W7" s="87">
        <v>48974</v>
      </c>
    </row>
    <row r="8" spans="2:23" ht="15" customHeight="1">
      <c r="B8" s="86">
        <v>2008</v>
      </c>
      <c r="C8" s="87">
        <v>96502</v>
      </c>
      <c r="D8" s="87">
        <v>100612</v>
      </c>
      <c r="E8" s="89">
        <v>99373</v>
      </c>
      <c r="F8" s="89">
        <v>85719</v>
      </c>
      <c r="G8" s="87">
        <v>91035</v>
      </c>
      <c r="H8" s="87">
        <v>105466</v>
      </c>
      <c r="I8" s="87">
        <v>118609</v>
      </c>
      <c r="J8" s="87">
        <v>122297</v>
      </c>
      <c r="K8" s="87">
        <v>94363</v>
      </c>
      <c r="L8" s="87">
        <v>95187</v>
      </c>
      <c r="M8" s="87">
        <v>100013</v>
      </c>
      <c r="N8" s="87">
        <v>113790</v>
      </c>
      <c r="O8" s="88">
        <f>SUM(C8:N8)</f>
        <v>1222966</v>
      </c>
      <c r="R8" s="180"/>
      <c r="S8" s="93" t="s">
        <v>97</v>
      </c>
      <c r="T8" s="87" t="s">
        <v>120</v>
      </c>
      <c r="U8" s="93" t="str">
        <f t="shared" si="0"/>
        <v>FEB-08</v>
      </c>
      <c r="V8" s="87">
        <v>100612</v>
      </c>
      <c r="W8" s="87">
        <v>50997</v>
      </c>
    </row>
    <row r="9" spans="2:23" ht="15" customHeight="1">
      <c r="B9" s="86">
        <v>2009</v>
      </c>
      <c r="C9" s="87">
        <v>105736</v>
      </c>
      <c r="D9" s="87">
        <v>106254</v>
      </c>
      <c r="E9" s="89">
        <v>106642</v>
      </c>
      <c r="F9" s="89">
        <v>106450</v>
      </c>
      <c r="G9" s="87">
        <v>96343</v>
      </c>
      <c r="H9" s="87">
        <v>116777</v>
      </c>
      <c r="I9" s="87">
        <v>129888</v>
      </c>
      <c r="J9" s="87">
        <v>126652</v>
      </c>
      <c r="K9" s="87">
        <v>101731</v>
      </c>
      <c r="L9" s="87">
        <v>102874</v>
      </c>
      <c r="M9" s="87">
        <v>112547</v>
      </c>
      <c r="N9" s="87">
        <v>141806</v>
      </c>
      <c r="O9" s="88">
        <f>SUM(C9:N9)</f>
        <v>1353700</v>
      </c>
      <c r="R9" s="180"/>
      <c r="S9" s="93" t="s">
        <v>96</v>
      </c>
      <c r="T9" s="89" t="s">
        <v>120</v>
      </c>
      <c r="U9" s="93" t="str">
        <f t="shared" si="0"/>
        <v>MAR-08</v>
      </c>
      <c r="V9" s="89">
        <v>99373</v>
      </c>
      <c r="W9" s="89">
        <v>52265</v>
      </c>
    </row>
    <row r="10" spans="2:23" ht="15" customHeight="1">
      <c r="B10" s="86">
        <v>2010</v>
      </c>
      <c r="C10" s="87">
        <v>112242</v>
      </c>
      <c r="D10" s="87">
        <v>112609</v>
      </c>
      <c r="E10" s="89">
        <v>120287</v>
      </c>
      <c r="F10" s="90">
        <v>101974</v>
      </c>
      <c r="G10" s="91">
        <v>107608</v>
      </c>
      <c r="H10" s="87">
        <v>123457</v>
      </c>
      <c r="I10" s="87">
        <v>142696</v>
      </c>
      <c r="J10" s="87">
        <v>142812</v>
      </c>
      <c r="K10" s="87">
        <v>113547</v>
      </c>
      <c r="L10" s="87">
        <v>120256</v>
      </c>
      <c r="M10" s="87">
        <v>122617</v>
      </c>
      <c r="N10" s="87">
        <v>154779</v>
      </c>
      <c r="O10" s="88">
        <f>SUM(C10:N10)</f>
        <v>1474884</v>
      </c>
      <c r="R10" s="180"/>
      <c r="S10" s="93" t="s">
        <v>95</v>
      </c>
      <c r="T10" s="89" t="s">
        <v>120</v>
      </c>
      <c r="U10" s="93" t="str">
        <f t="shared" si="0"/>
        <v>ABR-08</v>
      </c>
      <c r="V10" s="89">
        <v>85719</v>
      </c>
      <c r="W10" s="89">
        <v>46996</v>
      </c>
    </row>
    <row r="11" spans="2:23" ht="15" customHeight="1">
      <c r="B11" s="86">
        <v>2011</v>
      </c>
      <c r="C11" s="87">
        <v>132105</v>
      </c>
      <c r="D11" s="87"/>
      <c r="E11" s="89"/>
      <c r="F11" s="89"/>
      <c r="G11" s="87"/>
      <c r="H11" s="87"/>
      <c r="I11" s="87"/>
      <c r="J11" s="87"/>
      <c r="K11" s="87"/>
      <c r="L11" s="87"/>
      <c r="M11" s="87"/>
      <c r="N11" s="87"/>
      <c r="O11" s="88">
        <f>SUM(C11:N11)</f>
        <v>132105</v>
      </c>
      <c r="R11" s="180"/>
      <c r="S11" s="93" t="s">
        <v>94</v>
      </c>
      <c r="T11" s="87" t="s">
        <v>120</v>
      </c>
      <c r="U11" s="93" t="str">
        <f t="shared" si="0"/>
        <v>MAY-08</v>
      </c>
      <c r="V11" s="87">
        <v>91035</v>
      </c>
      <c r="W11" s="87">
        <v>47823</v>
      </c>
    </row>
    <row r="12" spans="2:23" ht="15" customHeight="1">
      <c r="B12" s="150" t="s">
        <v>85</v>
      </c>
      <c r="E12" s="155"/>
      <c r="F12" s="155"/>
      <c r="R12" s="180"/>
      <c r="S12" s="93" t="s">
        <v>93</v>
      </c>
      <c r="T12" s="87" t="s">
        <v>120</v>
      </c>
      <c r="U12" s="93" t="str">
        <f t="shared" si="0"/>
        <v>JUN-08</v>
      </c>
      <c r="V12" s="87">
        <v>105466</v>
      </c>
      <c r="W12" s="87">
        <v>53982</v>
      </c>
    </row>
    <row r="13" spans="2:23" ht="15" customHeight="1">
      <c r="C13" s="154"/>
      <c r="D13" s="154"/>
      <c r="E13" s="154"/>
      <c r="F13" s="154"/>
      <c r="G13" s="154"/>
      <c r="H13" s="154"/>
      <c r="I13" s="154"/>
      <c r="J13" s="154"/>
      <c r="K13" s="154"/>
      <c r="L13" s="154"/>
      <c r="M13" s="154"/>
      <c r="R13" s="180"/>
      <c r="S13" s="93" t="s">
        <v>92</v>
      </c>
      <c r="T13" s="87" t="s">
        <v>120</v>
      </c>
      <c r="U13" s="93" t="str">
        <f t="shared" si="0"/>
        <v>JUL-08</v>
      </c>
      <c r="V13" s="87">
        <v>118609</v>
      </c>
      <c r="W13" s="87">
        <v>59919</v>
      </c>
    </row>
    <row r="14" spans="2:23" ht="15" customHeight="1">
      <c r="B14" s="181" t="s">
        <v>100</v>
      </c>
      <c r="C14" s="181"/>
      <c r="D14" s="181"/>
      <c r="E14" s="181"/>
      <c r="F14" s="181"/>
      <c r="G14" s="181"/>
      <c r="H14" s="181"/>
      <c r="I14" s="181"/>
      <c r="J14" s="181"/>
      <c r="K14" s="181"/>
      <c r="L14" s="181"/>
      <c r="M14" s="181"/>
      <c r="N14" s="181"/>
      <c r="O14" s="181"/>
      <c r="R14" s="180"/>
      <c r="S14" s="93" t="s">
        <v>91</v>
      </c>
      <c r="T14" s="87" t="s">
        <v>120</v>
      </c>
      <c r="U14" s="93" t="str">
        <f t="shared" si="0"/>
        <v>AGO-08</v>
      </c>
      <c r="V14" s="87">
        <v>122297</v>
      </c>
      <c r="W14" s="87">
        <v>61304</v>
      </c>
    </row>
    <row r="15" spans="2:23" ht="15" customHeight="1">
      <c r="B15" s="153"/>
      <c r="C15" s="52"/>
      <c r="D15" s="52"/>
      <c r="E15" s="52"/>
      <c r="F15" s="52"/>
      <c r="G15" s="52"/>
      <c r="H15" s="52"/>
      <c r="I15" s="52"/>
      <c r="J15" s="52"/>
      <c r="K15" s="52"/>
      <c r="L15" s="52"/>
      <c r="M15" s="52"/>
      <c r="N15" s="52"/>
      <c r="O15" s="52"/>
      <c r="R15" s="180"/>
      <c r="S15" s="93" t="s">
        <v>90</v>
      </c>
      <c r="T15" s="87" t="s">
        <v>120</v>
      </c>
      <c r="U15" s="93" t="str">
        <f t="shared" si="0"/>
        <v>SEP-08</v>
      </c>
      <c r="V15" s="87">
        <v>94363</v>
      </c>
      <c r="W15" s="87">
        <v>51564</v>
      </c>
    </row>
    <row r="16" spans="2:23" ht="15" customHeight="1">
      <c r="B16" s="152" t="s">
        <v>99</v>
      </c>
      <c r="C16" s="152" t="s">
        <v>98</v>
      </c>
      <c r="D16" s="152" t="s">
        <v>97</v>
      </c>
      <c r="E16" s="152" t="s">
        <v>96</v>
      </c>
      <c r="F16" s="152" t="s">
        <v>95</v>
      </c>
      <c r="G16" s="152" t="s">
        <v>94</v>
      </c>
      <c r="H16" s="152" t="s">
        <v>93</v>
      </c>
      <c r="I16" s="152" t="s">
        <v>92</v>
      </c>
      <c r="J16" s="152" t="s">
        <v>91</v>
      </c>
      <c r="K16" s="152" t="s">
        <v>90</v>
      </c>
      <c r="L16" s="152" t="s">
        <v>89</v>
      </c>
      <c r="M16" s="152" t="s">
        <v>88</v>
      </c>
      <c r="N16" s="152" t="s">
        <v>87</v>
      </c>
      <c r="O16" s="152" t="s">
        <v>86</v>
      </c>
      <c r="R16" s="180"/>
      <c r="S16" s="93" t="s">
        <v>89</v>
      </c>
      <c r="T16" s="87" t="s">
        <v>120</v>
      </c>
      <c r="U16" s="93" t="str">
        <f t="shared" si="0"/>
        <v>OCT-08</v>
      </c>
      <c r="V16" s="87">
        <v>95187</v>
      </c>
      <c r="W16" s="87">
        <v>53785</v>
      </c>
    </row>
    <row r="17" spans="2:23" ht="15" customHeight="1">
      <c r="B17" s="86">
        <v>2008</v>
      </c>
      <c r="C17" s="87">
        <v>48974</v>
      </c>
      <c r="D17" s="87">
        <v>50997</v>
      </c>
      <c r="E17" s="89">
        <v>52265</v>
      </c>
      <c r="F17" s="89">
        <v>46996</v>
      </c>
      <c r="G17" s="87">
        <v>47823</v>
      </c>
      <c r="H17" s="87">
        <v>53982</v>
      </c>
      <c r="I17" s="87">
        <v>59919</v>
      </c>
      <c r="J17" s="87">
        <v>61304</v>
      </c>
      <c r="K17" s="87">
        <v>51564</v>
      </c>
      <c r="L17" s="87">
        <v>53785</v>
      </c>
      <c r="M17" s="87">
        <v>54721</v>
      </c>
      <c r="N17" s="87">
        <v>44726</v>
      </c>
      <c r="O17" s="88">
        <f>SUM(C17:N17)</f>
        <v>627056</v>
      </c>
      <c r="R17" s="180"/>
      <c r="S17" s="93" t="s">
        <v>88</v>
      </c>
      <c r="T17" s="87" t="s">
        <v>120</v>
      </c>
      <c r="U17" s="93" t="str">
        <f t="shared" si="0"/>
        <v>NOV-08</v>
      </c>
      <c r="V17" s="87">
        <v>100013</v>
      </c>
      <c r="W17" s="87">
        <v>54721</v>
      </c>
    </row>
    <row r="18" spans="2:23" ht="15" customHeight="1">
      <c r="B18" s="86">
        <v>2009</v>
      </c>
      <c r="C18" s="87">
        <v>55773</v>
      </c>
      <c r="D18" s="87">
        <v>55535</v>
      </c>
      <c r="E18" s="89">
        <v>57590</v>
      </c>
      <c r="F18" s="89">
        <v>53960</v>
      </c>
      <c r="G18" s="87">
        <v>50089</v>
      </c>
      <c r="H18" s="87">
        <v>59751</v>
      </c>
      <c r="I18" s="87">
        <v>64735</v>
      </c>
      <c r="J18" s="87">
        <v>64574</v>
      </c>
      <c r="K18" s="87">
        <v>51119</v>
      </c>
      <c r="L18" s="87">
        <v>55052</v>
      </c>
      <c r="M18" s="87">
        <v>61501</v>
      </c>
      <c r="N18" s="87">
        <v>63147</v>
      </c>
      <c r="O18" s="88">
        <f>SUM(C18:N18)</f>
        <v>692826</v>
      </c>
      <c r="R18" s="180"/>
      <c r="S18" s="93" t="s">
        <v>87</v>
      </c>
      <c r="T18" s="87" t="s">
        <v>120</v>
      </c>
      <c r="U18" s="93" t="str">
        <f t="shared" si="0"/>
        <v>DIC-08</v>
      </c>
      <c r="V18" s="87">
        <v>113790</v>
      </c>
      <c r="W18" s="87">
        <v>44726</v>
      </c>
    </row>
    <row r="19" spans="2:23" ht="15" customHeight="1">
      <c r="B19" s="86">
        <v>2010</v>
      </c>
      <c r="C19" s="87">
        <v>57336</v>
      </c>
      <c r="D19" s="87">
        <f>111846-C19</f>
        <v>54510</v>
      </c>
      <c r="E19" s="89">
        <v>63943</v>
      </c>
      <c r="F19" s="89">
        <v>54785</v>
      </c>
      <c r="G19" s="87">
        <v>56474</v>
      </c>
      <c r="H19" s="87">
        <v>62300</v>
      </c>
      <c r="I19" s="87">
        <v>71732</v>
      </c>
      <c r="J19" s="87">
        <v>74023</v>
      </c>
      <c r="K19" s="87">
        <v>61505</v>
      </c>
      <c r="L19" s="87">
        <v>64588</v>
      </c>
      <c r="M19" s="87">
        <v>66277</v>
      </c>
      <c r="N19" s="87">
        <v>67487</v>
      </c>
      <c r="O19" s="88">
        <f>SUM(C19:N19)</f>
        <v>754960</v>
      </c>
      <c r="R19" s="180">
        <v>2009</v>
      </c>
      <c r="S19" s="93" t="s">
        <v>98</v>
      </c>
      <c r="T19" s="87" t="s">
        <v>118</v>
      </c>
      <c r="U19" s="93" t="str">
        <f t="shared" si="0"/>
        <v>ENE-09</v>
      </c>
      <c r="V19" s="87">
        <v>105736</v>
      </c>
      <c r="W19" s="87">
        <v>55773</v>
      </c>
    </row>
    <row r="20" spans="2:23" ht="15" customHeight="1">
      <c r="B20" s="86">
        <v>2011</v>
      </c>
      <c r="C20" s="87">
        <v>70105</v>
      </c>
      <c r="D20" s="87"/>
      <c r="E20" s="89"/>
      <c r="F20" s="89"/>
      <c r="G20" s="89"/>
      <c r="H20" s="87"/>
      <c r="I20" s="87"/>
      <c r="J20" s="87"/>
      <c r="K20" s="87"/>
      <c r="L20" s="87"/>
      <c r="M20" s="87"/>
      <c r="N20" s="87"/>
      <c r="O20" s="88">
        <f>SUM(C20:N20)</f>
        <v>70105</v>
      </c>
      <c r="R20" s="180"/>
      <c r="S20" s="93" t="s">
        <v>97</v>
      </c>
      <c r="T20" s="87" t="s">
        <v>118</v>
      </c>
      <c r="U20" s="93" t="str">
        <f t="shared" si="0"/>
        <v>FEB-09</v>
      </c>
      <c r="V20" s="87">
        <v>106254</v>
      </c>
      <c r="W20" s="87">
        <v>55535</v>
      </c>
    </row>
    <row r="21" spans="2:23" ht="15" customHeight="1">
      <c r="B21" s="150" t="s">
        <v>85</v>
      </c>
      <c r="O21" s="151"/>
      <c r="R21" s="180"/>
      <c r="S21" s="93" t="s">
        <v>96</v>
      </c>
      <c r="T21" s="89" t="s">
        <v>118</v>
      </c>
      <c r="U21" s="93" t="str">
        <f t="shared" si="0"/>
        <v>MAR-09</v>
      </c>
      <c r="V21" s="89">
        <v>106642</v>
      </c>
      <c r="W21" s="89">
        <v>57590</v>
      </c>
    </row>
    <row r="22" spans="2:23" ht="15" customHeight="1">
      <c r="B22" s="150"/>
      <c r="O22" s="148"/>
      <c r="R22" s="180"/>
      <c r="S22" s="93" t="s">
        <v>95</v>
      </c>
      <c r="T22" s="89" t="s">
        <v>118</v>
      </c>
      <c r="U22" s="93" t="str">
        <f t="shared" si="0"/>
        <v>ABR-09</v>
      </c>
      <c r="V22" s="89">
        <v>106450</v>
      </c>
      <c r="W22" s="89">
        <v>53960</v>
      </c>
    </row>
    <row r="23" spans="2:23" ht="15" customHeight="1">
      <c r="O23" s="148"/>
      <c r="R23" s="180"/>
      <c r="S23" s="93" t="s">
        <v>94</v>
      </c>
      <c r="T23" s="87" t="s">
        <v>118</v>
      </c>
      <c r="U23" s="93" t="str">
        <f t="shared" si="0"/>
        <v>MAY-09</v>
      </c>
      <c r="V23" s="87">
        <v>96343</v>
      </c>
      <c r="W23" s="87">
        <v>50089</v>
      </c>
    </row>
    <row r="24" spans="2:23" ht="15" customHeight="1">
      <c r="R24" s="180"/>
      <c r="S24" s="93" t="s">
        <v>93</v>
      </c>
      <c r="T24" s="87" t="s">
        <v>118</v>
      </c>
      <c r="U24" s="93" t="str">
        <f t="shared" si="0"/>
        <v>JUN-09</v>
      </c>
      <c r="V24" s="87">
        <v>116777</v>
      </c>
      <c r="W24" s="87">
        <v>59751</v>
      </c>
    </row>
    <row r="25" spans="2:23" ht="15" customHeight="1">
      <c r="B25" s="149" t="s">
        <v>82</v>
      </c>
      <c r="R25" s="180"/>
      <c r="S25" s="93" t="s">
        <v>92</v>
      </c>
      <c r="T25" s="87" t="s">
        <v>118</v>
      </c>
      <c r="U25" s="93" t="str">
        <f t="shared" si="0"/>
        <v>JUL-09</v>
      </c>
      <c r="V25" s="87">
        <v>129888</v>
      </c>
      <c r="W25" s="87">
        <v>64735</v>
      </c>
    </row>
    <row r="26" spans="2:23" ht="15" customHeight="1">
      <c r="B26" s="149" t="s">
        <v>83</v>
      </c>
      <c r="R26" s="180"/>
      <c r="S26" s="93" t="s">
        <v>91</v>
      </c>
      <c r="T26" s="87" t="s">
        <v>118</v>
      </c>
      <c r="U26" s="93" t="str">
        <f t="shared" si="0"/>
        <v>AGO-09</v>
      </c>
      <c r="V26" s="87">
        <v>126652</v>
      </c>
      <c r="W26" s="87">
        <v>64574</v>
      </c>
    </row>
    <row r="27" spans="2:23" ht="15" customHeight="1">
      <c r="R27" s="180"/>
      <c r="S27" s="93" t="s">
        <v>90</v>
      </c>
      <c r="T27" s="87" t="s">
        <v>118</v>
      </c>
      <c r="U27" s="93" t="str">
        <f t="shared" si="0"/>
        <v>SEP-09</v>
      </c>
      <c r="V27" s="87">
        <v>101731</v>
      </c>
      <c r="W27" s="87">
        <v>51119</v>
      </c>
    </row>
    <row r="28" spans="2:23" ht="15" customHeight="1">
      <c r="R28" s="180"/>
      <c r="S28" s="93" t="s">
        <v>89</v>
      </c>
      <c r="T28" s="87" t="s">
        <v>118</v>
      </c>
      <c r="U28" s="93" t="str">
        <f t="shared" si="0"/>
        <v>OCT-09</v>
      </c>
      <c r="V28" s="87">
        <v>102874</v>
      </c>
      <c r="W28" s="87">
        <v>55052</v>
      </c>
    </row>
    <row r="29" spans="2:23" ht="15" customHeight="1">
      <c r="R29" s="180"/>
      <c r="S29" s="93" t="s">
        <v>88</v>
      </c>
      <c r="T29" s="87" t="s">
        <v>118</v>
      </c>
      <c r="U29" s="93" t="str">
        <f t="shared" si="0"/>
        <v>NOV-09</v>
      </c>
      <c r="V29" s="87">
        <v>112547</v>
      </c>
      <c r="W29" s="87">
        <v>61501</v>
      </c>
    </row>
    <row r="30" spans="2:23" ht="15" customHeight="1">
      <c r="R30" s="180"/>
      <c r="S30" s="93" t="s">
        <v>87</v>
      </c>
      <c r="T30" s="87" t="s">
        <v>118</v>
      </c>
      <c r="U30" s="93" t="str">
        <f t="shared" si="0"/>
        <v>DIC-09</v>
      </c>
      <c r="V30" s="87">
        <v>141806</v>
      </c>
      <c r="W30" s="87">
        <v>63147</v>
      </c>
    </row>
    <row r="31" spans="2:23" ht="15" customHeight="1">
      <c r="R31" s="180">
        <v>2010</v>
      </c>
      <c r="S31" s="93" t="s">
        <v>98</v>
      </c>
      <c r="T31" s="87" t="s">
        <v>119</v>
      </c>
      <c r="U31" s="93" t="str">
        <f t="shared" si="0"/>
        <v>ENE-10</v>
      </c>
      <c r="V31" s="87">
        <v>112242</v>
      </c>
      <c r="W31" s="87">
        <v>57336</v>
      </c>
    </row>
    <row r="32" spans="2:23" ht="15" customHeight="1">
      <c r="R32" s="180"/>
      <c r="S32" s="93" t="s">
        <v>97</v>
      </c>
      <c r="T32" s="87" t="s">
        <v>119</v>
      </c>
      <c r="U32" s="93" t="str">
        <f t="shared" si="0"/>
        <v>FEB-10</v>
      </c>
      <c r="V32" s="87">
        <v>112609</v>
      </c>
      <c r="W32" s="87">
        <f>111846-W31</f>
        <v>54510</v>
      </c>
    </row>
    <row r="33" spans="2:24" ht="15" customHeight="1">
      <c r="R33" s="180"/>
      <c r="S33" s="93" t="s">
        <v>96</v>
      </c>
      <c r="T33" s="89" t="s">
        <v>119</v>
      </c>
      <c r="U33" s="93" t="str">
        <f t="shared" si="0"/>
        <v>MAR-10</v>
      </c>
      <c r="V33" s="89">
        <v>120287</v>
      </c>
      <c r="W33" s="89">
        <v>63943</v>
      </c>
    </row>
    <row r="34" spans="2:24" ht="15" customHeight="1">
      <c r="R34" s="180"/>
      <c r="S34" s="93" t="s">
        <v>95</v>
      </c>
      <c r="T34" s="89" t="s">
        <v>119</v>
      </c>
      <c r="U34" s="93" t="str">
        <f t="shared" si="0"/>
        <v>ABR-10</v>
      </c>
      <c r="V34" s="89">
        <v>101974</v>
      </c>
      <c r="W34" s="89">
        <v>54785</v>
      </c>
    </row>
    <row r="35" spans="2:24" ht="15" customHeight="1">
      <c r="R35" s="180"/>
      <c r="S35" s="93" t="s">
        <v>94</v>
      </c>
      <c r="T35" s="87" t="s">
        <v>119</v>
      </c>
      <c r="U35" s="93" t="str">
        <f t="shared" si="0"/>
        <v>MAY-10</v>
      </c>
      <c r="V35" s="87">
        <v>107608</v>
      </c>
      <c r="W35" s="87">
        <v>56474</v>
      </c>
    </row>
    <row r="36" spans="2:24" ht="15" customHeight="1">
      <c r="R36" s="180"/>
      <c r="S36" s="93" t="s">
        <v>93</v>
      </c>
      <c r="T36" s="87" t="s">
        <v>119</v>
      </c>
      <c r="U36" s="93" t="str">
        <f t="shared" si="0"/>
        <v>JUN-10</v>
      </c>
      <c r="V36" s="87">
        <v>123457</v>
      </c>
      <c r="W36" s="87">
        <v>62300</v>
      </c>
    </row>
    <row r="37" spans="2:24" ht="15" customHeight="1">
      <c r="R37" s="180"/>
      <c r="S37" s="93" t="s">
        <v>92</v>
      </c>
      <c r="T37" s="87" t="s">
        <v>119</v>
      </c>
      <c r="U37" s="93" t="str">
        <f t="shared" si="0"/>
        <v>JUL-10</v>
      </c>
      <c r="V37" s="87">
        <v>142696</v>
      </c>
      <c r="W37" s="87">
        <v>71732</v>
      </c>
    </row>
    <row r="38" spans="2:24" ht="15" customHeight="1">
      <c r="R38" s="180"/>
      <c r="S38" s="93" t="s">
        <v>91</v>
      </c>
      <c r="T38" s="87" t="s">
        <v>119</v>
      </c>
      <c r="U38" s="93" t="str">
        <f t="shared" si="0"/>
        <v>AGO-10</v>
      </c>
      <c r="V38" s="87">
        <v>142812</v>
      </c>
      <c r="W38" s="87">
        <v>74023</v>
      </c>
    </row>
    <row r="39" spans="2:24" ht="15" customHeight="1">
      <c r="R39" s="180"/>
      <c r="S39" s="93" t="s">
        <v>90</v>
      </c>
      <c r="T39" s="87" t="s">
        <v>119</v>
      </c>
      <c r="U39" s="93" t="str">
        <f t="shared" si="0"/>
        <v>SEP-10</v>
      </c>
      <c r="V39" s="87">
        <v>113547</v>
      </c>
      <c r="W39" s="87">
        <v>61505</v>
      </c>
    </row>
    <row r="40" spans="2:24" ht="15" customHeight="1">
      <c r="R40" s="180"/>
      <c r="S40" s="93" t="s">
        <v>89</v>
      </c>
      <c r="T40" s="87" t="s">
        <v>119</v>
      </c>
      <c r="U40" s="93" t="str">
        <f t="shared" si="0"/>
        <v>OCT-10</v>
      </c>
      <c r="V40" s="87">
        <v>120256</v>
      </c>
      <c r="W40" s="87">
        <v>64588</v>
      </c>
    </row>
    <row r="41" spans="2:24" ht="15" customHeight="1">
      <c r="R41" s="180"/>
      <c r="S41" s="93" t="s">
        <v>88</v>
      </c>
      <c r="T41" s="87" t="s">
        <v>119</v>
      </c>
      <c r="U41" s="93" t="str">
        <f t="shared" si="0"/>
        <v>NOV-10</v>
      </c>
      <c r="V41" s="87">
        <v>122617</v>
      </c>
      <c r="W41" s="87">
        <v>66277</v>
      </c>
    </row>
    <row r="42" spans="2:24" ht="15" customHeight="1">
      <c r="R42" s="180"/>
      <c r="S42" s="93" t="s">
        <v>87</v>
      </c>
      <c r="T42" s="87" t="s">
        <v>119</v>
      </c>
      <c r="U42" s="93" t="str">
        <f t="shared" si="0"/>
        <v>DIC-10</v>
      </c>
      <c r="V42" s="87">
        <v>154779</v>
      </c>
      <c r="W42" s="87">
        <v>67487</v>
      </c>
    </row>
    <row r="43" spans="2:24" ht="15" customHeight="1">
      <c r="B43" s="149" t="s">
        <v>82</v>
      </c>
      <c r="R43" s="180">
        <v>2011</v>
      </c>
      <c r="S43" s="93" t="s">
        <v>98</v>
      </c>
      <c r="T43" s="87" t="s">
        <v>121</v>
      </c>
      <c r="U43" s="93" t="str">
        <f t="shared" si="0"/>
        <v>ENE-11</v>
      </c>
      <c r="V43" s="87">
        <v>132105</v>
      </c>
      <c r="W43" s="87">
        <v>70105</v>
      </c>
    </row>
    <row r="44" spans="2:24" ht="15" customHeight="1">
      <c r="B44" s="149" t="s">
        <v>81</v>
      </c>
      <c r="R44" s="180"/>
      <c r="S44" s="93" t="s">
        <v>97</v>
      </c>
      <c r="T44" s="87" t="s">
        <v>121</v>
      </c>
      <c r="U44" s="93" t="str">
        <f t="shared" si="0"/>
        <v>FEB-11</v>
      </c>
      <c r="V44" s="87">
        <v>127453</v>
      </c>
      <c r="W44" s="87">
        <v>68207</v>
      </c>
    </row>
    <row r="45" spans="2:24" ht="15" customHeight="1">
      <c r="R45" s="180"/>
      <c r="S45" s="93" t="s">
        <v>96</v>
      </c>
      <c r="T45" s="89" t="s">
        <v>121</v>
      </c>
      <c r="U45" s="93" t="str">
        <f t="shared" si="0"/>
        <v>MAR-11</v>
      </c>
      <c r="V45" s="89"/>
      <c r="W45" s="89"/>
    </row>
    <row r="46" spans="2:24" ht="15" customHeight="1">
      <c r="R46" s="180"/>
      <c r="S46" s="93" t="s">
        <v>95</v>
      </c>
      <c r="T46" s="89" t="s">
        <v>121</v>
      </c>
      <c r="U46" s="93" t="str">
        <f t="shared" si="0"/>
        <v>ABR-11</v>
      </c>
      <c r="V46" s="89"/>
      <c r="W46" s="89"/>
      <c r="X46" s="148"/>
    </row>
    <row r="47" spans="2:24" ht="15" customHeight="1">
      <c r="R47" s="180"/>
      <c r="S47" s="93" t="s">
        <v>94</v>
      </c>
      <c r="T47" s="87" t="s">
        <v>121</v>
      </c>
      <c r="U47" s="93" t="str">
        <f t="shared" si="0"/>
        <v>MAY-11</v>
      </c>
      <c r="V47" s="87"/>
      <c r="W47" s="87"/>
      <c r="X47" s="110"/>
    </row>
    <row r="48" spans="2:24" ht="15" customHeight="1">
      <c r="R48" s="180"/>
      <c r="S48" s="93" t="s">
        <v>93</v>
      </c>
      <c r="T48" s="87" t="s">
        <v>121</v>
      </c>
      <c r="U48" s="93" t="str">
        <f t="shared" si="0"/>
        <v>JUN-11</v>
      </c>
      <c r="V48" s="147"/>
      <c r="W48" s="87"/>
      <c r="X48" s="148"/>
    </row>
    <row r="49" spans="18:23" ht="15" customHeight="1">
      <c r="R49" s="180"/>
      <c r="S49" s="93" t="s">
        <v>92</v>
      </c>
      <c r="T49" s="87" t="s">
        <v>121</v>
      </c>
      <c r="U49" s="93" t="str">
        <f t="shared" si="0"/>
        <v>JUL-11</v>
      </c>
      <c r="V49" s="147"/>
      <c r="W49" s="87"/>
    </row>
    <row r="50" spans="18:23" ht="15" customHeight="1">
      <c r="R50" s="180"/>
      <c r="S50" s="93" t="s">
        <v>91</v>
      </c>
      <c r="T50" s="87" t="s">
        <v>121</v>
      </c>
      <c r="U50" s="93" t="str">
        <f t="shared" si="0"/>
        <v>AGO-11</v>
      </c>
      <c r="V50" s="147"/>
      <c r="W50" s="87"/>
    </row>
    <row r="51" spans="18:23" ht="15" customHeight="1">
      <c r="R51" s="180"/>
      <c r="S51" s="93" t="s">
        <v>90</v>
      </c>
      <c r="T51" s="87" t="s">
        <v>121</v>
      </c>
      <c r="U51" s="93" t="str">
        <f t="shared" si="0"/>
        <v>SEP-11</v>
      </c>
      <c r="V51" s="147"/>
      <c r="W51" s="87"/>
    </row>
    <row r="52" spans="18:23" ht="15" customHeight="1">
      <c r="R52" s="180"/>
      <c r="S52" s="93" t="s">
        <v>89</v>
      </c>
      <c r="T52" s="87" t="s">
        <v>121</v>
      </c>
      <c r="U52" s="93" t="str">
        <f t="shared" si="0"/>
        <v>OCT-11</v>
      </c>
      <c r="V52" s="147"/>
      <c r="W52" s="87"/>
    </row>
    <row r="53" spans="18:23" ht="15" customHeight="1">
      <c r="R53" s="180"/>
      <c r="S53" s="93" t="s">
        <v>88</v>
      </c>
      <c r="T53" s="87" t="s">
        <v>121</v>
      </c>
      <c r="U53" s="93" t="str">
        <f t="shared" si="0"/>
        <v>NOV-11</v>
      </c>
      <c r="V53" s="147"/>
      <c r="W53" s="87"/>
    </row>
    <row r="54" spans="18:23" ht="15" customHeight="1">
      <c r="R54" s="180"/>
      <c r="S54" s="93" t="s">
        <v>87</v>
      </c>
      <c r="T54" s="87" t="s">
        <v>121</v>
      </c>
      <c r="U54" s="93" t="str">
        <f t="shared" si="0"/>
        <v>DIC-11</v>
      </c>
      <c r="V54" s="147"/>
      <c r="W54" s="87"/>
    </row>
  </sheetData>
  <mergeCells count="6">
    <mergeCell ref="R43:R54"/>
    <mergeCell ref="B2:O2"/>
    <mergeCell ref="B14:O14"/>
    <mergeCell ref="R7:R18"/>
    <mergeCell ref="R19:R30"/>
    <mergeCell ref="R31:R42"/>
  </mergeCells>
  <pageMargins left="0.74803149606299213" right="0.74803149606299213" top="0.98425196850393704" bottom="0.98425196850393704" header="0" footer="0"/>
  <pageSetup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Contenido</vt:lpstr>
      <vt:lpstr>Aéreo Nacional</vt:lpstr>
      <vt:lpstr>Aéreo Internal</vt:lpstr>
      <vt:lpstr>ViajerosExtranjeros</vt:lpstr>
      <vt:lpstr>Extranjeros por Destino</vt:lpstr>
      <vt:lpstr>Extranjeros en Bta</vt:lpstr>
      <vt:lpstr>Indicadores Hoteleros</vt:lpstr>
      <vt:lpstr>Consultas PIT</vt:lpstr>
      <vt:lpstr>VE</vt:lpstr>
      <vt:lpstr>OH</vt:lpstr>
      <vt:lpstr>'Aéreo Internal'!Área_de_impresión</vt:lpstr>
      <vt:lpstr>'Aéreo Nacional'!Área_de_impresión</vt:lpstr>
      <vt:lpstr>'Consultas PIT'!Área_de_impresión</vt:lpstr>
      <vt:lpstr>'Extranjeros en Bta'!Área_de_impresión</vt:lpstr>
      <vt:lpstr>'Extranjeros por Destino'!Área_de_impresión</vt:lpstr>
      <vt:lpstr>'Indicadores Hoteleros'!Área_de_impresión</vt:lpstr>
      <vt:lpstr>ViajerosExtranjeros!Área_de_impresión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Rodriguez</dc:creator>
  <cp:lastModifiedBy>sjuntas</cp:lastModifiedBy>
  <cp:lastPrinted>2012-04-13T19:29:35Z</cp:lastPrinted>
  <dcterms:created xsi:type="dcterms:W3CDTF">2009-04-02T15:53:30Z</dcterms:created>
  <dcterms:modified xsi:type="dcterms:W3CDTF">2018-09-18T15:59:42Z</dcterms:modified>
</cp:coreProperties>
</file>