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1"/>
  <workbookPr/>
  <mc:AlternateContent xmlns:mc="http://schemas.openxmlformats.org/markup-compatibility/2006">
    <mc:Choice Requires="x15">
      <x15ac:absPath xmlns:x15ac="http://schemas.microsoft.com/office/spreadsheetml/2010/11/ac" url="D:\Users\Lenovo\Downloads\"/>
    </mc:Choice>
  </mc:AlternateContent>
  <xr:revisionPtr revIDLastSave="0" documentId="13_ncr:1_{21F3D061-352E-4916-BA4A-FF7D32E3CA4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CS" sheetId="1" r:id="rId1"/>
  </sheets>
  <externalReferences>
    <externalReference r:id="rId2"/>
  </externalReferences>
  <definedNames>
    <definedName name="TIPO_INDICADOR">[1]LISTA!$A$2:$A$5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ThsWqk/ackgrlZKk6Nd2FHI/D7PsxrTJsO62WK4aHug="/>
    </ext>
  </extLst>
</workbook>
</file>

<file path=xl/calcChain.xml><?xml version="1.0" encoding="utf-8"?>
<calcChain xmlns="http://schemas.openxmlformats.org/spreadsheetml/2006/main">
  <c r="R13" i="1" l="1"/>
  <c r="N13" i="1"/>
  <c r="L13" i="1"/>
  <c r="J13" i="1"/>
  <c r="H13" i="1"/>
  <c r="T12" i="1"/>
  <c r="S12" i="1"/>
  <c r="P12" i="1"/>
  <c r="O12" i="1"/>
  <c r="L12" i="1"/>
  <c r="K12" i="1"/>
  <c r="T11" i="1"/>
  <c r="P11" i="1"/>
  <c r="L11" i="1"/>
  <c r="K11" i="1"/>
  <c r="T10" i="1"/>
  <c r="S10" i="1"/>
  <c r="P10" i="1"/>
  <c r="O10" i="1"/>
  <c r="L10" i="1"/>
  <c r="K10" i="1"/>
  <c r="T9" i="1"/>
  <c r="S9" i="1"/>
  <c r="P9" i="1"/>
  <c r="O9" i="1"/>
  <c r="L9" i="1"/>
  <c r="K9" i="1"/>
  <c r="T8" i="1"/>
  <c r="S8" i="1"/>
  <c r="P8" i="1"/>
  <c r="O8" i="1"/>
  <c r="L8" i="1"/>
  <c r="K8" i="1"/>
  <c r="T7" i="1"/>
  <c r="S7" i="1"/>
  <c r="P7" i="1"/>
  <c r="O7" i="1"/>
  <c r="L7" i="1"/>
  <c r="K7" i="1"/>
  <c r="T6" i="1"/>
  <c r="S6" i="1"/>
  <c r="P6" i="1"/>
  <c r="O6" i="1"/>
  <c r="L6" i="1"/>
  <c r="K6" i="1"/>
  <c r="T5" i="1"/>
  <c r="P5" i="1"/>
  <c r="M5" i="1"/>
  <c r="L5" i="1"/>
  <c r="K5" i="1"/>
  <c r="T4" i="1"/>
  <c r="S4" i="1"/>
  <c r="P4" i="1"/>
  <c r="O4" i="1"/>
  <c r="L4" i="1"/>
  <c r="K4" i="1"/>
  <c r="T13" i="1" l="1"/>
  <c r="P13" i="1"/>
  <c r="O5" i="1"/>
  <c r="S5" i="1"/>
</calcChain>
</file>

<file path=xl/sharedStrings.xml><?xml version="1.0" encoding="utf-8"?>
<sst xmlns="http://schemas.openxmlformats.org/spreadsheetml/2006/main" count="67" uniqueCount="53">
  <si>
    <t>Plan de Desarrollo “Bogotá Camina Segura”,</t>
  </si>
  <si>
    <t>Objetivo de Desarrollo Sostenible</t>
  </si>
  <si>
    <t>Proyecto de Inversión</t>
  </si>
  <si>
    <t xml:space="preserve">Meta asociada proyecto de
inversión </t>
  </si>
  <si>
    <t>Indicador</t>
  </si>
  <si>
    <t>Magnitud Ejecutada 31/12/2024</t>
  </si>
  <si>
    <t>Presupuesto
ejecutado a 31/12/2024</t>
  </si>
  <si>
    <t>Magnitud Ejecutada  1 semestre 2025</t>
  </si>
  <si>
    <t>Presupuesto
ejecutado a 1 semestre 2025</t>
  </si>
  <si>
    <t>Magnitud Ejecutada Acumulada 30/06/2025</t>
  </si>
  <si>
    <t>Presupuesto
ejecutado acumulado a 30/06/2025</t>
  </si>
  <si>
    <t>Magnitud Ejecutada 
31/12/2025</t>
  </si>
  <si>
    <t>Presupuesto
ejecutado a 31/12/2025</t>
  </si>
  <si>
    <t>Magnitud Ejecutada Acumulada 31/12/2025</t>
  </si>
  <si>
    <t>Presupuesto
ejecutado acumulado a 31/12/2025</t>
  </si>
  <si>
    <t>Magnitud Ejecutada  1 semestre 2026</t>
  </si>
  <si>
    <t>Presupuesto
ejecutado a 1 semestre 2026</t>
  </si>
  <si>
    <t>Magnitud Ejecutada Acumulada 30/06/2026</t>
  </si>
  <si>
    <t>Presupuesto
ejecutado acumulado a 30/06/2026</t>
  </si>
  <si>
    <t>Esferas
ODS Primario</t>
  </si>
  <si>
    <t>CodODS</t>
  </si>
  <si>
    <t>ODS Primario</t>
  </si>
  <si>
    <t>Prosperidad</t>
  </si>
  <si>
    <t>Trabajo decente y crecimiento económico</t>
  </si>
  <si>
    <t>119-Fortalecimiento de la capacidad del Sistema Distrital de Turismo para el fomento de la actividad turística de Bogotá-Región como destino competitivo, responsable, sostenible y accesible Bogotá
D.C.</t>
  </si>
  <si>
    <t>193-Desarrollar 60 experiencias turísticas competitivas en Bogotá Región, en donde se incluyan experiencias con enfoque poblacional</t>
  </si>
  <si>
    <t>Número de experiencias turísticas de Bogotá Región desarrolladas como experiencias competitivas</t>
  </si>
  <si>
    <t>111-Desarrollo de acciones de marketing que permitan el posicionamiento y consolidación de la ciudad como destino turístico a nivel regional, nacional e internacional a Bogotá D.C.</t>
  </si>
  <si>
    <t>214-Impactar al menos a 1.100.000 personas y/o actores de la cadena de valor del sector a través de la realización y ejecución de diferentes acciones de marketing 360 que permitan el posicionamiento y consolidación de Bogotá como destino turístico a nivel regional nacional e internacional</t>
  </si>
  <si>
    <t>Número de personas impactadas a través de acciones de marketing 360</t>
  </si>
  <si>
    <t>126-Implementación de 10 productos que aporten a mantener la certificacion de Bogotá como Destino Turístico Inteligente Bogotá D.C</t>
  </si>
  <si>
    <t>188-Realizar 10 productos que aporten a mantener la certificación de Bogotá como Destino Turístico Inteligente</t>
  </si>
  <si>
    <t>Número de productos que aporten a mantener la certificación DTI</t>
  </si>
  <si>
    <t>324-Apoyo a Proyectos Turísticos que contribuyan al desarrollo social, cultural y económico de la ciudad de Bogotá D.C</t>
  </si>
  <si>
    <t>200-Impulsar el desarrollo de 300 proyectos del sector turismo que contribuyan al desarrollo social, Cultural y económico de la ciudad de Bogotá, priorizando mujeres, jóvenes y personas mayores de 50 años</t>
  </si>
  <si>
    <t>Número de proyectos del sector turismo impulsados</t>
  </si>
  <si>
    <t>203-Llevar a cabo el diseño, construcción e implementación de un centro de desarrollo turístico para Bogotá, destinado a la atención y visita de turistas, que incluya toda la oferta del sector con información cultural, natural, gastronómico, urbano y recreativo, con rutas turísticas que brindarán experiencias innovadoras. Este centro será un referente turístico de ciudad</t>
  </si>
  <si>
    <t>Visit Center en funcionamiento</t>
  </si>
  <si>
    <t>112-Desarrollo de estrategias de mercadeo y fortalecimiento de capacidades de actores de la cadena de valor del turismo para mejorar el posicionamiento a nivel nacional e internacional de Bogotá D.C</t>
  </si>
  <si>
    <t>219-Implementar una (1) estrategia de Mercadeo que permita posicionar a Bogotá como plataforma turística nacional e internacional</t>
  </si>
  <si>
    <t>Estrategia implementada</t>
  </si>
  <si>
    <t>220-Vincular 100 Prestadores de Servicio Turístico en procesos de formación y/o sensibilización en apropiación de ciudad y bilingüismo en el marco del programa "Bogotá Ciudad Portuaria"</t>
  </si>
  <si>
    <t>Número de prestadores de servicios turísticos formados y/o sensibilizados</t>
  </si>
  <si>
    <t>Paz</t>
  </si>
  <si>
    <t>Paz, Justicia e Instituciones Sólidas</t>
  </si>
  <si>
    <t>190-Fortalecimiento de la gestión institucional y operativa del Instituto Distrital de Turismo Bogotá D.C</t>
  </si>
  <si>
    <t>367-Implementar 1 estrategia para fortalecimiento de la gestión institucional y operativa para el sector desarrollo económico</t>
  </si>
  <si>
    <t xml:space="preserve"> Porcentaje de avance en la implementación de la estrategia de gestión institucional</t>
  </si>
  <si>
    <t>Alianzas</t>
  </si>
  <si>
    <t>Alianzas para Lograr los Objetivos</t>
  </si>
  <si>
    <t>128-Implementación de un modelo de gestión de información estadística para el sector turismo de Bogotá D.C</t>
  </si>
  <si>
    <t>386-Implementar el 100% del modelo de gestión de la información del sector de desarrollo económico que permita realizar análisis para la toma de decisiones estratégicas</t>
  </si>
  <si>
    <t>Documentos de investigación sobre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</si>
</sst>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_-;\-&quot;$&quot;\ * #,##0_-;_-&quot;$&quot;\ * &quot;-&quot;??_-;_-@"/>
    <numFmt numFmtId="165" formatCode="#,##0.0"/>
  </numFmts>
  <fonts count="5" x14ac:knownFonts="1">
    <font>
      <sz val="12"/>
      <color theme="1"/>
      <name val="Calibri"/>
      <scheme val="minor"/>
    </font>
    <font>
      <b/>
      <sz val="12"/>
      <color theme="1"/>
      <name val="Times New Roman"/>
    </font>
    <font>
      <sz val="12"/>
      <name val="Calibri"/>
    </font>
    <font>
      <sz val="12"/>
      <color theme="1"/>
      <name val="Times New Roman"/>
    </font>
    <font>
      <sz val="12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E5B8B7"/>
        <bgColor rgb="FFE5B8B7"/>
      </patternFill>
    </fill>
    <fill>
      <patternFill patternType="solid">
        <fgColor rgb="FFD8D8D8"/>
        <bgColor rgb="FFD8D8D8"/>
      </patternFill>
    </fill>
    <fill>
      <patternFill patternType="solid">
        <fgColor rgb="FFEAF1DD"/>
        <bgColor rgb="FFEAF1DD"/>
      </patternFill>
    </fill>
    <fill>
      <patternFill patternType="solid">
        <fgColor rgb="FFDAEEF3"/>
        <bgColor rgb="FFDAEEF3"/>
      </patternFill>
    </fill>
    <fill>
      <patternFill patternType="solid">
        <fgColor rgb="FFFBD4B4"/>
        <bgColor rgb="FFFBD4B4"/>
      </patternFill>
    </fill>
    <fill>
      <patternFill patternType="solid">
        <fgColor rgb="FFA4C2F4"/>
        <bgColor rgb="FFA4C2F4"/>
      </patternFill>
    </fill>
    <fill>
      <patternFill patternType="solid">
        <fgColor rgb="FFCCC0D9"/>
        <bgColor rgb="FFCCC0D9"/>
      </patternFill>
    </fill>
    <fill>
      <patternFill patternType="solid">
        <fgColor rgb="FFFCE5CD"/>
        <bgColor rgb="FFFCE5CD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1" fillId="3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3" fontId="3" fillId="4" borderId="9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right" vertical="top"/>
    </xf>
    <xf numFmtId="3" fontId="3" fillId="5" borderId="9" xfId="0" applyNumberFormat="1" applyFont="1" applyFill="1" applyBorder="1" applyAlignment="1">
      <alignment horizontal="center" vertical="center"/>
    </xf>
    <xf numFmtId="164" fontId="3" fillId="5" borderId="9" xfId="0" applyNumberFormat="1" applyFont="1" applyFill="1" applyBorder="1" applyAlignment="1">
      <alignment horizontal="right" vertical="top"/>
    </xf>
    <xf numFmtId="3" fontId="3" fillId="6" borderId="9" xfId="0" applyNumberFormat="1" applyFont="1" applyFill="1" applyBorder="1" applyAlignment="1">
      <alignment horizontal="center" vertical="center"/>
    </xf>
    <xf numFmtId="164" fontId="3" fillId="6" borderId="9" xfId="0" applyNumberFormat="1" applyFont="1" applyFill="1" applyBorder="1" applyAlignment="1">
      <alignment horizontal="right" vertical="top"/>
    </xf>
    <xf numFmtId="3" fontId="3" fillId="7" borderId="9" xfId="0" applyNumberFormat="1" applyFont="1" applyFill="1" applyBorder="1" applyAlignment="1">
      <alignment horizontal="center"/>
    </xf>
    <xf numFmtId="164" fontId="3" fillId="7" borderId="9" xfId="0" applyNumberFormat="1" applyFont="1" applyFill="1" applyBorder="1" applyAlignment="1">
      <alignment horizontal="right" vertical="top"/>
    </xf>
    <xf numFmtId="3" fontId="3" fillId="9" borderId="9" xfId="0" applyNumberFormat="1" applyFont="1" applyFill="1" applyBorder="1"/>
    <xf numFmtId="164" fontId="3" fillId="9" borderId="12" xfId="0" applyNumberFormat="1" applyFont="1" applyFill="1" applyBorder="1"/>
    <xf numFmtId="0" fontId="3" fillId="8" borderId="9" xfId="0" applyFont="1" applyFill="1" applyBorder="1"/>
    <xf numFmtId="164" fontId="3" fillId="8" borderId="9" xfId="0" applyNumberFormat="1" applyFont="1" applyFill="1" applyBorder="1"/>
    <xf numFmtId="3" fontId="3" fillId="8" borderId="9" xfId="0" applyNumberFormat="1" applyFont="1" applyFill="1" applyBorder="1"/>
    <xf numFmtId="165" fontId="3" fillId="5" borderId="9" xfId="0" applyNumberFormat="1" applyFont="1" applyFill="1" applyBorder="1" applyAlignment="1">
      <alignment horizontal="center" vertical="center"/>
    </xf>
    <xf numFmtId="4" fontId="3" fillId="6" borderId="9" xfId="0" applyNumberFormat="1" applyFont="1" applyFill="1" applyBorder="1" applyAlignment="1">
      <alignment horizontal="center" vertical="center"/>
    </xf>
    <xf numFmtId="4" fontId="3" fillId="5" borderId="9" xfId="0" applyNumberFormat="1" applyFont="1" applyFill="1" applyBorder="1" applyAlignment="1">
      <alignment horizontal="center" vertical="center"/>
    </xf>
    <xf numFmtId="165" fontId="3" fillId="7" borderId="9" xfId="0" applyNumberFormat="1" applyFont="1" applyFill="1" applyBorder="1" applyAlignment="1">
      <alignment horizontal="center"/>
    </xf>
    <xf numFmtId="165" fontId="3" fillId="9" borderId="9" xfId="0" applyNumberFormat="1" applyFont="1" applyFill="1" applyBorder="1"/>
    <xf numFmtId="9" fontId="3" fillId="4" borderId="9" xfId="0" applyNumberFormat="1" applyFont="1" applyFill="1" applyBorder="1" applyAlignment="1">
      <alignment horizontal="center" vertical="center"/>
    </xf>
    <xf numFmtId="10" fontId="3" fillId="5" borderId="9" xfId="0" applyNumberFormat="1" applyFont="1" applyFill="1" applyBorder="1" applyAlignment="1">
      <alignment horizontal="center" vertical="center"/>
    </xf>
    <xf numFmtId="10" fontId="3" fillId="6" borderId="9" xfId="0" applyNumberFormat="1" applyFont="1" applyFill="1" applyBorder="1" applyAlignment="1">
      <alignment horizontal="center" vertical="center"/>
    </xf>
    <xf numFmtId="10" fontId="3" fillId="7" borderId="9" xfId="0" applyNumberFormat="1" applyFont="1" applyFill="1" applyBorder="1" applyAlignment="1">
      <alignment horizontal="center"/>
    </xf>
    <xf numFmtId="10" fontId="3" fillId="9" borderId="9" xfId="0" applyNumberFormat="1" applyFont="1" applyFill="1" applyBorder="1"/>
    <xf numFmtId="10" fontId="3" fillId="8" borderId="9" xfId="0" applyNumberFormat="1" applyFont="1" applyFill="1" applyBorder="1"/>
    <xf numFmtId="0" fontId="3" fillId="4" borderId="9" xfId="0" applyFont="1" applyFill="1" applyBorder="1" applyAlignment="1">
      <alignment horizontal="left" vertical="center"/>
    </xf>
    <xf numFmtId="164" fontId="1" fillId="4" borderId="9" xfId="0" applyNumberFormat="1" applyFont="1" applyFill="1" applyBorder="1"/>
    <xf numFmtId="0" fontId="3" fillId="5" borderId="9" xfId="0" applyFont="1" applyFill="1" applyBorder="1" applyAlignment="1">
      <alignment horizontal="left" vertical="center"/>
    </xf>
    <xf numFmtId="164" fontId="1" fillId="5" borderId="9" xfId="0" applyNumberFormat="1" applyFont="1" applyFill="1" applyBorder="1"/>
    <xf numFmtId="0" fontId="3" fillId="6" borderId="9" xfId="0" applyFont="1" applyFill="1" applyBorder="1" applyAlignment="1">
      <alignment horizontal="left" vertical="center"/>
    </xf>
    <xf numFmtId="164" fontId="1" fillId="6" borderId="9" xfId="0" applyNumberFormat="1" applyFont="1" applyFill="1" applyBorder="1"/>
    <xf numFmtId="164" fontId="1" fillId="7" borderId="9" xfId="0" applyNumberFormat="1" applyFont="1" applyFill="1" applyBorder="1" applyAlignment="1">
      <alignment horizontal="right" vertical="top"/>
    </xf>
    <xf numFmtId="0" fontId="3" fillId="9" borderId="9" xfId="0" applyFont="1" applyFill="1" applyBorder="1"/>
    <xf numFmtId="164" fontId="1" fillId="9" borderId="12" xfId="0" applyNumberFormat="1" applyFont="1" applyFill="1" applyBorder="1"/>
    <xf numFmtId="164" fontId="1" fillId="8" borderId="9" xfId="0" applyNumberFormat="1" applyFont="1" applyFill="1" applyBorder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/>
    <xf numFmtId="0" fontId="4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2" fillId="0" borderId="10" xfId="0" applyFont="1" applyBorder="1"/>
    <xf numFmtId="164" fontId="1" fillId="5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164" fontId="1" fillId="6" borderId="7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164" fontId="1" fillId="7" borderId="7" xfId="0" applyNumberFormat="1" applyFont="1" applyFill="1" applyBorder="1" applyAlignment="1">
      <alignment horizontal="center" vertical="center" wrapText="1"/>
    </xf>
    <xf numFmtId="164" fontId="1" fillId="6" borderId="8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0" fontId="1" fillId="8" borderId="7" xfId="0" applyFont="1" applyFill="1" applyBorder="1" applyAlignment="1">
      <alignment horizontal="center" vertical="center" wrapText="1"/>
    </xf>
    <xf numFmtId="164" fontId="1" fillId="8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ANNYEFRAINGARCIAPERDOMO\Documents\DANNY\SDDE\2021\ODS%20UNCSA_SDD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PRESENTACION"/>
      <sheetName val="EQUIPO"/>
      <sheetName val="ESTRUCTURA"/>
      <sheetName val="CONTEXTO"/>
      <sheetName val="TIC"/>
      <sheetName val="CRITERIOS"/>
      <sheetName val="PROGRAMACION FISICA"/>
      <sheetName val="ESQUEMA SEGUIMIENTO"/>
      <sheetName val="CRONOGRAMA"/>
      <sheetName val="INSTRUCCIONES"/>
      <sheetName val="MATRIZ INSUMO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O2" sqref="O1:P1048576"/>
    </sheetView>
  </sheetViews>
  <sheetFormatPr baseColWidth="10" defaultColWidth="11.19921875" defaultRowHeight="15" customHeight="1" x14ac:dyDescent="0.3"/>
  <cols>
    <col min="1" max="1" width="11" customWidth="1"/>
    <col min="2" max="2" width="8.3984375" customWidth="1"/>
    <col min="3" max="3" width="28.8984375" customWidth="1"/>
    <col min="4" max="4" width="22.8984375" customWidth="1"/>
    <col min="5" max="5" width="35.8984375" customWidth="1"/>
    <col min="6" max="6" width="37.296875" customWidth="1"/>
    <col min="7" max="8" width="16.3984375" customWidth="1"/>
    <col min="9" max="9" width="16.3984375" hidden="1" customWidth="1"/>
    <col min="10" max="10" width="18.09765625" hidden="1" customWidth="1"/>
    <col min="11" max="11" width="19.59765625" hidden="1" customWidth="1"/>
    <col min="12" max="12" width="21.19921875" hidden="1" customWidth="1"/>
    <col min="13" max="14" width="16.3984375" customWidth="1"/>
    <col min="15" max="15" width="18.59765625" hidden="1" customWidth="1"/>
    <col min="16" max="16" width="19.296875" hidden="1" customWidth="1"/>
    <col min="17" max="17" width="18.59765625" customWidth="1"/>
    <col min="18" max="18" width="21.296875" customWidth="1"/>
    <col min="19" max="19" width="20.09765625" customWidth="1"/>
    <col min="20" max="20" width="19.296875" customWidth="1"/>
    <col min="21" max="26" width="10.59765625" customWidth="1"/>
  </cols>
  <sheetData>
    <row r="1" spans="1:26" ht="15.75" customHeight="1" x14ac:dyDescent="0.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5"/>
      <c r="U1" s="1"/>
      <c r="V1" s="1"/>
      <c r="W1" s="1"/>
      <c r="X1" s="1"/>
      <c r="Y1" s="1"/>
      <c r="Z1" s="1"/>
    </row>
    <row r="2" spans="1:26" ht="15.75" customHeight="1" x14ac:dyDescent="0.3">
      <c r="A2" s="56" t="s">
        <v>1</v>
      </c>
      <c r="B2" s="57"/>
      <c r="C2" s="58"/>
      <c r="D2" s="59" t="s">
        <v>2</v>
      </c>
      <c r="E2" s="59" t="s">
        <v>3</v>
      </c>
      <c r="F2" s="59" t="s">
        <v>4</v>
      </c>
      <c r="G2" s="60" t="s">
        <v>5</v>
      </c>
      <c r="H2" s="61" t="s">
        <v>6</v>
      </c>
      <c r="I2" s="42" t="s">
        <v>7</v>
      </c>
      <c r="J2" s="44" t="s">
        <v>8</v>
      </c>
      <c r="K2" s="45" t="s">
        <v>9</v>
      </c>
      <c r="L2" s="46" t="s">
        <v>10</v>
      </c>
      <c r="M2" s="47" t="s">
        <v>11</v>
      </c>
      <c r="N2" s="48" t="s">
        <v>12</v>
      </c>
      <c r="O2" s="45" t="s">
        <v>13</v>
      </c>
      <c r="P2" s="49" t="s">
        <v>14</v>
      </c>
      <c r="Q2" s="51" t="s">
        <v>15</v>
      </c>
      <c r="R2" s="52" t="s">
        <v>16</v>
      </c>
      <c r="S2" s="45" t="s">
        <v>17</v>
      </c>
      <c r="T2" s="46" t="s">
        <v>18</v>
      </c>
      <c r="U2" s="1"/>
      <c r="V2" s="1"/>
      <c r="W2" s="1"/>
      <c r="X2" s="1"/>
      <c r="Y2" s="1"/>
      <c r="Z2" s="1"/>
    </row>
    <row r="3" spans="1:26" ht="30.75" customHeight="1" x14ac:dyDescent="0.3">
      <c r="A3" s="2" t="s">
        <v>19</v>
      </c>
      <c r="B3" s="2" t="s">
        <v>20</v>
      </c>
      <c r="C3" s="2" t="s">
        <v>21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50"/>
      <c r="Q3" s="43"/>
      <c r="R3" s="43"/>
      <c r="S3" s="43"/>
      <c r="T3" s="43"/>
      <c r="U3" s="1"/>
      <c r="V3" s="1"/>
      <c r="W3" s="1"/>
      <c r="X3" s="1"/>
      <c r="Y3" s="1"/>
      <c r="Z3" s="1"/>
    </row>
    <row r="4" spans="1:26" ht="15.75" customHeight="1" x14ac:dyDescent="0.3">
      <c r="A4" s="3" t="s">
        <v>22</v>
      </c>
      <c r="B4" s="3">
        <v>8</v>
      </c>
      <c r="C4" s="3" t="s">
        <v>23</v>
      </c>
      <c r="D4" s="3" t="s">
        <v>24</v>
      </c>
      <c r="E4" s="3" t="s">
        <v>25</v>
      </c>
      <c r="F4" s="3" t="s">
        <v>26</v>
      </c>
      <c r="G4" s="4">
        <v>9</v>
      </c>
      <c r="H4" s="5">
        <v>873988996</v>
      </c>
      <c r="I4" s="6">
        <v>3</v>
      </c>
      <c r="J4" s="7">
        <v>1379826933</v>
      </c>
      <c r="K4" s="8">
        <f t="shared" ref="K4:L4" si="0">+G4+I4</f>
        <v>12</v>
      </c>
      <c r="L4" s="9">
        <f t="shared" si="0"/>
        <v>2253815929</v>
      </c>
      <c r="M4" s="10">
        <v>17</v>
      </c>
      <c r="N4" s="11">
        <v>2162457291</v>
      </c>
      <c r="O4" s="12">
        <f t="shared" ref="O4:O10" si="1">M4+G4</f>
        <v>26</v>
      </c>
      <c r="P4" s="13">
        <f t="shared" ref="P4:P13" si="2">H4+N4</f>
        <v>3036446287</v>
      </c>
      <c r="Q4" s="14">
        <v>0</v>
      </c>
      <c r="R4" s="15">
        <v>837198850</v>
      </c>
      <c r="S4" s="12">
        <f t="shared" ref="S4:S10" si="3">M4+G4+Q4</f>
        <v>26</v>
      </c>
      <c r="T4" s="13">
        <f t="shared" ref="T4:T13" si="4">+H4+N4+R4</f>
        <v>3873645137</v>
      </c>
      <c r="U4" s="1"/>
      <c r="V4" s="1"/>
      <c r="W4" s="1"/>
      <c r="X4" s="1"/>
      <c r="Y4" s="1"/>
      <c r="Z4" s="1"/>
    </row>
    <row r="5" spans="1:26" ht="15.75" customHeight="1" x14ac:dyDescent="0.3">
      <c r="A5" s="3" t="s">
        <v>22</v>
      </c>
      <c r="B5" s="3">
        <v>8</v>
      </c>
      <c r="C5" s="3" t="s">
        <v>23</v>
      </c>
      <c r="D5" s="3" t="s">
        <v>27</v>
      </c>
      <c r="E5" s="3" t="s">
        <v>28</v>
      </c>
      <c r="F5" s="3" t="s">
        <v>29</v>
      </c>
      <c r="G5" s="4">
        <v>273788</v>
      </c>
      <c r="H5" s="5">
        <v>1504228402</v>
      </c>
      <c r="I5" s="6">
        <v>225658</v>
      </c>
      <c r="J5" s="7">
        <v>2327208980</v>
      </c>
      <c r="K5" s="8">
        <f t="shared" ref="K5:L5" si="5">+G5+I5</f>
        <v>499446</v>
      </c>
      <c r="L5" s="9">
        <f t="shared" si="5"/>
        <v>3831437382</v>
      </c>
      <c r="M5" s="10">
        <f>646803</f>
        <v>646803</v>
      </c>
      <c r="N5" s="11">
        <v>2739452285</v>
      </c>
      <c r="O5" s="12">
        <f t="shared" si="1"/>
        <v>920591</v>
      </c>
      <c r="P5" s="13">
        <f t="shared" si="2"/>
        <v>4243680687</v>
      </c>
      <c r="Q5" s="16">
        <v>271758</v>
      </c>
      <c r="R5" s="15">
        <v>1195473994</v>
      </c>
      <c r="S5" s="12">
        <f t="shared" si="3"/>
        <v>1192349</v>
      </c>
      <c r="T5" s="13">
        <f t="shared" si="4"/>
        <v>5439154681</v>
      </c>
      <c r="U5" s="1"/>
      <c r="V5" s="1"/>
      <c r="W5" s="1"/>
      <c r="X5" s="1"/>
      <c r="Y5" s="1"/>
      <c r="Z5" s="1"/>
    </row>
    <row r="6" spans="1:26" ht="15.75" customHeight="1" x14ac:dyDescent="0.3">
      <c r="A6" s="3" t="s">
        <v>22</v>
      </c>
      <c r="B6" s="3">
        <v>8</v>
      </c>
      <c r="C6" s="3" t="s">
        <v>23</v>
      </c>
      <c r="D6" s="3" t="s">
        <v>30</v>
      </c>
      <c r="E6" s="3" t="s">
        <v>31</v>
      </c>
      <c r="F6" s="3" t="s">
        <v>32</v>
      </c>
      <c r="G6" s="4">
        <v>1</v>
      </c>
      <c r="H6" s="5">
        <v>335207666</v>
      </c>
      <c r="I6" s="6">
        <v>1</v>
      </c>
      <c r="J6" s="7">
        <v>887945920</v>
      </c>
      <c r="K6" s="8">
        <f t="shared" ref="K6:L6" si="6">+G6+I6</f>
        <v>2</v>
      </c>
      <c r="L6" s="9">
        <f t="shared" si="6"/>
        <v>1223153586</v>
      </c>
      <c r="M6" s="10">
        <v>3</v>
      </c>
      <c r="N6" s="11">
        <v>1617267199</v>
      </c>
      <c r="O6" s="12">
        <f t="shared" si="1"/>
        <v>4</v>
      </c>
      <c r="P6" s="13">
        <f t="shared" si="2"/>
        <v>1952474865</v>
      </c>
      <c r="Q6" s="14">
        <v>1</v>
      </c>
      <c r="R6" s="15">
        <v>405654000</v>
      </c>
      <c r="S6" s="12">
        <f t="shared" si="3"/>
        <v>5</v>
      </c>
      <c r="T6" s="13">
        <f t="shared" si="4"/>
        <v>2358128865</v>
      </c>
      <c r="U6" s="1"/>
      <c r="V6" s="1"/>
      <c r="W6" s="1"/>
      <c r="X6" s="1"/>
      <c r="Y6" s="1"/>
      <c r="Z6" s="1"/>
    </row>
    <row r="7" spans="1:26" ht="15.75" customHeight="1" x14ac:dyDescent="0.3">
      <c r="A7" s="3" t="s">
        <v>22</v>
      </c>
      <c r="B7" s="3">
        <v>8</v>
      </c>
      <c r="C7" s="3" t="s">
        <v>23</v>
      </c>
      <c r="D7" s="3" t="s">
        <v>33</v>
      </c>
      <c r="E7" s="3" t="s">
        <v>34</v>
      </c>
      <c r="F7" s="3" t="s">
        <v>35</v>
      </c>
      <c r="G7" s="4">
        <v>0</v>
      </c>
      <c r="H7" s="5">
        <v>44762982</v>
      </c>
      <c r="I7" s="6">
        <v>0</v>
      </c>
      <c r="J7" s="7">
        <v>600000000</v>
      </c>
      <c r="K7" s="8">
        <f t="shared" ref="K7:L7" si="7">+G7+I7</f>
        <v>0</v>
      </c>
      <c r="L7" s="9">
        <f t="shared" si="7"/>
        <v>644762982</v>
      </c>
      <c r="M7" s="10">
        <v>80</v>
      </c>
      <c r="N7" s="11">
        <v>799000000</v>
      </c>
      <c r="O7" s="12">
        <f t="shared" si="1"/>
        <v>80</v>
      </c>
      <c r="P7" s="13">
        <f t="shared" si="2"/>
        <v>843762982</v>
      </c>
      <c r="Q7" s="14">
        <v>0</v>
      </c>
      <c r="R7" s="15">
        <v>399521736</v>
      </c>
      <c r="S7" s="12">
        <f t="shared" si="3"/>
        <v>80</v>
      </c>
      <c r="T7" s="13">
        <f t="shared" si="4"/>
        <v>1243284718</v>
      </c>
      <c r="U7" s="1"/>
      <c r="V7" s="1"/>
      <c r="W7" s="1"/>
      <c r="X7" s="1"/>
      <c r="Y7" s="1"/>
      <c r="Z7" s="1"/>
    </row>
    <row r="8" spans="1:26" ht="15.75" customHeight="1" x14ac:dyDescent="0.3">
      <c r="A8" s="3" t="s">
        <v>22</v>
      </c>
      <c r="B8" s="3">
        <v>8</v>
      </c>
      <c r="C8" s="3" t="s">
        <v>23</v>
      </c>
      <c r="D8" s="3" t="s">
        <v>24</v>
      </c>
      <c r="E8" s="3" t="s">
        <v>36</v>
      </c>
      <c r="F8" s="3" t="s">
        <v>37</v>
      </c>
      <c r="G8" s="4">
        <v>1</v>
      </c>
      <c r="H8" s="5">
        <v>35000000</v>
      </c>
      <c r="I8" s="17">
        <v>0.3</v>
      </c>
      <c r="J8" s="7">
        <v>88650000</v>
      </c>
      <c r="K8" s="18">
        <f t="shared" ref="K8:K9" si="8">+I8</f>
        <v>0.3</v>
      </c>
      <c r="L8" s="9">
        <f t="shared" ref="L8:L9" si="9">+H8+J8</f>
        <v>123650000</v>
      </c>
      <c r="M8" s="10">
        <v>0.7</v>
      </c>
      <c r="N8" s="11">
        <v>515426115</v>
      </c>
      <c r="O8" s="12">
        <f t="shared" si="1"/>
        <v>1.7</v>
      </c>
      <c r="P8" s="13">
        <f t="shared" si="2"/>
        <v>550426115</v>
      </c>
      <c r="Q8" s="14">
        <v>0</v>
      </c>
      <c r="R8" s="15">
        <v>36000000</v>
      </c>
      <c r="S8" s="12">
        <f t="shared" si="3"/>
        <v>1.7</v>
      </c>
      <c r="T8" s="13">
        <f t="shared" si="4"/>
        <v>586426115</v>
      </c>
      <c r="U8" s="1"/>
      <c r="V8" s="1"/>
      <c r="W8" s="1"/>
      <c r="X8" s="1"/>
      <c r="Y8" s="1"/>
      <c r="Z8" s="1"/>
    </row>
    <row r="9" spans="1:26" ht="15.75" customHeight="1" x14ac:dyDescent="0.3">
      <c r="A9" s="3" t="s">
        <v>22</v>
      </c>
      <c r="B9" s="3">
        <v>8</v>
      </c>
      <c r="C9" s="3" t="s">
        <v>23</v>
      </c>
      <c r="D9" s="3" t="s">
        <v>38</v>
      </c>
      <c r="E9" s="3" t="s">
        <v>39</v>
      </c>
      <c r="F9" s="3" t="s">
        <v>40</v>
      </c>
      <c r="G9" s="4">
        <v>1</v>
      </c>
      <c r="H9" s="5">
        <v>260605325</v>
      </c>
      <c r="I9" s="19">
        <v>0.5</v>
      </c>
      <c r="J9" s="7">
        <v>374768753</v>
      </c>
      <c r="K9" s="18">
        <f t="shared" si="8"/>
        <v>0.5</v>
      </c>
      <c r="L9" s="9">
        <f t="shared" si="9"/>
        <v>635374078</v>
      </c>
      <c r="M9" s="20">
        <v>1</v>
      </c>
      <c r="N9" s="11">
        <v>450000000</v>
      </c>
      <c r="O9" s="12">
        <f t="shared" si="1"/>
        <v>2</v>
      </c>
      <c r="P9" s="13">
        <f t="shared" si="2"/>
        <v>710605325</v>
      </c>
      <c r="Q9" s="14">
        <v>0</v>
      </c>
      <c r="R9" s="15">
        <v>0</v>
      </c>
      <c r="S9" s="21">
        <f t="shared" si="3"/>
        <v>2</v>
      </c>
      <c r="T9" s="13">
        <f t="shared" si="4"/>
        <v>710605325</v>
      </c>
      <c r="U9" s="1"/>
      <c r="V9" s="1"/>
      <c r="W9" s="1"/>
      <c r="X9" s="1"/>
      <c r="Y9" s="1"/>
      <c r="Z9" s="1"/>
    </row>
    <row r="10" spans="1:26" ht="15.75" customHeight="1" x14ac:dyDescent="0.3">
      <c r="A10" s="3" t="s">
        <v>22</v>
      </c>
      <c r="B10" s="3">
        <v>8</v>
      </c>
      <c r="C10" s="3" t="s">
        <v>23</v>
      </c>
      <c r="D10" s="3" t="s">
        <v>38</v>
      </c>
      <c r="E10" s="3" t="s">
        <v>41</v>
      </c>
      <c r="F10" s="3" t="s">
        <v>42</v>
      </c>
      <c r="G10" s="4">
        <v>0</v>
      </c>
      <c r="H10" s="5">
        <v>0</v>
      </c>
      <c r="I10" s="6">
        <v>0</v>
      </c>
      <c r="J10" s="7">
        <v>0</v>
      </c>
      <c r="K10" s="8">
        <f t="shared" ref="K10:L10" si="10">+G10+I10</f>
        <v>0</v>
      </c>
      <c r="L10" s="9">
        <f t="shared" si="10"/>
        <v>0</v>
      </c>
      <c r="M10" s="10">
        <v>30</v>
      </c>
      <c r="N10" s="11">
        <v>100000000</v>
      </c>
      <c r="O10" s="12">
        <f t="shared" si="1"/>
        <v>30</v>
      </c>
      <c r="P10" s="13">
        <f t="shared" si="2"/>
        <v>100000000</v>
      </c>
      <c r="Q10" s="14">
        <v>0</v>
      </c>
      <c r="R10" s="15">
        <v>0</v>
      </c>
      <c r="S10" s="12">
        <f t="shared" si="3"/>
        <v>30</v>
      </c>
      <c r="T10" s="13">
        <f t="shared" si="4"/>
        <v>100000000</v>
      </c>
      <c r="U10" s="1"/>
      <c r="V10" s="1"/>
      <c r="W10" s="1"/>
      <c r="X10" s="1"/>
      <c r="Y10" s="1"/>
      <c r="Z10" s="1"/>
    </row>
    <row r="11" spans="1:26" ht="15.75" customHeight="1" x14ac:dyDescent="0.3">
      <c r="A11" s="3" t="s">
        <v>43</v>
      </c>
      <c r="B11" s="3">
        <v>16</v>
      </c>
      <c r="C11" s="3" t="s">
        <v>44</v>
      </c>
      <c r="D11" s="3" t="s">
        <v>45</v>
      </c>
      <c r="E11" s="3" t="s">
        <v>46</v>
      </c>
      <c r="F11" s="3" t="s">
        <v>47</v>
      </c>
      <c r="G11" s="22">
        <v>0.99529999999999996</v>
      </c>
      <c r="H11" s="5">
        <v>2131190145</v>
      </c>
      <c r="I11" s="23">
        <v>0.47689999999999999</v>
      </c>
      <c r="J11" s="7">
        <v>3218742068</v>
      </c>
      <c r="K11" s="24">
        <f>+I11</f>
        <v>0.47689999999999999</v>
      </c>
      <c r="L11" s="9">
        <f>+H11+J11</f>
        <v>5349932213</v>
      </c>
      <c r="M11" s="25">
        <v>0.98580000000000001</v>
      </c>
      <c r="N11" s="11">
        <v>4506187788</v>
      </c>
      <c r="O11" s="26">
        <v>0.98580000000000001</v>
      </c>
      <c r="P11" s="13">
        <f t="shared" si="2"/>
        <v>6637377933</v>
      </c>
      <c r="Q11" s="27">
        <v>0.45519999999999999</v>
      </c>
      <c r="R11" s="15">
        <v>2243105571</v>
      </c>
      <c r="S11" s="26">
        <v>0.45519999999999999</v>
      </c>
      <c r="T11" s="13">
        <f t="shared" si="4"/>
        <v>8880483504</v>
      </c>
      <c r="U11" s="1"/>
      <c r="V11" s="1"/>
      <c r="W11" s="1"/>
      <c r="X11" s="1"/>
      <c r="Y11" s="1"/>
      <c r="Z11" s="1"/>
    </row>
    <row r="12" spans="1:26" ht="15.75" customHeight="1" x14ac:dyDescent="0.3">
      <c r="A12" s="3" t="s">
        <v>48</v>
      </c>
      <c r="B12" s="3">
        <v>17</v>
      </c>
      <c r="C12" s="3" t="s">
        <v>49</v>
      </c>
      <c r="D12" s="3" t="s">
        <v>50</v>
      </c>
      <c r="E12" s="3" t="s">
        <v>51</v>
      </c>
      <c r="F12" s="3" t="s">
        <v>52</v>
      </c>
      <c r="G12" s="4">
        <v>9</v>
      </c>
      <c r="H12" s="5">
        <v>448217667</v>
      </c>
      <c r="I12" s="6">
        <v>9</v>
      </c>
      <c r="J12" s="7">
        <v>1070056878</v>
      </c>
      <c r="K12" s="8">
        <f t="shared" ref="K12:L12" si="11">+G12+I12</f>
        <v>18</v>
      </c>
      <c r="L12" s="9">
        <f t="shared" si="11"/>
        <v>1518274545</v>
      </c>
      <c r="M12" s="10">
        <v>17</v>
      </c>
      <c r="N12" s="11">
        <v>1772334924</v>
      </c>
      <c r="O12" s="12">
        <f>M12+G12</f>
        <v>26</v>
      </c>
      <c r="P12" s="13">
        <f t="shared" si="2"/>
        <v>2220552591</v>
      </c>
      <c r="Q12" s="14">
        <v>10</v>
      </c>
      <c r="R12" s="15">
        <v>619583370</v>
      </c>
      <c r="S12" s="12">
        <f>M12+G12+Q12</f>
        <v>36</v>
      </c>
      <c r="T12" s="13">
        <f t="shared" si="4"/>
        <v>2840135961</v>
      </c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28"/>
      <c r="H13" s="29">
        <f>SUM(H4:H12)</f>
        <v>5633201183</v>
      </c>
      <c r="I13" s="30"/>
      <c r="J13" s="31">
        <f>SUM(J4:J12)</f>
        <v>9947199532</v>
      </c>
      <c r="K13" s="32"/>
      <c r="L13" s="33">
        <f>SUM(L4:L12)</f>
        <v>15580400715</v>
      </c>
      <c r="M13" s="10"/>
      <c r="N13" s="34">
        <f>SUM(N4:N12)</f>
        <v>14662125602</v>
      </c>
      <c r="O13" s="35"/>
      <c r="P13" s="36">
        <f t="shared" si="2"/>
        <v>20295326785</v>
      </c>
      <c r="Q13" s="14"/>
      <c r="R13" s="37">
        <f>SUM(R4:R12)</f>
        <v>5736537521</v>
      </c>
      <c r="S13" s="35"/>
      <c r="T13" s="36">
        <f t="shared" si="4"/>
        <v>26031864306</v>
      </c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38"/>
      <c r="C14" s="38"/>
      <c r="D14" s="1"/>
      <c r="E14" s="1"/>
      <c r="F14" s="1"/>
      <c r="G14" s="39"/>
      <c r="H14" s="4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41"/>
      <c r="H15" s="4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41"/>
      <c r="H16" s="4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41"/>
      <c r="H17" s="4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41"/>
      <c r="H18" s="4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41"/>
      <c r="H19" s="4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41"/>
      <c r="H20" s="4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41"/>
      <c r="H21" s="4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41"/>
      <c r="H22" s="4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41"/>
      <c r="H23" s="4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41"/>
      <c r="H24" s="4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41"/>
      <c r="H25" s="4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41"/>
      <c r="H26" s="4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41"/>
      <c r="H27" s="4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41"/>
      <c r="H28" s="4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41"/>
      <c r="H29" s="4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41"/>
      <c r="H30" s="4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41"/>
      <c r="H31" s="4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41"/>
      <c r="H32" s="4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41"/>
      <c r="H33" s="4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41"/>
      <c r="H34" s="4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41"/>
      <c r="H35" s="4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41"/>
      <c r="H36" s="4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41"/>
      <c r="H37" s="4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41"/>
      <c r="H38" s="4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41"/>
      <c r="H39" s="4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41"/>
      <c r="H40" s="4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41"/>
      <c r="H41" s="4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41"/>
      <c r="H42" s="4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41"/>
      <c r="H43" s="4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41"/>
      <c r="H44" s="4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41"/>
      <c r="H45" s="4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41"/>
      <c r="H46" s="4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41"/>
      <c r="H47" s="4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41"/>
      <c r="H48" s="4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41"/>
      <c r="H49" s="4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41"/>
      <c r="H50" s="4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41"/>
      <c r="H51" s="4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41"/>
      <c r="H52" s="4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41"/>
      <c r="H53" s="4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41"/>
      <c r="H54" s="4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41"/>
      <c r="H55" s="4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41"/>
      <c r="H56" s="4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41"/>
      <c r="H57" s="4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41"/>
      <c r="H58" s="4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41"/>
      <c r="H59" s="4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41"/>
      <c r="H60" s="4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41"/>
      <c r="H61" s="4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41"/>
      <c r="H62" s="4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41"/>
      <c r="H63" s="4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41"/>
      <c r="H64" s="4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41"/>
      <c r="H65" s="4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41"/>
      <c r="H66" s="4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41"/>
      <c r="H67" s="4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41"/>
      <c r="H68" s="4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41"/>
      <c r="H69" s="4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41"/>
      <c r="H70" s="4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41"/>
      <c r="H71" s="4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41"/>
      <c r="H72" s="4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41"/>
      <c r="H73" s="4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41"/>
      <c r="H74" s="4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41"/>
      <c r="H75" s="4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41"/>
      <c r="H76" s="4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41"/>
      <c r="H77" s="4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41"/>
      <c r="H78" s="4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41"/>
      <c r="H79" s="4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41"/>
      <c r="H80" s="4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41"/>
      <c r="H81" s="4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41"/>
      <c r="H82" s="4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41"/>
      <c r="H83" s="4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41"/>
      <c r="H84" s="4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41"/>
      <c r="H85" s="4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41"/>
      <c r="H86" s="4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41"/>
      <c r="H87" s="4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41"/>
      <c r="H88" s="4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41"/>
      <c r="H89" s="4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41"/>
      <c r="H90" s="4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41"/>
      <c r="H91" s="4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41"/>
      <c r="H92" s="4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41"/>
      <c r="H93" s="4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41"/>
      <c r="H94" s="4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41"/>
      <c r="H95" s="4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41"/>
      <c r="H96" s="4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41"/>
      <c r="H97" s="4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41"/>
      <c r="H98" s="4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41"/>
      <c r="H99" s="4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41"/>
      <c r="H100" s="4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41"/>
      <c r="H101" s="4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41"/>
      <c r="H102" s="4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41"/>
      <c r="H103" s="4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41"/>
      <c r="H104" s="4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41"/>
      <c r="H105" s="4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41"/>
      <c r="H106" s="4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41"/>
      <c r="H107" s="4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41"/>
      <c r="H108" s="4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41"/>
      <c r="H109" s="4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41"/>
      <c r="H110" s="4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41"/>
      <c r="H111" s="4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41"/>
      <c r="H112" s="4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41"/>
      <c r="H113" s="4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41"/>
      <c r="H114" s="4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41"/>
      <c r="H115" s="4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41"/>
      <c r="H116" s="4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41"/>
      <c r="H117" s="4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41"/>
      <c r="H118" s="4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41"/>
      <c r="H119" s="4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41"/>
      <c r="H120" s="4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41"/>
      <c r="H121" s="4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41"/>
      <c r="H122" s="4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41"/>
      <c r="H123" s="4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41"/>
      <c r="H124" s="4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41"/>
      <c r="H125" s="4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41"/>
      <c r="H126" s="4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41"/>
      <c r="H127" s="4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41"/>
      <c r="H128" s="4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41"/>
      <c r="H129" s="4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41"/>
      <c r="H130" s="4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41"/>
      <c r="H131" s="4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41"/>
      <c r="H132" s="4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41"/>
      <c r="H133" s="4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41"/>
      <c r="H134" s="4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41"/>
      <c r="H135" s="4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41"/>
      <c r="H136" s="4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41"/>
      <c r="H137" s="4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41"/>
      <c r="H138" s="4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41"/>
      <c r="H139" s="4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41"/>
      <c r="H140" s="4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41"/>
      <c r="H141" s="4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41"/>
      <c r="H142" s="4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41"/>
      <c r="H143" s="4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41"/>
      <c r="H144" s="4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41"/>
      <c r="H145" s="4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41"/>
      <c r="H146" s="4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41"/>
      <c r="H147" s="4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41"/>
      <c r="H148" s="4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41"/>
      <c r="H149" s="4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41"/>
      <c r="H150" s="4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41"/>
      <c r="H151" s="4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41"/>
      <c r="H152" s="4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41"/>
      <c r="H153" s="4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41"/>
      <c r="H154" s="4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41"/>
      <c r="H155" s="4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41"/>
      <c r="H156" s="4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41"/>
      <c r="H157" s="4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41"/>
      <c r="H158" s="4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41"/>
      <c r="H159" s="4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41"/>
      <c r="H160" s="4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41"/>
      <c r="H161" s="4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41"/>
      <c r="H162" s="4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41"/>
      <c r="H163" s="4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41"/>
      <c r="H164" s="4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41"/>
      <c r="H165" s="4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41"/>
      <c r="H166" s="4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41"/>
      <c r="H167" s="4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41"/>
      <c r="H168" s="4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41"/>
      <c r="H169" s="4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41"/>
      <c r="H170" s="4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41"/>
      <c r="H171" s="4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41"/>
      <c r="H172" s="4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41"/>
      <c r="H173" s="4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41"/>
      <c r="H174" s="4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41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41"/>
      <c r="H176" s="4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41"/>
      <c r="H177" s="4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41"/>
      <c r="H178" s="4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41"/>
      <c r="H179" s="4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41"/>
      <c r="H180" s="4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41"/>
      <c r="H181" s="4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41"/>
      <c r="H182" s="4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41"/>
      <c r="H183" s="4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41"/>
      <c r="H184" s="4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41"/>
      <c r="H185" s="4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41"/>
      <c r="H186" s="4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41"/>
      <c r="H187" s="4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41"/>
      <c r="H188" s="4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41"/>
      <c r="H189" s="4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41"/>
      <c r="H190" s="4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41"/>
      <c r="H191" s="4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41"/>
      <c r="H192" s="4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41"/>
      <c r="H193" s="4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41"/>
      <c r="H194" s="4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41"/>
      <c r="H195" s="4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41"/>
      <c r="H196" s="4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41"/>
      <c r="H197" s="4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41"/>
      <c r="H198" s="4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41"/>
      <c r="H199" s="4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41"/>
      <c r="H200" s="4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41"/>
      <c r="H201" s="4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41"/>
      <c r="H202" s="4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41"/>
      <c r="H203" s="4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41"/>
      <c r="H204" s="4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41"/>
      <c r="H205" s="4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41"/>
      <c r="H206" s="4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41"/>
      <c r="H207" s="4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41"/>
      <c r="H208" s="4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41"/>
      <c r="H209" s="4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41"/>
      <c r="H210" s="4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41"/>
      <c r="H211" s="4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41"/>
      <c r="H212" s="4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41"/>
      <c r="H213" s="4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41"/>
      <c r="H214" s="4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41"/>
      <c r="H215" s="4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41"/>
      <c r="H216" s="4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41"/>
      <c r="H217" s="4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41"/>
      <c r="H218" s="4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41"/>
      <c r="H219" s="4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41"/>
      <c r="H220" s="4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4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4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4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4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4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4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4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4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4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4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4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4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4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4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4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4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4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4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4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4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4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4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4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4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4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4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4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4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4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4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4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4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4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4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4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4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4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4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4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4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4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4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4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4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4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4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4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4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4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4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4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4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4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4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4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4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4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4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4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4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4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4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4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4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4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4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4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4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4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4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4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4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4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4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4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4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4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4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4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4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4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4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4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4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4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4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4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4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4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4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4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4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4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4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4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4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4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4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4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4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4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4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4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4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4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4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4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4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4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4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4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4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4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4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4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4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4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4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4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4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4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4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4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4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4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4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4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4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4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4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4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4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4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4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4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4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4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4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4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4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4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4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4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4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4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4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4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4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4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4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4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4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4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4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4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4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4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4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4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4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4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4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4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4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4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4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4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4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4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4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4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4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4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4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4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4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4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4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4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4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4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4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4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4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4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4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4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4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4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4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4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4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4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4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4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4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4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4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4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4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4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4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4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4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4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4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4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4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4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4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4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4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4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4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4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4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4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4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4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4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4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4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4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4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4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4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4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4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4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4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4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4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4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4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4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4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4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4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4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4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4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4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4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4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4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4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4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4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4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4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4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4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4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4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4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4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4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4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4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4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4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4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4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4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4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4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4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4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4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4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4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4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4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4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4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4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4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4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4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4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4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4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4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4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4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4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4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4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4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4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4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4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4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4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4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4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4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4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4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4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4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4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4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4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4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4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4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4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4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4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4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4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4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4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4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4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4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4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4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4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4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4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4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4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4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4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4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4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4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4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4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4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4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4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4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4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4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4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4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4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4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4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4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4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4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4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4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4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4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4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4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4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4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4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4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4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4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4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4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4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4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4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4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4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4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4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4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4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4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4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4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4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4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4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4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4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4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4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4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4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4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4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4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4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4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4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4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4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4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4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4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4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4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4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4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4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4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4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4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4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4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4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4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4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4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4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4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4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4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4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4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4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4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4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4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4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4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4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4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4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4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4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4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4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4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4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4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4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4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4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4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4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4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4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4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4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4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4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4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4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4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4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4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4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4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4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4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4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4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4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4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4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4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4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4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4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4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4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4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4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4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4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4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4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4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4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4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4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4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4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4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4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4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4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4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4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4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4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4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4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4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4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4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4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4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4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4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4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4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4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4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4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4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4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4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4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4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4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4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4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4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4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4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4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4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4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4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4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4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4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4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4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4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4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4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4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4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4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4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4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4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4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4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4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4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4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4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4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4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4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4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4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4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4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4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4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4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4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4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4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4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4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4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4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4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4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4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4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4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4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4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4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4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4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4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4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4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4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4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4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4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4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4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4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4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4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4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4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4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4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4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4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4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4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4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4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4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4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4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4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4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4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4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4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4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4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4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4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4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4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4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4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4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4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4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4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4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4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4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4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4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4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4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4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4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4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4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4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4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4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4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4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4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4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4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4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4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4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4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4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4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4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4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4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4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4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4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4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4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4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4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4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4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4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4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4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4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4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4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4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4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4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4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4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4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4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4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4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4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4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4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4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4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4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4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4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4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4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4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4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4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4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4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4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4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4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4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4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4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4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4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4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4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4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4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4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4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4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4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4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4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4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4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4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4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4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4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4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4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4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4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4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4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4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4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4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4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4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4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4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4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4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4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4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4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4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4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4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4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4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4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4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4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4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4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4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4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4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4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4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4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4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4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4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4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4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4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4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4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4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4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4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4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4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4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4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4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4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4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4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4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4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4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4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4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4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4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4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4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4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4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4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4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4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4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4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4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4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4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4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4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4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4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4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4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4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4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4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4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4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4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4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4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4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4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4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4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4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4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4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S2:S3"/>
    <mergeCell ref="T2:T3"/>
    <mergeCell ref="A1:T1"/>
    <mergeCell ref="A2:C2"/>
    <mergeCell ref="D2:D3"/>
    <mergeCell ref="E2:E3"/>
    <mergeCell ref="F2:F3"/>
    <mergeCell ref="G2:G3"/>
    <mergeCell ref="H2:H3"/>
    <mergeCell ref="N2:N3"/>
    <mergeCell ref="O2:O3"/>
    <mergeCell ref="P2:P3"/>
    <mergeCell ref="Q2:Q3"/>
    <mergeCell ref="R2:R3"/>
    <mergeCell ref="I2:I3"/>
    <mergeCell ref="J2:J3"/>
    <mergeCell ref="K2:K3"/>
    <mergeCell ref="L2:L3"/>
    <mergeCell ref="M2:M3"/>
  </mergeCells>
  <conditionalFormatting sqref="F4:F12">
    <cfRule type="expression" dxfId="3" priority="1">
      <formula>IF(#REF!,1,0)</formula>
    </cfRule>
  </conditionalFormatting>
  <conditionalFormatting sqref="G13:G14">
    <cfRule type="expression" dxfId="2" priority="2">
      <formula>IF(#REF!,1,0)</formula>
    </cfRule>
  </conditionalFormatting>
  <conditionalFormatting sqref="I13">
    <cfRule type="expression" dxfId="1" priority="3">
      <formula>IF(#REF!,1,0)</formula>
    </cfRule>
  </conditionalFormatting>
  <conditionalFormatting sqref="K13">
    <cfRule type="expression" dxfId="0" priority="4">
      <formula>IF(#REF!,1,0)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EFRAIN GARCIA PERDOMO</dc:creator>
  <cp:lastModifiedBy>Erika Julieth, Renteria Garcia</cp:lastModifiedBy>
  <dcterms:created xsi:type="dcterms:W3CDTF">2021-03-22T21:29:36Z</dcterms:created>
  <dcterms:modified xsi:type="dcterms:W3CDTF">2026-07-30T22:38:09Z</dcterms:modified>
</cp:coreProperties>
</file>