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T Menú" sheetId="1" r:id="rId4"/>
    <sheet state="visible" name="Evaluación Institucional" sheetId="2" r:id="rId5"/>
    <sheet state="visible" name="Direccionamiento Estratégico" sheetId="3" r:id="rId6"/>
    <sheet state="visible" name="Comunicaciones" sheetId="4" r:id="rId7"/>
    <sheet state="visible" name="Gestión Inteligencia y  DTI" sheetId="5" r:id="rId8"/>
    <sheet state="visible" name="Gestion de Desarrollo y competi" sheetId="6" r:id="rId9"/>
    <sheet state="visible" name=" Mercadeo Turístico " sheetId="7" r:id="rId10"/>
    <sheet state="visible" name="Talento Humano" sheetId="8" r:id="rId11"/>
    <sheet state="visible" name="Bienes y Servicios" sheetId="9" r:id="rId12"/>
    <sheet state="visible" name="Gestión Financiera" sheetId="10" r:id="rId13"/>
    <sheet state="visible" name="Gestión Jurídica" sheetId="11" r:id="rId14"/>
    <sheet state="visible" name="Gestión Documental" sheetId="12" r:id="rId15"/>
    <sheet state="visible" name="Gestión Tecnológica" sheetId="13" r:id="rId16"/>
    <sheet state="visible" name="Atención al Ciudadano" sheetId="14" r:id="rId17"/>
    <sheet state="visible" name="Control Interno Diciplinario" sheetId="15" r:id="rId18"/>
  </sheets>
  <definedNames/>
  <calcPr/>
  <extLst>
    <ext uri="GoogleSheetsCustomDataVersion2">
      <go:sheetsCustomData xmlns:go="http://customooxmlschemas.google.com/" r:id="rId19" roundtripDataChecksum="SIBQI+7g942LIKA9kxE++Cy4pHA88/xSmrSGFHrgckw="/>
    </ext>
  </extLst>
</workbook>
</file>

<file path=xl/comments1.xml><?xml version="1.0" encoding="utf-8"?>
<comments xmlns:r="http://schemas.openxmlformats.org/officeDocument/2006/relationships" xmlns="http://schemas.openxmlformats.org/spreadsheetml/2006/main">
  <authors>
    <author/>
  </authors>
  <commentList>
    <comment authorId="0" ref="E8">
      <text>
        <t xml:space="preserve">Este indicador fue cambiado por cumplimiento de los términos procesales 
======</t>
      </text>
    </comment>
  </commentList>
</comments>
</file>

<file path=xl/sharedStrings.xml><?xml version="1.0" encoding="utf-8"?>
<sst xmlns="http://schemas.openxmlformats.org/spreadsheetml/2006/main" count="2144" uniqueCount="396">
  <si>
    <t>Código: SIG-F22</t>
  </si>
  <si>
    <t>Versión: 3</t>
  </si>
  <si>
    <t>Fecha: 16-06-2023</t>
  </si>
  <si>
    <t>TRIMESTRE</t>
  </si>
  <si>
    <t>OBJETIVO ESTRATÉGICO</t>
  </si>
  <si>
    <t>NOMBRE DEL INDICADOR</t>
  </si>
  <si>
    <t>OBJETIVO DEL INDICADOR</t>
  </si>
  <si>
    <t>TIPO</t>
  </si>
  <si>
    <t>TENDENCIA</t>
  </si>
  <si>
    <t>LINEA BASE</t>
  </si>
  <si>
    <t>FÓRMULA</t>
  </si>
  <si>
    <t>META</t>
  </si>
  <si>
    <t>UNIDAD DE MEDIDA</t>
  </si>
  <si>
    <t>FRECUENCIA DE MEDICIÓN</t>
  </si>
  <si>
    <t>ENE</t>
  </si>
  <si>
    <t>FEB</t>
  </si>
  <si>
    <t>MAR</t>
  </si>
  <si>
    <t>ABR</t>
  </si>
  <si>
    <t>MAY</t>
  </si>
  <si>
    <t>JUN</t>
  </si>
  <si>
    <t>JUL</t>
  </si>
  <si>
    <t>AGO</t>
  </si>
  <si>
    <t>SEP</t>
  </si>
  <si>
    <t>OCT</t>
  </si>
  <si>
    <t>NOV</t>
  </si>
  <si>
    <t>DIC</t>
  </si>
  <si>
    <t>ACUMULADO</t>
  </si>
  <si>
    <t>CUMPLIMIENTO vs META</t>
  </si>
  <si>
    <t>OBSERVACIONES</t>
  </si>
  <si>
    <t>RANGOS DE GESTIÓN</t>
  </si>
  <si>
    <t>FRECUENCIA</t>
  </si>
  <si>
    <t>1 TRIMESTRE</t>
  </si>
  <si>
    <t>8. Robustecer la infraestructura organizacional, física, tecnológica y operativa del IDT, para el desarrollo armónico de los procesos y lograr una gestión más efectiva para el turismo de Bogotá.</t>
  </si>
  <si>
    <t>Cumplimiento Plan 
Anual de Auditorias</t>
  </si>
  <si>
    <t>Cumplir la totalidad de las actividades 
programadas en el PAA. eficiente de 
los recursos</t>
  </si>
  <si>
    <t>Eficacia</t>
  </si>
  <si>
    <t>Positiva</t>
  </si>
  <si>
    <t>Número actividades de Control Interno ejecutadas en el PAA /Total de actividades de Control Interno programadas en el PAA * 100</t>
  </si>
  <si>
    <t>Porcentaje</t>
  </si>
  <si>
    <t>Mensual</t>
  </si>
  <si>
    <t xml:space="preserve">ENERO: Plan Anual de Auditoria V1 de 2023: Productos programados para el mes de enero de 2023, Seguimiento al Plan Anticorrupción socializado el 11 y públicado el 13 de enero de 2023, Evaluación de la gestión por dependencias (15 informes generados)  socializado el 31 de enero de 2023, Informe Austeridad en el Gasto, socializado el 31 de enero de 2023, Evaluación independiente del estado del sistema de control  socializado el 20 de enero de 2023, Formulación del Plan Anual de Auditorias - PAA 2023., aprobado el 24 de enero de 2023 en CICCI, Informe semestral de seguimiento a los instrumentos técnicos y administrativos del Sistema de Control Interno, socializado el 20 de enero de 2023, así mismo, socializado en el CICCI sesión del 24 de enero de 2023, Seguimiento a la gestión y avances en la implementación de los lineamientos para la implementación del nuevo marco normativo de regulación contable pública aplicable a entidades de gobierno en Bogotá Distrito Capital, socializado el díe 31 de enero de 2023,Informe de Gestión Judicial SIPROJ-WEB, socializado el 4 de enero de 2023, Comité Institucional de Coordinación de Control Interno sesión realizada el 24 de enero de 2023, acta número uno (1), Seguimiento a los riesgos de gestión y corrupción de la Entidad, socializado y publicado el día 13 de enero de 2023, Seguimiento al reporte de la cuenta mensual en el SIVICOF. 
Por otro lado, los siguientes productos hacen parte del PAA V1 2023 del mes de enero de 2023 y socializados en el mes de febrero de 2023: Informe Atención al Ciudadano sobre las quejas, sugerencias y reclamos socializado el 1 de febrero de 2023, Informe de seguimiento Planes Mejoramiento Dirección Archivo Distrital. socializado el 2 de febrero de 2023.
FEBRERO:Plan Anual de Auditoria V2 de 2023:  Se tenían programadas 5 actividades de las cuales de desarrollaron 4, las cuales corresponden a: 1. Evaluación Anual del Sistema de Control Interno Contable. reportado en el aplicativo SIVICOF el 15 de febrero junto con  el reporte en el aplicativo CHIP fue realizado el día 28 de febrero de 2023.2.Informe Atención al Ciudadano sobre las quejas, sugerencias y reclamos.(informe 20223IE150 mediante correo electrónico el día 1 de febrero de 2023) .3,Informe de seguimiento Planes Mejoramiento Dirección Archivo Distrital. (Socializado mediante correo electrónico el día 1 de febrero de 2023 a la Alcaldía Mayor ) 4. Seguimiento al reporte de la cuenta mensual en el SIVICOF (2) (Certificado de reporte realizado el día 21 de febrero de 2023) 
NOTA : Los informes de:1 Seguimiento a Planes de Mejoramiento suscritos con la Contraloría de Bogotá. (Cuenta anual) y2, Seguimiento al reporte de la cuenta anual en el SIVICOF se elaboraron en febrero pero se reportaran en marzo de acuerdo a la salida generada por el proceso
MARZO: Plan Anual de Auditoria V2 de 2023:  Se tenían programadas 5 actividades en el PAA, no obstante se desarrollaron 4, las cuales corresponden a: 1,Verificación del cumplimiento de la normatividad relacionada con el licenciamiento de software y hardware (Derechos de Autor). 2. Seguimiento a Planes de Mejoramiento suscritos con la Contraloría de Bogotá. (Cuenta anual).3,.Seguimiento al reporte de la cuenta anual en el SIVICOF  y 4, Seguimiento al reporte de la cuenta mensual en el SIVICOF  
NOTA 1. : los informes  No.2 y No.3 Se reportan en Marzo, pero estaban proyectados a finalizar en febrero 
NOTA 2: la actividad No. 29 Informe seguimiento Plan Anual de Adquisiciones (enero a febrero), No 52. Auditoría Fondo de Desarrollo Turístico de Bogotá FONDETUR y No 53.Auditoría Direccionamiento Estratégico, que estaban programadas a finalizar en marzo no se culminar¿ron en el mes teniendo en cuenta el restraso presntado en la formalizaciónd del  encargo de la Asesor  de Control Interno por incapacidad medica. 
ABRIL : Plan Anual de Auditoria V2 de 2023:  Se tenían programadas 8 actividades en el PAA, no obstante se desarrollaron 7, las cuales corresponden a: 1. Informe Austeridad en el Gasto, 2 Seguimiento a la gestión y avances en la implementación de los lineamientos para la implementación del nuevo marco normativo de regulación contable pública aplicable a entidades de gobierno en Bogotá Distrito Capital.3 Informe seguimiento Plan Anual de Adquisiciones (enero a febrero) 4. Seguimiento implementación sistema de información distrital de empleo y administración publica SIDEAP. 5. Auditoría Fondo de Desarrollo Turístico de Bogotá FONDETUR 6,  Auditoría Direccionamiento Estratégico, 7 Seguimiento al reporte de la cuenta mensual en el SIVICOF (4)
NOTA 1. : los informes  No.3, 5 y .6 Se reportan en Abril  pero estaban proyectados a finalizar en Marzo
NOTA 2:  43 Reporte de avance de la gestión -FURAG II (Primer semestre 2022), 54 Auditoria Subdirección de Mercadeo, 73 Auditoría interna en Sistema De Gestión Ambiental, Seguimiento al estado de las acciones de mejora del IDT(corte 1 de diciembre del 2021 al 30 de marzo del 2023) 82 Seguimiento al reporte de la cuenta mensual en el SIVICOF (4), no se culminaron en el mes teniendo en cuenta el restraso presentado en la formalización del  encargo de la Asesor  de Control Interno por incapacidad medica. del mes de marzo
MAYO: Plan Anual de Auditoria V2 de 2023:  Se tenían programadas 8 actividades en el PAA, no obstante se desarrollaron 9, las cuales corresponden a: 1,Seguimiento al Plan Anticorrupción. 2.Seguimiento al Cumplimiento Cuotas Partes. 3. Informe de seguimiento y recomendaciones orientadas al cumplimiento de las metas del Plan de Desarrollo a cargo de la Entidad (ejecuciòn fìsica y presupuestal) 4. Auditoria Subdirección de Mercadeo 5.Auditoría interna en Sistema De Gestión Ambiental 6. Jornada de Enfoque hacia la prevención - Capacitación temas control interno. 7 Seguimiento a los riesgos de gestión y corrupción de la Entidad 8. Seguimiento al estado de las acciones de mejora del IDT(corte 1 de diciembre del 2021 al 30 de marzo del 2023) y 9. Seguimiento al reporte de la cuenta mensual en el SIVICOF (5) 10. Comité Institucional de Coordinación de Control Interno  y 11. Auditoria Proceso Desarrollo y Competitividad.
NOTA 1. : los informes  No.4, 5 y .8 Se reportan en mayo  pero estaban proyectados a finalizar en abril
JUNIO: Plan Anual de Auditoria V2 de 2023: Se tenían programadas 9 actividades en el PAA, de las cuales se desarrollaron 5, que corresponden a: 
1.        Informes Posibles Actos de Corrupción, 2. Informe seguimiento Plan Anual de Adquisiciones (marzo a mayo), 3 Arqueo cajas menores del IDT.4. Informe de evaluación al fortalecimiento de la transparencia y prevención de la corrupción. (Anual) 5. Seguimiento al reporte de la cuenta mensual en el SIVICOF (6)
NOTA:  EL Informe de Seguimiento a la eficacia y efectividad del Mapa de Aseguramiento  definido por el IDT Se consolidó en el mes de junio sin embargo,  para dará por finalizada la actividad hasta que se valide con el personal de la Secretaría general, la Auditoría Gestión Talento Humano e Informe de Evaluación a los programas éticos de la entidad, culminará en el mes de julio de acuerdo a la programación, la Auditoría Gestión Tecnológica  - (MSPI- Modelo de Seguridad y Privacidad de la Información), culminará en el mes de julio de acuerdo a la programación, EL Seguimiento al estado de las acciones de mejora del IDT(corte 1 de abril al 30 de mayo del 2023), Culminara en el mes de julio
El indicador presento un resultado desfavorable en el mes de junio, sin embargo para  el mes de julio se registraran las actividades que presentaron retraso, mejorando el resultado acumulado del indicador. 
JULIO . Plan Anual de Auditoria V2 de 2023: Se tenían programadas 8 actividades en el PAA, ra el mes de julio. De las cuales se realizaron 10 que corresponden a:
1. Informe Austeridad en el Gasto (28/07/2023), 2 Evaluación independiente del estado del sistema de control (31/07/2023), 3. Informe Atención al Ciudadano sobre las quejas, sugerencias y reclamos (27/07/2023). 4. Informe semestral de seguimiento a los instrumentos técnicos y administrativos del Sistema de Control Interno (31/07/2023), 5. Auditoría Gestión Tecnológica  - (MSPI- Modelo de Seguridad y Privacidad de la Información) (24/07/2023) 6. Auditoría de Gestión Documental (31/07/2023), 7. Seguimiento a la gestión y avances en la implementación de los lineamientos para la implementación del nuevo marco normativo de regulación contable pública aplicable a entidades de gobierno en Bogotá Distrito Capital, (31/07/2023), 8. Auditoría Gestión Talento Humano e Informe de Evaluación a los programas éticos de la entidad (12/07/2023), 9 Reporte de avance de la gestión -FURAG II (Primer semestre 2022) (11/07/2023), 10 Informe de Gestión Judicial SIPROJ-WEB (07/07/2023.
Es importante mencionar que los últimos tres informes se cumplieron en el mes de julio, sin embargo estos estaban programados a finalizar en los meses anteriores, de ahí el rezago presentado anteriormente en el indicador. 
AGOSTO. Plan Anual de Auditoria V2 de 2023: Se tenían programadas 6 actividades en el PAA, para el mes de agosto. No obstante se realizaron 5 que corresponden a: 1. Informe de seguimiento Planes Mejoramiento Dirección Archivo Distrital, 2. Seguimiento implementación sistema de información distrital de empleo y administración pública SIDEAP. 3. Comité Institucional de Coordinación de Control Interno, 4. Seguimiento al reporte de la cuenta mensual en el SIVICOF (8) y Informe de Seguimiento a la eficacia y efectividad del Mapa de Aseguramiento  definido por el IDT (Proyectado para cumplirse en junio no obstante se requería presentación en comité para finalizar la actividad, la cual se cumplió en agosto).
Nota: dos actividades no alcanzaron a cumplirse en el mes de agosto,  las cuales corresponden a:  Auditoría Participación Ciudadana y Control Social y Auditoria al proceso de Gestión Contractual (Decreto 371 de 2010), lo anterior , teniendo en cuenta la extensa documentación a revisar en los dos ejercicios auditores.  Estas se reportaran para el mes de septiembre 
SEPTIEMBRE. Plan Anual de Auditoria V2 de 2023: Se tenían programadas 13 actividades en el PAA, para el mes de septiembre. No obstante de estas 13. se realizaron 5 que corresponden a: 1. Seguimiento al Plan Anticorrupción, 2. Seguimiento al cumplimiento de los acuerdos de gestión y concertación de objetivos 3. Informe seguimiento Plan Anual de Adquisiciones (junio a agosto) 4. Seguimiento a los riesgos de gestión y corrupción de la Entidad, 5. Seguimiento al reporte de la cuenta mensual en el SIVICOF (9).  La Auditoría Participación Ciudadana y Control Social y Auditoria al proceso de Gestión Contractual (Decreto 371 de 2010) que no alcanzaron a finalizar en el mes de agosto se  registran en  el mes de septiembre. De acuerdo a lo anterior se registra un total de 7 actividades para el mes de septiembre 
Nota: las actividades que no alcanzaron a cumplirse para el mes de reporte corresponden a 1. Seguimiento cumplimiento Actas de Entrega de Cargos, el cual se elaboró en septiembre pero se radico a comienzos de octubre (día de la familia). 2. Las  seis (6) auditorias Auditoria SIG – MIPG, no se alcanzaron a ejecutar en el mes de septiembre teniendo en cuenta que estas auditorías las gestiona la Subdirección de Planeación, pero por temas contractuales no  se logró ejecutar de acuerdo a lo programado, se tiene proyectada su ejecución para el mes octubre del 2023.
Plan de acción. Remitir al Asesor de control interno, los informes de ley por parte de los profesionales con  varios días de antelación, para que se surta oportunamente el  trámite de radicación y si aplica la publicación.
Solicitar a la Subdirección de Planeación tener muy presente las fechas de las auditorias del SIG –MIPG, toda vez que es un proceso que se realiza para cada vigencia, y por ende se debe tener muy claro su cumplimiento   
OCTUBRE. Plan Anual de Auditoria V2 de 2023: Se tenían programadas 6 actividades en el PAA, para el mes de octubre de las cuales  se realizaron las 6 en su totalidad  que corresponden a: 
1. Informe Austeridad en el Gasto
2. Seguimiento a las Funciones del Comité de Conciliaciones y acciones de repetición.
3. Seguimiento a la información reportada en el Sistema de Información – SIPROJWEB
4. Seguimiento a la implementación de la Ley 1712 de 2014 Ley de transparencia y del derecho de acceso a la información pública nacional.
5. Seguimiento al estado de las acciones de mejora del IDT(corte 1 de junio al  30 de septiembre del 2023)
6. Seguimiento al reporte de la cuenta mensual en el SIVICOF (10)
Sin embargo para este mes se reportan 2 actividades más que estaban contempladas para el mes de septiembre pero finalizaron en el mes de Octubre, las cuales obedecen a: 1. Auditoria Proceso SG – SST., 2. Seguimiento cumplimiento Actas de Entrega de Cargos.
De acuerdo a lo anterior se registra un total de 8 actividades para el mes de octubre 
Nota: Las seis (6) auditorias Auditoria SIG – MIPG, no se alcanzaron a ejecutar en el mes de Octubre  teniendo en cuenta que estas auditorías las gestiona la Subdirección de Planeación, pero por temas contractuales no se logró ejecutar de acuerdo a lo programado, se tiene proyectada su finalización para el mes de noviembre.
NOVIEMBRE. Plan Anual de Auditoria V2 de 2023, se tenían programadas 4 actividades en el PAA, para el mes de noviembre. Las cuales se ejecutaron en su totalidad. Estos informes corresponden a:
1.        Arqueo cajas menores del IDT
2.        Informe de seguimiento y recomendaciones orientadas al cumplimiento de las metas del Plan de Desarrollo a cargo de la Entidad (ejecuciòn fìsica y presupuestal)
3.        Jornada de Enfoque hacia la prevención - Capacitación temas control interno.
4.        Seguimiento al reporte de la cuenta mensual en el SIVICOF 
Para este seguimiento se reportan las 6 auditorías de SIG –MPG; as cuales  finalizaron en el mes de noviembre. De acuerdo a lo anterior de registra un total de 10 actividades. 
DICIEMBRE. Plan Anual de Auditoria V2 de 2023, se tenían programadas 6 actividades en el PAA, para el mes de diciembre. Las cuales se ejecutaron ensu totalidad. Estos informes corresponden a:
1. Formulación Mapa de Aseguramiento  definido por el IDT
2. Informe seguimiento Plan Anual de Adquisiciones
3. Seguimiento implementación sistema de información distrital de empleo y administración publica SIDEAP
4. Comité Institucional de Coordinación de Control Interno 
5. Seguimiento al estado de las acciones de mejora del IDT(corte del 01 de octubre al  30 de noviembre del 2023 )
6. Seguimiento al reporte de la cuenta mensual en el SIVICOF
</t>
  </si>
  <si>
    <t>Crítico</t>
  </si>
  <si>
    <t>Menor a 70%</t>
  </si>
  <si>
    <t>Aceptable</t>
  </si>
  <si>
    <t>Entre 70% y 90%</t>
  </si>
  <si>
    <t>Eficiencia</t>
  </si>
  <si>
    <t>Negativa</t>
  </si>
  <si>
    <t>Número</t>
  </si>
  <si>
    <t>Bimestral</t>
  </si>
  <si>
    <t>2 TRIMESTRE</t>
  </si>
  <si>
    <t>Satisfactorio</t>
  </si>
  <si>
    <t>Mayor a 90%</t>
  </si>
  <si>
    <t>Efectividad</t>
  </si>
  <si>
    <t>N.A.</t>
  </si>
  <si>
    <t>km/personas*mes</t>
  </si>
  <si>
    <t>Trimestral</t>
  </si>
  <si>
    <t>3 TRIMESTRE</t>
  </si>
  <si>
    <t>Impacto</t>
  </si>
  <si>
    <t>m3/personas*mes</t>
  </si>
  <si>
    <t>Cuatrimestral</t>
  </si>
  <si>
    <t>4 TRIMESTRE</t>
  </si>
  <si>
    <t>Resultado</t>
  </si>
  <si>
    <t>Semestral</t>
  </si>
  <si>
    <t>Anual</t>
  </si>
  <si>
    <t>PLAN DE MEJORAMIENTO</t>
  </si>
  <si>
    <t>CIERRE EFECTIVO DE ACCIONES</t>
  </si>
  <si>
    <t>Robustecer la infraestructura organizacional, física, tecnológica y operativa del IDT, para el desarrollo armónico de los procesos y lograr una gestión más efectiva para el turismo de Bogotá.</t>
  </si>
  <si>
    <t>Cumplimiento en el cierre de las acciones de los Planes de Mejoramiento Internos</t>
  </si>
  <si>
    <t xml:space="preserve">Medir el grado de cumplimiento en el cierre de las acciones de los Planes de Mejoramiento Internos </t>
  </si>
  <si>
    <t>Cantidad de acciones cerradas oportunamente en el período/Cantidad de acciones a cerrar dentro del periodo</t>
  </si>
  <si>
    <t>La Asesoría de Control Interno realizó seguimiento a (20) acciones del plan de mejoramiento 
por procesos con corte al 31 de marzo de 2023 quedando como resultado: (13) acciones 
Evaluadas por la OCI, (1) acción reformulada por el proceso de Subdirección de Desarrollo
 y Competitividad y (6) acciones reprogramadas. De acuerdo a lo anterior se evidencia un 
cumplimientro del 65% frente a la gestión en la oportunidad en el cierre de acciones. 
Para mejorar el desempeño de la entidad, frente a este resultado la Asesoria de Control 
Interno actualizo el procedimiento de planes de mejoramiento en el cual se tomaran 
acciones frente al cumplimiento de las acciones y la reprogramación de las mismas, 
Asi mismo se realizara una jornada de enfoque hacia la prevención sensibilizando 
las desviaciones presentadas.
La Asesoría de Control Interno realizó seguimiento a (8) acciones del plan de mejoramiento por procesos con corte al 30 de mayo de 2023 quedando como resultado: (7) acciones Evaluadas por la OCI y (1) acción reprogramada por parte de la Oficina Jurídica.dea cuerdo a los resultados se evidencia un registro favorable frente al cierre de las acciones , comparado con el ultimo registro del indicador . lo que refleja que las acciones tomadas fueron eficacez
La Asesoría de Control Interno realizó seguimiento a (50) acciones del plan de mejoramiento por procesos con corte  del 1 de junio al 30 de septiembre de 2023 quedando como resultado: (36) Acciones Cerradas, (9) Acciones Evaluadas por la ACI, lo que arroja un total de 45 acciones a reportar para el presente seguimiento. 
La Asesoría de Control Interno realizó seguimiento a (6) acciones del plan de mejoramiento por procesos con corte al 30 de noviembre de 2023 quedando como resultado: (5) Acciones Cerradas y (1) acción reprogramada por parte Subdirección de Gestión Corporativa.</t>
  </si>
  <si>
    <t>Uso eficiente de la energía</t>
  </si>
  <si>
    <t>Optimizar el recurso energético mediante estrategias y programas ambientales para lograr el uso racional y eficiente de los recursos</t>
  </si>
  <si>
    <t>&lt;49.6</t>
  </si>
  <si>
    <t>Consumo de energía en el periodo (KW/persona*mes) /No. de servidores en el periodo</t>
  </si>
  <si>
    <t xml:space="preserve">""Teniendo en cuenta el valor por persona registrado para el mes de enero estimado en 28,62 KW/persona*mes se presenta un valor por debajo del establecido por la línea base. Siendo el primer mes del año será importante mantener una revisión de los datos de febrero y marzo donde se espera que los consumos se mantengan en el mismo rango. Claramente en el me de enero no se encontraban laborando todos los funcionarios y contratistas. Se considera pertiente tener en cuenta el incremento de personas en los meses siguients para relacionar el mismo al consumo
</t>
  </si>
  <si>
    <t>Uso eficiente del agua</t>
  </si>
  <si>
    <t>Optimizar el recurso hídrico mediante estrategias y programas ambientales para lograr el uso racional y eficiente de los recursos</t>
  </si>
  <si>
    <t>&lt;.095</t>
  </si>
  <si>
    <t>Consumo de agua en el periodo (m3)/Número de servidores en el periodo</t>
  </si>
  <si>
    <t xml:space="preserve">Se presentan los valores de los meses de diciembre, enero y febrero de acuerdo a la forma de  
medición que realiza la adminsitración del edificio. Se evidencia un consumo desde los meses 
de fin de año e inicio (diciembre-enero) al útlimo reporte, lo que está asociado al aumento en 
la presencialidad en la entidad. No se considera un aumento alto que genere alertas. Los
 programas de uso eficiente y ahorro de agua se están implementando adecuadamente.                                                                                                         
</t>
  </si>
  <si>
    <t>Gestión Integral de Residuos</t>
  </si>
  <si>
    <t>Promover el manejo adecuado de los residuos generados en la entidad con el fin de realizar una Gestión integral de los mismos</t>
  </si>
  <si>
    <t>Residuos Gestionados adecuadamente por el IDT / Residuos generados * 100</t>
  </si>
  <si>
    <t xml:space="preserve">Durante el mes de febrero se realizó la primera recolección de residuos sólidos aprovechables por parte de ACRUB del año. Es decir, lo que se reportó corresponde a la generación del mes de enero y febrero de 2023. De manera que para el mes de marzo se espera un comportamiento menor de los residuos sólidos aprovechables. Se continua haciendo enfasis en la necesidad de garantizar la segregación en la fuente por parte de las personas que trabajan en la entidad. Como se mencionó en el análisis del mes de febrero, se esperaba una disminución para el mes de marzo de la cantidades generadas y entregadas a la asocación de recicladores, evidenciando que en el mes de marzo de generaron 43 kg que fueron aprovechados. En los meses de abril y mayo se evidencian unos valores mensuales entre 35-37 kg, lo cual se mantiene en un valor normal en cuanto a la generación de los funcionarios y contratistas de la entidad.
En el mes de abril se generó una reducción en las cantidades de residuos aprovechadas, teniendo un valor de 35 kg pero manteniendo un promedio en relación con los demás meses.                      En el mes de mayo se generó un aumento de 2 kilogramos para un total de 37 kg de residuos aprovechables y en el mes de junio se generó una disminución en la generación de residuos con un valor de 26 kg.                                                                                                                                    En el mes de julio se generaron 27 kg de residuos aprovechables. Un valor estable con respecto al mes anterior.  Finalizando el trimestre en el mes de octubre se registró un valor más asociado al comportamiento promedio que se viene llevando. </t>
  </si>
  <si>
    <t>Cumplimiento Objetivos Estratégicos</t>
  </si>
  <si>
    <t>Realizar seguimiento al  cumplimiento de  los obejtivos estrategicos de la entidad teniendo en cuenta la ejecución de sus metas asociadas, con el fin establecer la efectvidad de la Planeación Estratégica  y generar las alertas correspondientes.</t>
  </si>
  <si>
    <t>Promedio cumplimiento de las metas asociadas a los Objetivos Estratégicos/Promedio cumplimiento metas programadas asociadas a los Objetivos Estratégicos*100</t>
  </si>
  <si>
    <t xml:space="preserve">En el primer trimestre 2023, se realizó el seguimiento de los indicadores de gestión que contienen 10 Objetivos estratégicos, de la ejecución de las 13 metas formuladas por el IDT en el PDD, las cuales, al mes de marzo, presentaron un cumplimiento acumulado promedio del 79%.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0% Y Free Press fue del 18% y, su ejecución es del 9%. 2. Generar condiciones para el disfrute de la experiencia de visita por parte de turistas nacionales e internacionales, este objetivo se evalúa de acuerdo con el indicador Medición de Calidad Puntos de Información Turística, su ejecución del 67%. 3. Estructurar, implementar y evaluar los esquemas de gobernanza turística para la ciudad que incluyen la definición de políticas, lineamientos, planes y programas para el desarrollo del turismo en la ciudad, con el indicador Implementar en un 100% la estrategia Bogotá Destino Turístico Inteligente su ejecución es del 20% y el indicador Número de encuestas realizadas en el mes ejecución 19%,  4. Fortalecer el sistema de información turístico de Bogotá, a través de estudios de oferta y demanda incluyendo mayores fuentes de información secundaria, que permitan una adecuada toma de decisiones del indicador Cantidad de documentos de análisis elaborados por el Observatorio de Turismo, es del 89%  5. Desarrollar productos turísticos sostenibles acordes con las condiciones de oferta y demanda para la ciudad y la región, que integren de manera efectiva y especializada atractivos y servicios turísticos que pongan en valor las características de la capital, Nivel de satisfacción de los usuarios respecto a los servicios prestados 32%  6. Generar acciones para el posicionamiento y la puesta en mercado de la oferta turística de Bogotá con criterios prospectivos y con enfoque de sostenibilidad, entendiendo los consumidores, indicadores Ejecución de las actividades de promoción y posicionamiento turístico 100% y Personas atendidas a través de la red de información turística ejecución es del 75%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100 8. Robustecer la infraestructura organizacional, física, tecnológica y operativa del IDT, para el desarrollo armónico de los procesos, logrando una gestión más efectiva y transparente para el turismo ejecución del 88% y 10.Lograr una ejecución eficaz y oportuna del presupuesto asignado
 a la entidad, con un óptimo nivel de giros. Con ejecución del 81% cabe anotar que los objetivos estratégicos del 9 aun no tienen seguimiento,  indicadores con observaciones fueron: comunicaciones aún no tiene seguimiento el indicador Cumplimiento de actividades Plan Estratégico de Comunicaciones - PEC – ejecución 0, direccionamiento estratégico indicador Uso eficiente del agua en ejecución 0% .
En el segundo trimestre 2023, se realizó el seguimiento de los indicadores de gestión que contienen 10 Objetivos estratégicos, de la ejecución de las 13 metas formuladas por el IDT en el PDD, las cuales, al mes de marzo, presentaron un cumplimiento acumulado promedio del 89%.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50% Y Free Press fue del 49% y, su ejecución es del 50%. 2. Generar condiciones para el disfrute de la experiencia de visita por parte de turistas nacionales e internacionales, este objetivo se evalúa de acuerdo con el indicador Medición de Calidad Puntos de Información Turística, su ejecución del 17%. 3. Estructurar, implementar y evaluar los esquemas de gobernanza turística para la ciudad que incluyen la definición de políticas, lineamientos, planes y programas para el desarrollo del turismo en la ciudad, con el indicador Implementar en un 100% la estrategia Bogotá Destino Turístico Inteligente su ejecución es del 20% y el indicador Número de encuestas realizadas en el mes ejecución 40%, su ejecución del 37%. 4. Fortalecer el sistema de información turístico de Bogotá, a través de estudios de oferta y demanda incluyendo mayores fuentes de información secundaria, que permitan una adecuada toma de decisiones del indicador Cantidad de documentos de análisis elaborados por el Observatorio de Turismo, es del 53% 5. Desarrollar productos turísticos sostenibles acordes con las condiciones de oferta y demanda para la ciudad y la región, que integren de manera efectiva y especializada atractivos y servicios turísticos que pongan en valor las características de la capital, Nivel de satisfacción de los usuarios respecto a los servicios prestados 38% 6. Generar acciones para el posicionamiento y la puesta en mercado de la oferta turística de Bogotá con criterios prospectivos y con enfoque de sostenibilidad, entendiendo los consumidores, indicadores Ejecución de las actividades de promoción y posicionamiento turístico 49% y Personas atendidas a través de la red de información turística ejecución es del 10%, su ejecución del 30%.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72% 8. Robustecer la infraestructura organizacional, física, tecnológica y operativa del IDT, para el desarrollo armónico de los procesos, logrando una gestión más efectiva y transparente para el turismo ejecución del 59% y 10. Lograr una ejecución eficaz y oportuna del presupuesto asignado a la entidad, con un óptimo nivel de giros. Con ejecución del 81% cabe anotar que los objetivos estratégicos del 9 aun no tienen seguimiento porque son anuales. 
Los indicadores con observaciones fueron: Personas atendidas a través de la red de información turística ejecución 10%, Medición de Calidad Puntos de Información Turística 17% del proceso de gestión de Mercadeo turístico, Evaluación de acciones de mejora 0% del proceso de talento humano, Número de desarrollos tecnológicos que den respuesta a una necesidad específica de la entidad 0% del proceso de gestión de tecnología, Actualización de inventarios 7% del proceso de Bienes y Servicios.
En el tercer trimestre 2023, se realizó el seguimiento de los indicadores de gestión que contienen 10 Objetivos estratégicos, de la ejecución de las 13 metas formuladas por el IDT en el PDD, las cuales, al mes de marzo, presentaron un cumplimiento acumulado promedio del 85%.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50% Y Free Press fue del 49% y, su ejecución es del 50%. 2. Generar condiciones para el disfrute de la experiencia de visita por parte de turistas nacionales e internacionales, este objetivo se evalúa de acuerdo con el indicador Medición de Calidad Puntos de Información Turística, su ejecución del 17%. 3. Estructurar, implementar y evaluar los esquemas de gobernanza turística para la ciudad que incluyen la definición de políticas, lineamientos, planes y programas para el desarrollo del turismo en la ciudad, con el indicador Implementar en un 100% la estrategia Bogotá Destino Turístico Inteligente su ejecución es del 20% y el indicador Número de encuestas realizadas en el mes ejecución 40%, su ejecución del 37%. 4. Fortalecer el sistema de información turístico de Bogotá, a través de estudios de oferta y demanda incluyendo mayores fuentes de información secundaria, que permitan una adecuada toma de decisiones del indicador Cantidad de documentos de análisis elaborados por el Observatorio de Turismo, es del 53% 5. Desarrollar productos turísticos sostenibles acordes con las condiciones de oferta y demanda para la ciudad y la región, que integren de manera efectiva y especializada atractivos y servicios turísticos que pongan en valor las características de la capital, Nivel de satisfacción de los usuarios respecto a los servicios prestados 38% 6. Generar acciones para el posicionamiento y la puesta en mercado de la oferta turística de Bogotá con criterios prospectivos y con enfoque de sostenibilidad, entendiendo los consumidores, indicadores Ejecución de las actividades de promoción y posicionamiento turístico 49% y Personas atendidas a través de la red de información turística ejecución es del 10%, su ejecución del 30%.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72% 8. Robustecer la infraestructura organizacional, física, tecnológica y operativa del IDT, para el desarrollo armónico de los procesos, logrando una gestión más efectiva y transparente para el turismo ejecución del 59% y 10. Lograr una ejecución eficaz y oportuna del presupuesto asignado a la entidad, con un óptimo nivel de giros. Con ejecución del 81% cabe anotar que los objetivos estratégicos del 9 aun no tienen seguimiento porque son anuales. Los indicadores con observaciones fueron: Personas atendidas a través de la red de información turística ejecución 10%, Medición de Calidad Puntos de Información Turística 17% del proceso de gestión de Mercadeo turístico, Evaluación de acciones de mejora 0% del proceso de talento humano, Número de desarrollos tecnológicos que den respuesta a una necesidad específica de la entidad 0% del proceso de gestión de tecnología, Actualización de inventarios 7% del proceso de Bienes y Servicios.
</t>
  </si>
  <si>
    <t>Cumplimiento de metas Plan de Desarrollo</t>
  </si>
  <si>
    <t>Medir la ejecución de las metas Plan de Desarrollo programadas en la vigencia, para evaluar el avance de cumplimiento frente a los compromisos establecidos por el IDT en el Plan Distrital de Desarrollo, el cual será el resultado del último mes acumulado de lo reportado.</t>
  </si>
  <si>
    <t>Promedio de cumplimiento acumulado en la ejecución mensual de las metas PDD del IDT/Promedio de la programación mensual acumulada de las metas PDD de la vigencia *100</t>
  </si>
  <si>
    <t>Con corte al primer trimestre la entidad presento un cumplimiento promedio acumulado del 13%  en el cumplimiento de las Metas Plan de Desarrollo. 
Al corte del mes de mayo se contaba con un cumplimiento promedio acumulado del 27,25% en lo ejecutado de las Metas Plan de Desarrollo.
Al corte del mes de junio se contaba con un cumplimiento promedio acumulado del 41,81% en lo ejecutado de las Metas Plan de Desarrollo.                                                                                                                                                          Al corte del mes de julio se contaba con un cumplimiento promedio acumulado del 52,99% en lo ejecutado de las Metas Plan de Desarrollo.
Al corte del mes de agosto se contaba con un cumplimiento promedio acumulado del 63,35% en lo ejecutado de las Metas Plan de Desarrollo.
Al corte del mes de septiembre se contaba con un cumplimiento promedio acumulado del 70,32% en lo ejecutado de las Metas Plan de Desarrollo.
Al corte del mes de octubre se contaba con un cumplimiento promedio acumulado del 81,08% en lo ejecutado de las Metas Plan de Desarrollo.
Al corte del mes de noviembre se contaba con un cumplimiento promedio acumulado del 85,09% en lo ejecutado de las Metas Plan de Desarrollo.</t>
  </si>
  <si>
    <t>Oportunidad en la ejecución presupuestal de inversión</t>
  </si>
  <si>
    <t xml:space="preserve">Medir la oportunidad en la ejecución del presupuesto de invesión, a través del seguimiento a los recursos comprometidos en el Plan Anual de Adquisiciones, con el fin de evaluar la eficiencia en su ejecución. </t>
  </si>
  <si>
    <t># Certificados  de Registro presupuestal expedidos  del periodo /# Total de Certificados de disponibilidad presupuestal en el periodo</t>
  </si>
  <si>
    <t>Para el corte del 31 de enero la entidad habia programado la contratación de $3.509 millones a través de 95 líneas de contratación de los cuales se suscribieron 11 procesos, porcentaje evidenciado teniendo en cuenta inicio de la vigencia y la formulación del PAA. 
Al 28 de febrero la entidad habia programado la contratación de $6.517 millones a través de 197 líneas de contratación de los cuales se suscribieron 118 procesos. Desde la Subdirección de Planeación se recomendó a las áreas realizar la reprogramación de sus procesos para  una planeación más ajustada. 
Con corte al 31 de marzo la entidad habia programado la contratación de $2,316 millones a través de 73 líneas de contratación de los cuales se suscribieron 67 procesos. Desde la Subdirección de Planeación se recomendo a las áreas realizar la reprogramación de sus procesos para  una planeación más ajustada. 
Para el corte del 30 de abril la entidad habia programado la contratación de $1.731 millones a través de 62 líneas de contratación de los cuales se suscribieron 29 procesos. Desde la Subdirección de Planeación se recomendó  a las áreas  en mesas de seguimiento realizar la reprogramación de sus procesos para  una planeación más ajustada. 
Al 31 de mayo la entidad habia programado la contratación de $2.041 millones a través de 98 líneas de contratación de los cuales se suscribieron 24 procesos. La diferencia se vio reflejada en su mayoría por el proceso de contratación de la BTL, el cual se viene gestionando y se tiene contemplado concluir para el mes de junio.  Desde la Subdirección de Planeación se recomendó en mesas de seguimiento a las áreas, realizar la reprogramación de sus procesos para  una planeación más ajustada. 
Con corte al 30 de junio la entidad había programado la contratación de $1.528 millones a través de 60 líneas de contratación, sin embargo se suscribieron 70 procesos. Hubo una sobrejecución de acuerdo con lo programado, teniendo en cuenta que venían rezagos de los meses anteriores. Desde la Subdirección de Planeación se continúa recomendando  a las áreas en las mesas de seguimiento, realizar la reprogramación de sus procesos para  una planeación más ajustada.                                                               Al 31 de julio la entidad había programado la contratación de $216millones a través de 8 líneas de contratación, sin embargo se suscribieron 14 procesos. Hubo una sobrejecución de acuerdo con lo programado, teniendo en cuenta que venían rezagos de los meses anteriores. Desde la Subdirección de Planeación se continúa recomendando  a las áreas en las mesas de seguimiento, realizar la reprogramación de sus procesos para  una planeación más ajustada.
Con corte al 31 de agosto, la entidad había programado la contratación de $479millones a través de 17 líneas de contratación, de los cuales se suscribieron 14 procesos. Desde la Subdirección de Planeación se continúa recomendando  a las áreas en las mesas de seguimiento, realizar la reprogramación de sus procesos para  una planeación más ajustada.
Con corte al 30 de septiembre, la entidad había programado la contratación de $1.209 millones a través de 391 contratos, de los cuales se suscribieron 370 procesos. Desde la Subdirección de Planeación se continúa recomendando  a las áreas en las mesas de seguimiento, realizar la reprogramación de sus procesos para  una planeación más ajustada.
Con corte al 31 de octubre, la entidad había programado la contratación de $313 millones a través de 508 contratos, de los cuales se suscribieron 416 procesos. Desde la Subdirección de Planeación se continúa recomendando  a las áreas en las mesas de seguimiento, realizar la reprogramación de sus procesos para  una planeación más ajustada.
Con corte al 30 de noviembre, la entidad había programado la contratación de $292 millones a través de 485 contratos, de los cuales se suscribieron 466 procesos. Desde la Subdirección de Planeación se continúa recomendando  a las áreas en las mesas de seguimiento, realizar la reprogramación de sus procesos para  una planeación más ajustada.
Con corte al 31 de diciembre, la entidad había programado la contratación de $416 millones a través de 514 contratos, de los cuales se suscribieron 503 procesos. Desde la Subdirección de Planeación se continúa recomendando  a las áreas en las mesas de seguimiento, realizar la reprogramación de sus procesos para  una planeación más ajustada.</t>
  </si>
  <si>
    <t>9. Gestionar fuentes de financiación, cooperación y alianzas, para la ejecución de programas y proyectos para el fomento de la actividad turística en Bogotá y su posicionamiento global.</t>
  </si>
  <si>
    <t>Porcentaje de avance en la implementación de Fondetur</t>
  </si>
  <si>
    <t>Elaboración Decreto reglamentario y definición del esquema de administración. (2020)</t>
  </si>
  <si>
    <t>Porcentaje de implementación de las fases de Fondetur (meta creciente)/programados</t>
  </si>
  <si>
    <t>Dando cumplimiento al hito número uno (1) se establece un esquema administrativo que permita un adecuado funcionamiento de Fondetur, para esto se creo el documento técnico del proyecto de inversión "Administración del fondo de desarrollo turísticos de Bogotá - Fondetur Bogotá" , donde se detallan los objetivos, funcionamiento, justificación, grupos de interés y población afectada de todo el proyecto.
Asi mismo desde el segundo trimestre del año 2021 se adopta el reglamento de funcionamiento del comité Ejecutivo del Fondo de Desarrollo Turístico de Bogotá, D.C - Fondetur mediante el acuerdo No. 001 de 2021, dando así cumplimiento al hito numero dos (2).
Con el cumplimiento de estos dos hitos se brindan los lineamientos y politicas para inciar correctamente el funcionamiento de Fondetur.
De igual forma se puso en marcha el proyecto Fondetur (3) con la implemntación del reglamento operativo del Fondo de Desarrollo Turístico de Bogotá, dando así cumplimiento al hito numero dos (3), de esta forma se logró poner en funcionamiento el proyecto logrando realizar y desarollar 21 convocatorias desde el año 2021 al año 2023.
Dando cumplimiento al hito cuatro (4) se gestión los recursos según lo planeado para el proyecto 7908 - Fondetur, se ejecutano los recursos correspondientes a las 6 convocatorias desarrolladas en la vigencia 2023 y el pago correspondiente al equipo que soporta el funcionamiento del proyecto.</t>
  </si>
  <si>
    <t xml:space="preserve">Iniciativas presentadas para atracción de inversión en turismo. </t>
  </si>
  <si>
    <t>Gestionar mecanismos para el cumplimiento de las actividades propias de la entidad y de su misionalidad</t>
  </si>
  <si>
    <t># de proyectos o iniciativas presentados ante organismos, que atraigan recursos para financiar programas sectoriales/# de proyectos o iniciativas programados para presentar ante organismos, que atraigan recursos para financiar programas sectoriales</t>
  </si>
  <si>
    <t xml:space="preserve">Comisión Mixta entre Colombia y Brasil </t>
  </si>
  <si>
    <t xml:space="preserve">Mecanismos suscritos para el cumplimineto de la misionalidad del IDT </t>
  </si>
  <si>
    <t># de memorandos de entendimiento u otros mecanismos suscritos que conlleven al cumplimiento de la misionalidad/#  de memorandos de entendimiento u otros mecanismos programados que conlleven al cumplimiento de la misionalidad</t>
  </si>
  <si>
    <t>Memorando de entendimiento entre el IDT y el Instituto de Cultura y Turismo de Yopal.</t>
  </si>
  <si>
    <t>10.Lograr una ejecución eficaz y oportuna del presupuesto asignado
 a la entidad, con un óptimo nivel de giros.</t>
  </si>
  <si>
    <t>Ejecutar mínimo el 97% del presupuesto de inversión disponible</t>
  </si>
  <si>
    <t>Planear y hacer seguimiento para lograr una ejecución presupuestal mínimo del 70% a Junio, del 85% a septiembre y del 97% a diciembre.</t>
  </si>
  <si>
    <t>Presupuesto de inversión
 ejectutado a la fecha de 
evaluación/Presupuesto 
total de inversión 
disponible</t>
  </si>
  <si>
    <t>Al 31 de marzo la entidad ejecutó el 53% en gastos de inversión asociados a la siguiente ejecución: Proyecto 7705 con $1.489 millones comprometidos y 91 millones en giros, Proyecto 7706 con $2.205 millones comprometidos y $79 millones en giros, Proyecto 7707 con $18 millones comprometidos, registrando un menor valor por una anulación, Proyecto 7708 con $127 millones comprometidos y $5 millones en giros, Proyecto 7709 con $1.611 millones comprometidos y $158 millones en giros, Proyecto  7908 con $ 587 millones  comprometidos y el Proyecto 7915  con $904 millones y $48 millones en giros .
Al 31 de mayo la entidad ejecutó el 64% en gastos de inversión asociados a la siguiente ejecución: Proyecto 7705 con $1.693 millones comprometidos y 551 millones en giros, Proyecto 7706 con $2.745 millones comprometidos y $508 millones en giros, Proyecto 7707 con $18 millones comprometidos y 10 millones en giros, Proyecto 7708 con $127 millones comprometidos y $33 millones en giros, Proyecto 7709 con $1.938 millones comprometidos y $571 millones en giros, Proyecto  7908 con $623 millones comprometidos y $122 millones en giros, y el Proyecto 7915  con $1.216 millones y $303 millones en giros .
Al 30 de junio la entidad ejecutó el 80% en gastos de inversión asociados a la siguiente ejecución: Proyecto 7705 con $2.817 millones comprometidos y $791 millones en giros, Proyecto 7706 con $3.297 millones comprometidos y $810 millones en giros, Proyecto 7707 con $207 millones comprometidos y $17 millones en giros, Proyecto 7708 con $180 millones comprometidos y $51 millones en giros, Proyecto 7709 con $2.020 millones comprometidos y $817 millones en giros, Proyecto  7908 con $733 millones comprometidos y $177 millones en giros, y el Proyecto 7915  con $1.309 millones y $455 millones en giros .                                                                                                         Al 31 de julio la entidad ejecutó el 82% en gastos de inversión asociados a la siguiente ejecución: Proyecto 7705 con $2.935 millones comprometidos y $1,033 millones en giros, Proyecto 7706 con $3.268 millones comprometidos, registrando un menor valor por dos anulaciones y la contratación de 4 procesos, por otra parte en giros hubo $1,597 millones, Proyecto 7707 con $207 millones comprometidos y $23 millones en giros, Proyecto 7708 con $171 millones comprometidos y $66 millones en giros, Proyecto 7709 con $2.048 millones comprometidos y $1.075 millones en giros, Proyecto  7908 con $733 millones comprometidos y $255 millones en giros, y el Proyecto 7915  con $1.426 millones y $627 millones en giros . 
Al 31 de agosto la entidad ejecutó el 82,51% en gastos de inversión asociados a la siguiente ejecución: Proyecto 7705 con $2.967 millones comprometidos y $1.307 millones en giros, Proyecto 7706 con $3.278 millones comprometidos y 1.948 millonese en giros, Proyecto 7707 con $207 millones comprometidos y $52 millones en giros, Proyecto 7708 con $171 millones comprometidos y $82 millones en giros, Proyecto 7709 con $2.046 millones comprometidos, registrando un menor valor por una anulación y la contratación de 1 proceso, por otra parte en giros hubo $1.320 millones, Proyecto  7908 con $733 millones comprometidos y $322 millones en giros, y el Proyecto 7915  con $1.427 millones y $800 millones en giros .
Al 30 de septiembre la entidad ejecutó el 93% en gastos de inversión asociados a la siguiente ejecución: Proyecto 7705 con $3.197 millones comprometidos y $1.639 millones en giros, Proyecto 7706 con $3.320 millones comprometidos y 2.235 millones en giros, Proyecto 7707 con $207 millones comprometidos y $73 millones en giros, Proyecto 7708 con $171 millones comprometidos y $92 millones en giros, Proyecto 7709 con $2.160 millones comprometidos y en giros hubo $1.548 millones, Proyecto  7908 con $1.646 millones comprometidos y $399 millones en giros, y el Proyecto 7915  con $1.463 millones y $1.046 millones en giros .
Al 31 de octubre la entidad ejecutó el 94% en gastos de inversión asociados a la siguiente ejecución: Proyecto 7705 con $3.220 millones comprometidos y $2.039 millones en giros, Proyecto 7706 con $3.439 millones comprometidos y 2.757 millones en giros, Proyecto 7707 con $207 millones comprometidos y $101 millones en giros, Proyecto 7708 con $171 millones comprometidos y $134 millones en giros, Proyecto 7709 con $2.193 millones comprometidos y en giros hubo $1.753 millones, Proyecto  7908 con $1.646 millones comprometidos y $1.161 millones en giros, y el Proyecto 7915  con $1.500 millones y $1.218 millones en giros .
Al 30 de noviembre la entidad ejecutó el 97% en gastos de inversión asociados a la siguiente ejecución: Proyecto 7705 con $3.269 millones comprometidos y $2.429 millones en giros, Proyecto 7706 con $3.537 millones comprometidos y 3.018 millones en giros, Proyecto 7707 con $207 millones comprometidos y $135 millones en giros, Proyecto 7708 con $171 millones comprometidos y $144 millones en giros, Proyecto 7709 con $2.301 millones comprometidos y en giros hubo $1.966 millones, Proyecto  7908 con $1.687 millones comprometidos y $1.234 millones en giros, y el Proyecto 7915  con $1.512 millones y $1.347 millones en giros .
Al 31 de diciembre la entidad ejecutó el 98,44% en gastos de inversión asociados a la siguiente ejecución: Proyecto 7705 con $3.357 millones comprometidos y $3.298 millones en giros, Proyecto 7706 con $3.549 millones comprometidos y 3.521 millones en giros, Proyecto 7707 con $207 millones comprometidos y $202 millones en giros, Proyecto 7708 con $171 millones comprometidos y $171 millones en giros, Proyecto 7709 con $2.313 millones comprometidos y en giros hubo $2.667 millones, Proyecto  7908 con $1.814 millones comprometidos y $1.664 millones en giros, y el Proyecto 7915  con $1.512 millones y $1.474 millones en giros .</t>
  </si>
  <si>
    <t>Crecimiento de redes sociales institucionales</t>
  </si>
  <si>
    <t>Determinar el % de crecimiento de las redes sociales institucionales, de acuerdo al número total de nuevos seguidores</t>
  </si>
  <si>
    <t>Número de seguidores a corte del año anterior (105.472 corte 30 diciembre 2022).</t>
  </si>
  <si>
    <t>Total de seguidores en la vigencia / Seguidores esperados (meta establecida)* 100</t>
  </si>
  <si>
    <t xml:space="preserve">Enero: En este mes se estableció la línea base de medición para la presente vigencia, a decir: 105.472 seguidores, a partir de esta se definió una meta de crecimiento de 13% sobre la misma. En enero la red social con más crecimiento fue Instagram con 1.323 seguidores nuevos, seguido de Twitter con 261 seguidores, por su parte hubo una pérdida de seguidores en la red social de Facebook de - 2639 seguidores, este decrecimiento obedece en parte a que la red social, periódicamente hace una limpieza de cuentas que considera incumplen con la normativa de dicha red, como lo son cuentas falsas, bots entre otros, esto generalmente tiene impacto en el número de seguidores. A su vez, se evidencia el impacto que tuvo la reducción del número de contenidos, reduciéndose en casi el 50% el número de publicaciones durante el mes de enero versus el mes anterior, esto dado a la coyuntura contractual y de actividades en la entidad. No obstante, las redes también mostraron un buen desempeño en el número de interacciones, el cual aumentó en un 1.93%. Los contenidos que más interacciones lograron fueron: #InfoIDT, #AEstaHora, #IDTRecomienda.
Febrero: Se registró un crecimiento orgánico de 4.560 seguidores nuevos, presentando una recuperación de los seguidores perdidos durante el mes de enero, alcanzando así un total de 108.977 seguidores, lo que significa un crecimiento orgánico de1 4.37% frente al mes anterior y 3.32% frente a la línea base de medición. Facebook fue la red social con mayor crecimiento con 2.788 seguidores, luego Instagram con 1529 con nuevos seguidores, Twitter con 233 seguidores y YouTube registró 10 nuevos suscriptores. Durante este mes se realizaron 512 publicaciones, destacando que la mayor cantidad de publicaciones fue en la red social Instagram con 208 publicaciones, Twitter con 199 publicaciones, y 104 publicaciones en Facebook, lo que generó mayor alcance e interacción durante el mes, fueron contenidos que invitan a interactuar, ya sea comentado con emojis y respondiendo una pregunta referente a un lugar de Bogotá y todo el tema de la Vitrina Turística de Anato. Los contenidos más compartidos en el ecosistema digital fueron: Publicaciones propias, orgánicas y promocionando a Bogotá a través de los eventos que promueven a visitarla como lo fue historias, post enfocados a sitios turísticos, Recorridos Históricos por la Candelaria y el minuto a minuto de la Vitrina Turística de Anato. Los Hashtags más destacados fueron: #VitrinaANATO2023, #InfoIDT, #FortalecemosElTurismo, #IDTInforma,#AEstaHora.
Marzo: Teniendo en cuenta la línea de medición base de 105.472 seguidores, se registraron 373 seguidores nuevos, logrando 109.350 seguidores totales, equivalentes a un crecimiento orgánico de 3,68% frente a la línea base de medición. Se destaca que la red social con más crecimiento fue Twitter con 241 seguidores nuevos, seguido de Facebook con 68, Instagram con 44  fans nuevos y YouTube  registró 20 nuevos suscriptores.  Para el mes de marzo se realizaron 584 publicaciones, la mayor cantidad de publicaciones fue en la red social Twitter con 299 publicaciones, Facebook con 161 publicaciones, y 122 publicaciones en Instagram, lo que generó mayor alcance e interacción durante el mes.  Los contenidos más compartidos en el ecosistema digital fueron: Publicaciones propias, orgánicas y promocionando a Bogotá a través de los eventos que promueven a visitarla como lo fue historias, post relacionados con la Audiencia pública de Rendición de cuentas, vigencia 2022, fechas especiales y contenido sobre Semana Santa.  Los Hashtags más destacados fueron: #InfoIDT, #FortalecemosElTurismo, #IDTInforma, #AEstaHora
Abril: Teniendo en cuenta la línea de medición base de 105.472 seguidores, se registraron 755  seguidores nuevos, logrando 110.185 seguidores totales, equivalentes a un crecimiento orgánico de 4,47% frente a la línea base de medición. Se destaca que la red social con más crecimiento fue Instagram con 431 seguidores nuevos, seguido de Twitter con 237 seguidores nuevos, y Facebook con  87  fans nuevos, YouTube no registró  nuevos suscriptores y abrimos el nuevo canal de TikTok el cual hasta el momento cuenta con 80 seguidores nuevos de manera orgánica. Para el mes de abril se realizaron 634 publicaciones. Los contenidos más compartidos en el ecosistema digital fueron: Publicaciones propias, orgánicas y promocionando a Bogotá a través de los eventos que promueven a visitarla como lo fue historias, post enfocados en fechas especiales, contenido sobre Semana Santa y el Tour Colonial de Iglesias que estuvo presente durante todo el mes de abril. Los contenidos que más interacciones lograron fueron: #InfoIDT, #AEstaHora, #IDTRecomienda, #IDTInforma.
MAYO: Teniendo en cuenta la línea de medición base de 105.472 seguidores, se registraron, 1197  seguidores nuevos, logrando 111.382 seguidores totales, equivalentes a un crecimiento orgánico de 5,60% frente a la línea base de medición.Se destaca que la red social con más crecimiento fue Instagram con 612 seguidores nuevos, seguido del nuevo canal TikTok con 313 seguidores nuevos, Twitter  con 169, Facebook con 83  y YouTube registró 20 nuevos suscriptores. Para el mes de mayo se realizaron 782 publicaciones. Los contenidos más compartidos en el ecosistema digital fueron: Publicaciones propias, orgánicas y promocionando a Bogotá a través de los eventos que promueven a visitarla como lo fue historias, post enfocados en fechas especiales, contenido, contenido sobre recorridos gratuitos como el Parque Nacional, Distrito Graffiti y Centro Histórico.   Los hashtags  que más interacciones lograron fueron: #InfoIDT, #AEstaHora, #IDTRecomienda, #IDTInforma 
JUNIO: Durante el mes de junio se registraron, 1.102 seguidores nuevos, logrando 112.484 seguidores totales, equivalentes a un crecimiento orgánico de 6,65% frente a la línea base de medición. Se destaca que la red social con más crecimiento, Facebook con 488 seguidores nuevos, seguido de Instagram con 401 seguidores nuevos, Twitter con 122, TikTok con 71 y YouTube registró 20 nuevos suscriptores. Para el mes de junio se realizaron 1.279 publicaciones. Los contenidos que más interacciones lograron fueron publicaciones orgánicas sobre #ANLatam2023, invitación a la marcha LGBTIQ+ y fechas especiales como Día del Campesino, Día de la Bici entre otras durante.  Los hashtags fueron: #InfoIDT, #AEstaHora, #IDTRecomienda, #IDTInforma
Julio: Durante el mes de julio se registraron 774 seguidores nuevos, logrando 113.258 seguidores totales, equivalentes a un crecimiento orgánico de 7,38% frente a la línea base de medición. Se destaca que la red social con más crecimiento fue Instagram con 547 seguidores nuevos, seguido de Tiktok con 304 seguidores nuevos, Twitter con 89 y YouTube registró 10 nuevos suscriptores. Por otro lado, en Facebook se registró una disminución de seguidores de -176. Para el mes de julio se realizaron 781 publicaciones. Los contenidos más compartidos fueron: Publicaciones propias, orgánicas y promocionando a Bogotá a través de los eventos que promueven a visitarla como lo fue historias, post enfocados en fechas especiales, contenido sobre los Bici Recorridos, recorrido por los Cerros Orientales, Festival Hip Hop al Parque. Los contenidos que más interacciones lograron fueron: HipHop al parque, Recorridos Cerros Orientales y Bici Recorridos.                                                      
Septiembre: Durante el mes se registraron 870 seguidores nuevos, logrando 115,256 seguidores totales, equivalentes a un crecimiento orgánico de 9,28% frente a la línea base de medición. Se destaca que la red social con más crecimiento fue Instagram con 376 seguidores nuevos, seguido de X con 362 seguidores nuevos, Facebook con 107  y TikTok registró 25 nuevos suscriptores. Por otro lado, en YouTube no se registró seguidores. 
Para el mes de septiembre se realizaron 599 publicaciones. Los contenidos más compartidos en el ecosistema digital fueron: Publicaciones propias, orgánicas y promocionando a Bogotá a través de los eventos que promueven a visitarla como lo fue historias, post de recorridos por la ciudad, contenido sobre  el Festival de Jazz al Parque, RVMBO 2023, Día Mundial del Turismo, Convocatoria Fondetur y Festtur. Los contenidos que más interacciones lograron fueron: Día Mundial del Turismo, RVMBO 2023, Recorrido gratuito “Del conflicto a la paz de Colombia” con los Hashtags #InfoIDT, #IDTRecomienda, #IDTInforma, #AEstaHora
Octubre: Durante el mes de octubre se registraron 467 seguidores nuevos, logrando 115,256 seguidores totales, equivalentes a un crecimiento orgánico de 9,72% frente a la línea base de medición. Se destaca que la red social con más crecimiento fue Instagram con 538 seguidores nuevos, seguido de Facebook con 61, TikTok con 17 nuevos suscriptores y YouTube con 10 seguidores. Por otro lado, se registró una reducción en X (Twitter) de 149 seguidores, esta puede deberse a la baja masiva de cuentas de X por las nuevas políticas de la red, derivadas del polémico cambio de nombre hecho por su nuevo dueño.
Para el mes de octubre se realizaron 479 publicaciones, destacando la mayor cantidad en la red social X con 180 publicaciones, Facebook con 147 publicaciones, 137 publicaciones en Instagram, y en TikTok 9 publicaciones. Los contenidos que lograron mayor alcance e interacción durante el mes fueron los enfocados en cubrimiento de eventos como: October Big Day, recorridos de Halloween y el Hospital San Juan de Dios. 
Los contenidos que más interacciones lograron fueron: October Big Day y el recorrido de Halloween.  Los Hashtags más destacados fueron: #InfoIDT, #IDTRecomienda, #IDTInforma, #AEstaHora
Noviembre: Durante el mes de noviembre se registraron 717 seguidores nuevos, logrando 116.140 seguidores totales, equivalentes a un crecimiento orgánico de 10,40% frente a la línea base de medición. Se destaca que la red social con más crecimiento fue Instagram con 571 seguidores nuevos, seguido de X (Twitter) con 107, TikTok registró 17 nuevos suscriptores, Facebook 12  y YouTube 10 seguidores.
Para el mes de noviembre se realizaron 490 publicaciones, destacando que la mayor cantidad de publicaciones fue en la red social Facebook con 196 publicaciones, X con 176 publicaciones, 109 publicaciones en Instagram, y en TikTok se registraron 5 publicaciones. Los contenidos que lograron mayor alcance e interacción durante el mes fueron los enfocados en cubrimiento de eventos como: Días de Ajiaco y  Rock al parque. Los Hashtags más destacados fueron: #InfoIDT, #IDTRecomienda, #IDTInforma, #AEstaHora
Para el mes de diciembre se realizaron 227 publicaciones, destacando que la mayor cantidad de publicaciones fue en la red social Facebook con 94 publicaciones, Instagram 70, X con 52 publicaciones,  y en TikTok se registraron 6 publicaciones. Los contenidos que lograron mayor alcance e interacción durante el mes fueron los enfocados en cubrimiento de eventos como:Días de Ajiaco, carrera de la policía, Bogotá 10 millones de estrellas Constelaciones. Los Hashtags más destacados fueron: #InfoIDT, #IDTRecomienda, #IDTInforma, #AEstaHora    </t>
  </si>
  <si>
    <t xml:space="preserve">Cumplimiento en la atención a las solicitudes internas </t>
  </si>
  <si>
    <t>Medir el grado de cumplimiento en tiempo de las solicitudes requeridas al proceso de Comunicaciones por las diferentes áres del Instituto Distrital de Turismo</t>
  </si>
  <si>
    <t>Número de días hábiles promedio que toma la atención a las solicitudes /Número de días hábiles establecidos para la atención a las solicitudes *100</t>
  </si>
  <si>
    <t>Enero: Se recibieron 40 solicitudes a través del correo de solicitudescomunicaciones@idt.gov.co, de las cuales en su totalidad se atendieron antes de cerrar el mes, la mayor duración fue de 6 días y el promedio de respuesta fue de 2 días, cumpliendo con lo establecido en los procedimientos. Desde el 13 de enero se emitió la comunicación oficial donde se indicaba el alcance de la atención que se brindaría desde el proceso. Teniendo ello en cuenta del total de solicitudes, 85% se atendieron a través de canales externos, es decir 34. El 15% restante que son 6  fueron a nivel interno, 
Interno, atendiendo a la actualización de la intranet y el diseño de Piezas comunicativas. Los procesos con mayor número de solicitudes fueron la Subdirección de Inteligencia con el 28% y Corporativa con 27%
Febrero: Se recibieron 24 solicitudes a través del correo de solicitudescomunicaciones@idt.gov.co, de las cuales en su totalidad se atendieron antes de cerrar el mes, la mayor duración fue de 7 días y el promedio de respuesta fue de 2 días, cumpliendo con lo establecido en los procedimientos. Del total de solicitudes, 71% se atendieron a través de canales externos, es decir 17. El 29% restante que son 7 fueron a nivel interno, que precisan la elaboración de piezas para SST, nota de duelo familiar. A nivel externo se destacan temas como campañas de formalización de RNT, publicación en RRSS, diseño de piezas de código ético de turismo como también rendición de cuentas. Los procesos con mayor número de solicitudes fueron la Subdirección de Competitividad y ACorporativa cada una con el 33% del total que representan 17 solicitudes.
Marzo: Se recibieron 68 solicitudes a través del correo de solicitudescomunicaciones@idt.gov.co, de las cuales en su totalidad se atendieron antes de cerrar el mes, la mayor duración fue de 7 días y el promedio de respuesta fue de 2 días, cumpliendo con lo establecido en los procedimientos. Del total de solicitudes, 71% se atendieron a través de canales externos, es decir 17. El 29% restante que son 7 fueron a nivel interno, que precisan la elaboración de piezas para SST, nota de duelo familiar. A nivel externo se destacan temas como campañas de formalización de RNT, publicación en RRSS, diseño de piezas de código ético de turismo como también rendición de cuentas. Los procesos con mayor número de solicitudes fueron la Subdirección de Competitividad y corporativa cada una con el 33% del total que representan 17 solicitudes. 
Abril: Se recibieron 53 solicitudes a través del correo de solicitudescomunicaciones@idt.gov.co, de las cuales 46 se atendieron antes de cerrar el mes, la mayor duración fue de 4 días y el promedio de respuesta fue de 2 días, cumpliendo con lo establecido en los procedimiento, es de aclarar que las 7 restantes se recibieron dos dias antes de cierre de mes. Del total de solicitudes, 70% son para canales externos, es decir 37, los cuales son publicaciones en RRSS, cubrimiento de eventos como periodistas Festival Música Clásica, Reunión Taxis Libres, de igual manera se destacan las solicitudes de Fondetur, donde está la revisión y diseño para piezas de Fondetur y solicitud de ediciòn de videos como Plataforma Moodle. El 30% restante, fueron a nivel interno, Solicitud de mailing para coaching, actividad PIGA, boletin del SGA, revisión y socialización de SGC (transporte, llamadas), charlas programadas entre otros. Los procesos con mayor número de solicitudes fueron la Subdirección de Competitividad, Planeación y Corporativa.
Mayo: Se recibieron 83 solicitudes a través del correo de solicitudescomunicaciones@idt.gov.co, de las cuales 79 se atendieron antes de cerrar el mes, ls seis restantes fueron recibidas al finalizar el mes,  mayor duración fue de 7 días y el promedio de respuesta fue de 3 días, cumpliendo con lo establecido en los procedimiento. Del total de solicitudes, 50 % son para canales externos, es decir 43, los cuales se enfocaron en ublicaciones en RRSS de socialización de la Política Pública de Turismo, cubrimiento de eventos tales como Fritanga Fest, GBD, SMART City, piezas de jornadas de Fondetur. A nivel interno, es decir el 45%, fueron en temas relacionados con pieza equipos gestores de integridad, donación de sangre, jornada inducción, reinducción, actividad PIGA, Copasst, diseño piezas mantis y otras como la grabación de la audiencia.. Los procesos con mayor número de solicitudes fueron la Subdirección de Competitividad, Corporativa y la Subdirección de Gestión TI
Junio: Se recibieron 62 solicitudes a través del correo de solicitudescomunicaciones@idt.gov.co, el total fueron atendidas antes de cerrar el mes. El promedio de tiempo de ejecución de una solicitud fue de 3,5 días habiles y el mayor tiempo registrado de ejecución de una solicitud fue de 7 días hábiles, cumpliendo con lo establecido en los procedimientos. Del total de solicitudes, 51 % son para canales externos, es decir 32, los cuales se enfocaron en ublicaciones en RRSS de socialización de la Política Pública de Turismo, cubrimiento de eventos tales como Global Wellness Day, ATTA, Orgullo LGBTI, piezas de convocatorias de Fondetur, entre otros. A nivel interno, es decir el 47%, fueron en temas relacionados con pieza equipos gestores de integridad, jornadas de sensibilización, hablando con el director, actividad PIGA, Copasst, diseño piezas, entre otros. Los procesos con mayor número de solicitudes fueron la Subdirección de Desarrolo y Competitividad representando el 32% del total junto a Fondetur que fue el 20%.
Julio: Se recibieron 61 solicitudes a través del correo de solicitudescomunicaciones@idt.gov.co, de las cuales 53 se atendieron antes de cerrar el mes, la solicitud restantes fue recibida al finalizar el mes. El promedio de tiempo de ejecución de una solicitud fue de 3,7 días habiles y el mayor tiempo registrado de ejecución de una solicitud fue de 7 días habiles, cumpliendo con lo establecido en los procedimientos. Del total de solicitudes, 54 % son para canales externos, es decir 33, los cuales se enfocaron en ublicaciones en RRSS de socialización de la Política Pública de Turismo, cubrimiento de eventos tales como la Media Maraton de Bogotá, AgroExpo, Hip Hop al parque, catedras colegios amigos del turismo, entre otros. A nivel interno, es decir el 43%, fueron en temas relacionados con pieza equipos gestores de integridad, jornadas de sencibilización, actividad PIGA, Copasst, diseño piezas, entre otros. Los procesos con mayor número de solicitudes fueron la Subdirección de Desarrolo y Competitividad y la Subdirección de Gestion Corporativa, procesos que representaron más de la mitad del total.
Agosto: Se recibieron 67 solicitudes a través del correo de solicitudescomunicaciones@idt.gov.co, de las cuales 60 se atendieron antes de cerrar el mes, la solicitud restantes fue recibida al finalizar el mes, lo que indica el cumplimiento en tiempo. El promedio de tiempo de ejecución de una solicitud fue de 2,4 días habiles y el mayor tiempo registrado de ejecución de una solicitud fue de 7 días habiles, cumpliendo con lo establecido en los procedimientos. Del total de solicitudes, 70 % son para canales externos, es decir 50, los cuales se enfocaron en ublicaciones en RRSS sobre temas como el Mundial de Tejo, Festival de la Chicha, Rally Turistico, Dialogos Ciudadanos, catedras colegios amigos del turismo, entre otros. A nivel interno, es decir el 24%, fueron en temas relacionados con pieza equipos gestores de integridad, jornadas de sencibilización, actividad PIGA, Copasst, diseño piezas, entre otros. Los procesos con mayor número de solicitudes fueron la Subdirección Mercadeo con 20 y la Subdirección de Desarrolo y Competitividad con 30 requerimientos.
Septiembre: Se recibieron 84 solicitudes a través del correo de solicitudescomunicaciones@idt.gov.co, de las cuales 77 se atendieron antes de cerrar el mes, la solicitudes restantes fueron recibidas al finalizar el mes, de las cuales 5 fueron atendidas al iniciar el mes de octubre y las 2 restantes se encuentran en proceso de atención. El promedio de tiempo de ejecución de una solicitud fue de 3 días habiles y el mayor tiempo registrado de ejecución de una solicitud fue de 7 días hábiles, cumpliendo con lo establecido en los procedimientos. Del total de solicitudes, el 68% son para canales externos, es decir 33, los cuales se enfocaron en ublicaciones en RRSS de socialización de eventos como RVMBO, Dia Mundial del Turismo, Cátedras de turismo, FESTTUR, convocatorias del FONDETUR, charlas de inclusión social, entre otros. A nivel interno, es decir el 32%, fueron en temas relacionados con pieza equipos gestores de integridad, jornadas de sencibilización, actividad PIGA, Copasst, diseño piezas, entre otros. Los procesos con mayor número de solicitudes fueron la  Subdirección de Desarrolo y Competitividad y la Subdirección de Mercadeo respectivamente                      
Octubre: Se recibieron 95 solicitudes a través del correo de solicitudescomunicaciones@idt.gov.co, de las cuales 88 se atendieron antes de cerrar el mes, la solicitud restantes fue recibida al finalizar el mes. El promedio de tiempo de ejecución de una solicitud fue de 2,2 días habiles y el mayor tiempo registrado de ejecución de una solicitud fue de 7 días habiles, cumpliendo con lo establecido en los procedimientos. Del total de solicitudes, 82 % son para canales externos, es decir 78, los cuales se enfocaron en ublicaciones en RRSS, cubrimiento de eventos, AgroExpo, convocatorias de FONDETUR, Cátedras Colegios Amigos del Turismo, entre otros. A nivel interno, es decir el 16%, fueron en temas relacionados con pieza equipos gestores de integridad, jornadas de sencibilización, actividad PIGA, Copasst, diseño piezas, entre otros. Los procesos con mayor número de solicitudes fueron FONDETUR y la Subdirección de Desarrolo y Competitividad     
Noviembre: Se recibieron 82 solicitudes a través del correo de solicitudescomunicaciones@idt.gov.co, de las cuales 75 se atendieron antes de cerrar el mes, las solicitudes restantes fueron recibidas al finalizar el mes  y se encuentran en proceso de atención. El promedio de tiempo de ejecución de una solicitud fue de 2,14 días habiles y el mayor tiempo registrado de ejecución de una solicitud fue de 7 días habiles, cumpliendo con lo establecido en los procedimientos. Del total de solicitudes, el 90% son para canales externos, es decir 74, los cuales se enfocaron en ublicaciones en RRSS de socialización de eventos y revisión de material gráfico perteneciente a los participantes de las convocatorias de Fondetur. A nivel interno, es decir el 10%, fueron en temas relacionados con pieza equipos gestores de integridad, jornadas de sensibilización, actividad PIGA, Copasst, diseño piezas, entre otros. Los procesos con mayor número de solicitudes fueron Fondetur y la  Subdirección de Desarrolo y Competitividad.
Diciembre. Se recibieron 35 solicitudes a través del correo de solicitudescomunicaciones@idt.gov.co, las cuales se atendieron en su totalidad antes de cerrar el mes. El promedio de tiempo de ejecución de una solicitud fue de 2,8 días habiles y el mayor tiempo registrado de ejecución de una solicitud fue de 7 días habiles, cumpliendo con lo establecido en los procedimientos. Del total de solicitudes, el 57% son para canales externos, es decir 20, los cuales se enfocaron en ublicaciones en RRSS de socialización de eventos y revisón de material grafico pertenciente a los participantes de las convocatorias de Fondetur y  temprada navideña, entre otros. A nivel interno, es decir el 43%, fueron en temas relacionados con pieza equipos gestores de integridad, jornadas de sencibilización, actividad PIGA, diseño piezas, entre otros. Los procesos con mayor número de solicitudes fueron la  Subdirección de Desarrolo y Competitividad y Subdirección de Mercadeo.</t>
  </si>
  <si>
    <t>1.Generar mayores canales de información, servicios institucionales eficientes y trabajo articulado con gremios, prestadores de servicios turísticos y entidades afines al sector, aumentando el reconocimiento de la entidad como ente rector del Turismo en la ciudad.</t>
  </si>
  <si>
    <t xml:space="preserve">Cumplimiento de actividades Plan Estratégico de Comunicaciones - PEC - </t>
  </si>
  <si>
    <t>Medir el nivel de cumplimiento de las actividades programadas en el PEC.</t>
  </si>
  <si>
    <t>No de actividades ejecutadas/No de actividades programadas*100</t>
  </si>
  <si>
    <r>
      <rPr>
        <rFont val="Times"/>
        <color theme="1"/>
        <sz val="8.0"/>
        <u/>
      </rPr>
      <t xml:space="preserve">NOTA: La ejecución del PEC se reportará a partir de abril, esto teniendo en cuenta la dinámica que se ha mantenido las vigencias anteriores donde la formulación y aprobación se hace de manera conjunta con la Alta Dirección durante los primeros meses del año, sin embargo, actividades tácticas y que son transversales se desarrollan desde el mes de enero, estas también hacen parte del reporte para el primer trimestre. 
ABRIL: Se realiza reunión el 17 de abril con aprobación de la Alta Dirección
ABRIL: En el marco de Planeación Estratégica Institucional y el Manual Estratégico de Comunicaciones del Distrito, el Proceso de Comunicaciones definió su hoja de ruta para el 2023 y se presentó a la Alta Dirección el 17 de abril, este fue aprobado y con ello se hizo la respectiva formulación de la hoja de vida del indicador “cumplimiento actividades PEC”
A nivel general se identifica que la línea de comunicación externa representa un total del 43% de las actividades, seguida de digital con 32% e interna con 25%. Para esta vigencia se trazaron 177 actividades tácticas producto de 23 actividades macro o generales.
Para este cuatrimestre se indica que hay una ejecución del 33% respecto a lo programado del año, se ha dado cumplimiento al 100% de las actividades por cada componente, marzo y abril fueron los meses con mayor cantidad de actividades (16)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MAYO: Durante este mes, se identifica que la línea de comunicación externa representa un total del 40% de las actividades (6), seguida de interna con 33% (5) y digital con 27% (4) Se puede indicar que se logró un cumplimiento del 100% de las actividades programadas en el mes, es decir de las 15. De igual manera, se indica que hay una ejecución del 41% respecto a lo programado del año. A nivel externo a corte de este mes, ya se han generado 18 comunicados y 8 notas web, se desarrollaron diferentes videos en formato reel o cápsulas, entre los eventos destacados se mencionan: la Mesa de Internacionalización, el Consejo Consultivo, Smart City y los Diálogos Ciudadanos. A nivel interno, se realizó la campaña de buen trato, con la actividad lúdica bajo el lema “tu haces parte del cambio”, se desarrollaron 11 boletines y 28 mailings de acuerdo a los requerimientos de las áreas, la red de comunicaciones interna y la OAC. En el componente digital se destaca que para este mes ya se ha logrado un crecimiento de 5,6% vs LB, se desarrollaron 9 parrillas de contenidos y un total de 14.856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JUNIO: Durante este mes, se identifica que la línea de comunicación externa representa un total del 41% de las actividades (7), seguida de digital con 35% (6)e interna con 24% (4). Se puede indicar que se logró un cumplimiento del 100% de las actividades programadas en el mes, es decir de las 17.
De igual manera, se indica que hay una ejecución del 51% respecto a lo programado del año.
A nivel externo, se adelantaron 3 comunicados y 1 nota web, se desarrollaron 18 videos en formato reel o cápsulas, entre los eventos destacados se mencionan: acreditación Destino Turístico Inteligente, SmartCity Bogotá, Foro Conexia Turismo Inclusivo, Mercados Campesinos y el Adventure Next Latin America.
A nivel interno, se realizó la campaña de apropiación institucional, “conozcámonos”, se desarrollaron 11 boletines y 44 mailings de acuerdo a los requerimientos de las áreas, la red de comunicaciones interna y la OAC, se da cumplimiento al plan de acción MIPG. En el componente digital se destaca que para este mes ya se ha logrado un crecimiento de 6,65% vs LB, se desarrollaron 13 parrillas de contenidos y un total de 12.163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JULIO: Durante este mes, se identifica que la línea de comunicación externa representa un total del 46% de las actividades (6), seguida de digital con 31% (4) e interna con 31% (3). Se puede indicar que se logró un cumplimiento del 100% de las actividades programadas en el mes, es decir de las 13.
De igual manera, se indica que hay una ejecución del 58% respecto a lo programado del año.
A nivel externo, se adelantó 1 comunicado, se desarrollaron 17 videos en formato reel o cápsulas, entre los eventos destacados se mencionan: Lechona Fest, la mmB, infoturismo ATTA. Así como, también se hizo el cubrimiento de 27 eventos institucionales.
A nivel interno, se desarrollaron 10 boletines y 26 mailings de acuerdo a los requerimientos de las áreas, la red de comunicaciones interna y la OAC, se da cumplimiento al plan de acción MIPG. Se sigue implementan contenidos en el marco de la Política Distrital de Lenguaje Incluyente, se da cumplimiento al PAAC, en cuanto se refiere a la estrategia de Enfoque Diferencial. En el componente digital se destaca que para este mes ya se ha logrado un crecimiento de 7,38% vs LB, se desarrollaron 10 parrillas de contenidos y un total de 13.107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AGOSTO: A corte del mes de este mes, se ha logrado una ejecución de 117 actividades, durante este mes, concluyendo así 14 actividades, respondiendo a la programación, se identifica que la línea de comunicación externa representa un total del 43% de las actividades (6), seguida de digital e interna casa una con el 29% es decir 4 actividades para cada componente.
Se cuenta con una ejecución total del 66% vs año planteado. Con cumplimiento de 100% mes.
A nivel externo, se adelantaron 2 comunicados, se desarrollaron 7 videos en formato reel o cápsulas, entre los eventos destacados se mencionan: WorkShop Santiago de Chile, Primer Encuentro Mundial de Tejo, Carrera de Observación Cerros Orientales, Cátedra Preparando Mi Futuro y Showroom Hotelero y Gastronómico Cotelco. Logrando el cubrimiento de 19 eventos institucionales.
A nivel interno, se destaca el segundo momento de “para un buen trato, hagamos un trato”: y ti ¿qué huellas dejas? Adicional a ello se desarrollaron 8 boletines y 26 mailings de acuerdo a los requerimientos de las áreas, la red de comunicaciones interna y la OAC, se da cumplimiento al plan de acción MIPG. En el componente digital se destaca que para este mes ya se ha logrado un crecimiento de 8.45% vs LB, se desarrollaron 7 parrillas de contenidos y un total de 13.107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SEPTIEMBRE:  A cierre de este mes, se ha logrado una ejecución de 133 actividades, durante este mes, concluyendo así 14 actividades, respondiendo a la programación, se identifica que la línea de comunicación externa representa un total del 43% de las actividades (6), seguida de digital e interna casa una con el 29% es decir 4 actividades para cada componente.
Se cuenta con una ejecución total del 75% vs año planteado. Con cumplimiento de 100% mes. A nivel externo, se adelantó la campaña en el marco del Día Mundial del Turismo, teniendo en cuenta los pilares dispuestos por la Organización Mundial del Turismo. Entre tanto se elaboraron 6 piezas y 1 video conmemorativo, estos elementos fueron difundidos a través de redes sociales.  Se desarrollaron 2 comunicados y 3 notas web, se desarrollaron 11 videos en formato reel o cápsulas, a su vez, se hizo cubrimiento de 20 eventos destacados se mencionan: Festtur, RVMBO 2023, XXXVIIII Encuentro de Autoridades Regionales de Turismo, Diálogo Ciudadano Hablemos del Código de Turismo Responsable, Día Mundial del Turismo, Feria del Hogar, Jazz al parque y Congreso Anato 2023. A nivel interno, se destaca el segundo momento de “yo hago parte del cambio” socializando diferentes temas en el marco de la plataforma estratégica, Adicional a ello se desarrollaron 8 boletines y 32 mailings de acuerdo a los requerimientos de las áreas, la red de comunicaciones interna y la OAC, se da cumplimiento al plan de acción MIPG. En el componente digital se destaca que para este mes ya se ha logrado un crecimiento de 9.28% vs LB, se desarrollaron 6 parrillas de contenidos y un total de 7704 interacciones. En este mes se realizó el informe trimestral de cumplimento del Plan de Acción de las Políticas Públicas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OCTUBRE: A corte del mes de octubre, se ha logrado una ejecución de 147 actividades, durante este mes, concluyendo así 14 actividades, respondiendo a la programación, se identifica que la línea de comunicación externa representa un total del 43% de las actividades (6), seguida de digital e interna casa una con el 29% es decir 4 actividades para cada componente. Se cuenta con una ejecución total del 83% vs año planteado. Con cumplimiento de 100% mes. A nivel externo, se adelantó 1 comunicado y 1 nota web, se desarrollaron 6 videos en formato reel o cápsulas, entre los eventos destacados se mencionan: Recorrido Manzanas del Cuidado, SOFA, Consejo Consultivo de Turismo, Terror al Parque, Café de Colombia Expo, October Big Day. Logrando el cubrimiento de 19 eventos institucionales. A nivel interno, se destaca que se realiza la jornada de diálogo “EL IDT TE ESCUCHA” para esta, se adelantó un espacio bajo la temática ‘Derecho a una cultura libre de sexismo, lenguaje y comunicación no sexista’ el 12 de octubre. Adicional a ello se desarrollaron 8 boletines y 32 mailings de acuerdo a los requerimientos de las áreas, la red de comunicaciones interna y la OAC, se da cumplimiento al plan de acción MIPG. En el componente digital se destaca que para este mes ya se ha logrado un crecimiento de 9.72% vs LB, se desarrollaron 7 parrillas de contenidos y un total de 8.454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OCTUBRE: A corte del mes de octubre, se ha logrado una ejecución de 147 actividades, durante este mes, concluyendo así 14 actividades, respondiendo a la programación, se identifica que la línea de comunicación externa representa un total del 43% de las actividades (6), seguida de digital e interna casa una con el 29% es decir 4 actividades para cada componente. Se cuenta con una ejecución total del 83% vs año planteado. Con cumplimiento de 100% mes. A nivel externo, se adelantó 1 comunicado y 1 nota web, se desarrollaron 6 videos en formato reel o cápsulas, entre los eventos destacados se mencionan: Recorrido Manzanas del Cuidado, SOFA, Consejo Consultivo de Turismo, Terror al Parque, Café de Colombia Expo, October Big Day. Logrando el cubrimiento de 19 eventos institucionales. A nivel interno, se destaca que se realiza la jornada de diálogo “EL IDT TE ESCUCHA” para esta, se adelantó un espacio bajo la temática ‘Derecho a una cultura libre de sexismo, lenguaje y comunicación no sexista’ el 12 de octubre. Adicional a ello se desarrollaron 8 boletines y 32 mailings de acuerdo a los requerimientos de las áreas, la red de comunicaciones interna y la OAC, se da cumplimiento al plan de acción MIPG. En el componente digital se destaca que para este mes ya se ha logrado un crecimiento de 9.72% vs LB, se desarrollaron 7 parrillas de contenidos y un total de 8.454 interacciones.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NOVIEMBRE: Para cierre de noviembre se ha logrado una ejecución de 163 actividades, durante este mes, se adelantaron 16 actividades, como respuesta a la planeación prevista. Se identifica que la línea de comunicación externa representa un total del 44% de las actividades (7), seguida de digital con 5 actividades e interna con 4. Se cuenta con una ejecución total del 91% vs año planteado. Con cumplimiento de 100% mes. A nivel externo, en este mes se adelantó la campaña institucional externa una campaña para visibilizar la gestión institucional del IDT durante la vigencia 2023 como ente rector del turismo, a través de acciones comunicativas hacia la comunidad distrital, nacional y regional. Lo anterior, bajo la directriz de la Alcaldía Mayor de Bogotá #LeCumplimosABogotá. También se adelantó 1 comunicado y 1 nota web, se desarrollaron 4 videos en formato reel o cápsulas, entre los eventos destacados se mencionan: Gastrofest, Ruta Leyenda El Dorado, Chocoshow, Festival Días de Ajiaco, Gala de Reconocimiento Economía Circular Turística, Premios Nacionales de Turismo, Por un Turismo Seguro y Libre de ESCNNA, World Business Forum, Expobar 2023, Noche de museos, Gala de Reconocimiento de Calidad Turística Y Feria Fondetur. Logrando el cubrimiento de 14 eventos institucionales. En el componente interno, se destaca que se realizó la campaña de comunicación interna “Logros IDT”. Adicional a ello se desarrollaron 7 boletines y 22 mailings de acuerdo a los requerimientos de las áreas, la red de comunicaciones interna y la OAC, se da cumplimiento al plan de acción MIPG y se socializan diferentes contenidos en el marco del cumplimiento de la matriz SIG. En el componente digital se destaca que para este mes ya se ha logrado un crecimiento de 10.40% de seguidores vs LB, a corte de este mes hay 116.440 seguidores, por su parte se desarrollaron 5 parrillas de contenidos y un total de 5.875 interacciones. Durante este mes se implementó un nuevo formato de contenido digital “Ping Pong por Bogotá”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https://drive.google.com/drive/folders/1w-8oBdjn1rVvLKCinf2biwgsF8wNIPxM 
DICIEMBRE: Para cierre de diciembre se ha logrado una ejecución de 177 actividades, durante este mes, se adelantaron 14 actividades, como respuesta a la planeación prevista. Se identifica que la línea de comunicación externa representa un total del 43% de las actividades (6), seguida de la comunicación Interna con (3) actividades representado un 21% y la comunicación Digital con 5 actividades, con una representación del 36% Se cuenta con una ejecución total del 100% vs año planteado. Con cumplimiento de 100% mes. A través de la publicación de 10 piezas para redes sociales para divulgar la gestión de la entidad al público externo. Los principales temas abordados en esas piezas fueron: día mundial del sida, rendición de cuentas vigencia 2023, retro cra, escucha, la agenda idt, carrera por la policía, código de turismo responsable, casa de igualdad de oportunidades para las mujeres, recorridos navideños por Bogotá, conexión ecosistema, charla cultura turística Bogotá sostenible, pieza de feliz navidad, pieza de año nuevo aspectos importantes de atención a la ciudadanía. Grabar, editar y publicar videos informativos, para el cumplimiento de esta actividad se realizó la produccion un total de 9 videos, el principal tema abordado fue Rendición de Cuentas Vigencia 2023, Recorridos navideños, defensora del ciudadano entre otros. Se realizaron 18 informes de monitoreo a medios, realizados de lunes a viernes. Cada uno de estos informes contiene el resumen de las principales noticias del sector, y aquellas que tienen injerencia en el desarrollo del quehacer institucional, por corresponder a decisiones del orden nacional y distrital como las noticias que
se desarrollan en la Administración Distrital, el Ministerio de Comercio, Industria y Turismo, el Gobierno Nacional, así como noticias de los gremios del sector. Los monitoreos de medios realizados durante este mes fueron:  Semana del 4 al 7: 4 archivos  Semana 11 al 15: 5 archivos  Semana del 18 al 22: 5 archivos  Semana del 26 al 29: 4 archivos. Total seguidores, corte 30 de diciembre 2022: 105.472 a 31 de diciembre 2023 total de seguidores fueron 117.263, seguidores ganados al mes 823, con un crecimiento Seguidores Vs Línea base 11.18% Numero de publicaciones 227. 
Por cada línea estratégica se realiza un informe correspondiente de avance el cual se encuentra en la subcarpeta:
LE-Comunicación externa: 
https://drive.google.com/drive/folders/1pQy-HUqt4PR5BWZ02RF8lLjeTQG1tGYP
LE-Comunicación interna: 
https://drive.google.com/drive/folders/1fvJLIxGhsDgXhOlsjGCxBNZGSSOKS0PX
LE-Comunicación digital: 
</t>
    </r>
    <r>
      <rPr>
        <rFont val="Times"/>
        <color rgb="FF1155CC"/>
        <sz val="8.0"/>
        <u/>
      </rPr>
      <t>https://drive.google.com/drive/folders/1w-8oBdjn1rVvLKCinf2biwgsF8wNIPxM</t>
    </r>
    <r>
      <rPr>
        <rFont val="Times"/>
        <color theme="1"/>
        <sz val="8.0"/>
        <u/>
      </rPr>
      <t xml:space="preserve">
</t>
    </r>
  </si>
  <si>
    <t>Gestión Free Press</t>
  </si>
  <si>
    <t>Establecer el número de menciones en medios de comunicación obtenidos por gestión de Free Press para visibilizar las acciones de la entidad.</t>
  </si>
  <si>
    <t>522 (Número de notas gestionadas 2022)</t>
  </si>
  <si>
    <t>Número acumulado de menciones en medios de comunicación, nacionales y regionales, por gestión de freepress publicados a través de tv, prensa, radio y medios digitales./Meta total de menciones establecidas</t>
  </si>
  <si>
    <t>Alcanzar al menos el 50% del número de publicaciones en 2023. (260)</t>
  </si>
  <si>
    <t xml:space="preserve">ENERO: En el mes de enero, la Oficina Asesora de Comunicaciones estableció la meta para la vigencia 2023, teniendo en cuenta para ello la dinámica que plantea el presente año y las variables sujetas en la vigencia. Durante este mes se trabajó en la divulgación de temas estratégicos, a través de los medios de comunicación como: 1. Planes para hacer en Bogotá durante la primera semana de enero del 2023. 2.Caminatas, show láser, cine y más planes para hacer esta semana en Bogotá, 3. Marcha del orgullo LGBT en Bogotá: cuáles son las características de quienes asisten, 4. Conozca el Distrito Esmeralda de Bogotá, la nueva opción turística para el 2023, 5. De peregrinaje por el centro de Bogotá: conozca iglesias coloniales de la ciudad y 6. Recorridos por el centro histórico de Bogotá para cerrar el primer mes del año.
A través de la generación de estos contenidos, el IDT logró la publicación de forma gratuita de 11 notas web en medios de comunicación locales, regionales y nacionales en medios como: El Tiempo, Infobae, Revista Semana y MSN. 
Esta gestión de la OAC equivale en un valor monetario de $15.344.000, valor correspondiente a las 11 publicaciones en portales web. De estas 11 notas logradas, 2 se publicaron en medios que hacen parte de la administración distrital, cuyo valor es $0 pesos, pero que se encuentran relacionadas en el informe.
FEBRERO: En este mes, la Oficina Asesora de Comunicaciones s logró gestionar un total de $30.193.930, valor correspondiente a las 22 publicaciones  realizadas en los medios de comunicación regional, nacional e internacional. En radio (6) Radio Nacional, Pronto Noticias, Radio Santa Fe, RCN Radio (Bogotá AM-PM), Suba Alternativa y La Vibrante, televisión (1) Canal Capital, Portales Web (15) El Espectador, Infobae, Tinta Tic, Estrategia Medios, Conexión Capital, , Colombia.com, Travel trade caribbean entre otros.
Estas notas equivalen a un valor desagregado así: Radio $ 3.345.400, Televisión $ 2.887.380, Portales web $ 23.961.150. De estas 22 notas logradas, 3 se publicaron en medios que hacen parte de la administración distrital, cuyo valor es $0 pesos, pero que se encuentran relacionadas en el informe. De igual manera 1 nota emitida por el medio de la Gobernación de Boyacá, no tiene ningún valor monetario.Las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De igual forma, cabe mencionar que durante el marco de la Vitrina Turística de Anato, fueron enviados 7 comunicados de prensa y algunos de estos medios también hicieron presencia durante los 3 días del evento en mención.
MARZO: Durante este mes, la Oficina Asesora de Comunicaciones logró gestionar un total de $ 18.615.560, valor correspondiente a las 15 publicaciones realizadas en los medios de comunicación regional, nacional e internacional. En radio (1) Radio 360, Televisión (1) Cable Noticias, Portales web (13) El Espectador, Infobae, Tinta Tic, El Espectador, El Tiempo, La Opinión, Colombia.com, entre otros. Estas publicaciones equivalen a un valor desagregado así:  En radio $ 430.000, en televisión $ 3.120.000 y portales web $ 15.065.560. De estas 15 notas logradas, 3 se publicaron en medios que hacen parte de la administración distrital, cuyo valor es $0 pesos, pero que se encuentran relacionadas en el informe. De igual manera 1 nota emitida por el medio de la El Economista MX.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Guía LGBTI, vuelo inaugural Bogotá- Caracas, Recorridos gratuitos IDT, entre otros.
ABRIL: Durante este mes, la Oficina Asesora de Comunicaciones logró gestionar un total de $63.426.990, valor correspondiente a las 27 publicaciones realizadas en los medios de comunicación regional, nacional e internacional. En radio (3) RCN Radio, Radio Santa fe, Televisión (1) Caracol TV, Portales web (22) El Espectador, Infobae, Tinta Tic, El Espectador, El Tiempo, Report, Semana, El Nuevo Siglo, entre otros y una nota en impreso, El Espectador. Estas publicaciones equivalen a un valor desagregado así: En radio $ 2.698.000, en televisión $9.850.000, portales web $35.878.190 y una en impreso por valor de $15.000.000. De estas 27 notas logradas, 4 se publicaron en medios que hacen parte de la administración distrital, cuyo valor es $0 pesos, pero que se encuentran relacionadas en el informe. De igual manera 3 notas emitidas por los siguientes medios: Expres (San Luis de Potosi), Conexo.net, Chica Noticias.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Recorridos de Semana Santa, nuevo vuelo entre Zurich y Bogotá, Rendición de Cuentas, entre otros.
MAYO: Durante este mes, la Oficina Asesora de Comunicaciones logró gestionar un total de $51.553.110 valor correspondiente a las 42 publicaciones realizadas en los medios de comunicación regional, nacional e internacional. En radio (6) Bogotá AM - PM, Radio Santa Fe, Caracol Radio, La Vibrante, Radio Nacional; en portales web (34) El Espectador, Infobae, Tinta Tic, Report, La República, Frezh, Infobae, El Espacio Digital, entre otros y en TV (2) Canal Trece y City Tv.
Estas publicaciones equivalen a un valor desagregado así: En radio $8.994.800, en televisión $4.587.270, portales web $ 37.971.040. De estas 42 notas logradas, 4 se publicaron en medios que hacen parte de la administración distrital, cuyo valor es $0 pesos, pero que se encuentran relacionadas en el informe. De igual manera 3 notas emitidas por los siguientes medios: Expres (San Luis de Potosi), Conexo.net, Chica Noticias.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Lanzamiento de la Media Maratón de Bogotá, Global Big Day, recorridos gratuitos y convocatorias
JUNIO: Durante este mes, la Oficina Asesora de Comunicaciones logró gestionar un total de $13.961.690 valor correspondiente a las 11 publicaciones realizadas en los medios de comunicación regional, nacional e internacional. El total de publicaciones fue en portales web, donde se publicaron 11 notas por valor de $13.961.690, los medios donde se logró publicación son: El Espectador, Report, Metrópoli, Colombia.com, El Tiempo, Turismo Cero, Tina Tic, entre otros.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Bogotá Destino Turístico Inteligente, Adventure Next Latin America
JULIO: En este mes, la Oficina Asesora de Comunicaciones logró gestionar un total de $2.444.214 valor correspondiente a las las 5 publicaciones realizadas en los medios de comunicación regional y  nacional.
Del total de publicaciones, 4 fueron en portales web, por valor de $1.374.814, los medios donde se logró publicación fue Turismo Cero, adicionalmente, fueron publicadas 3 notas (2 Alcaldía de Bogotá y 1 en Ministerio de Industria, Comercio y Turismo)
Por su parte, se gestionó 1 entrevista con Radio Santa Fe por un valor de $1.069.400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Bogotá Sabe a Centro, Adventure Next Latin America
AGOSTO: Durante este mes, la Oficina Asesora de Comunicaciones logró gestionar un total de $10.108.650 valor correspondiente a las 16 publicaciones realizadas en los medios de comunicación regional y nacional.
De estas 16, 14 fueron realizadas en portales web, por valor de $8.389.250, en medios como: Tinta Tic, El nuevo siglo, La Nota al Minuto, Pronto Noticias, Full Magazine, Q´Hubo Bogotá, las dos notas restantes fueron en Radio que representan un valor aproximado de $1.719.400 (Radio Santa Fe, Radio Rumbo). Los temas mencionados en las diversas notas fueron: últimas cifras de turismo y Primer Encuentro Mundial de Tejo.
SEPTIEMBRE: Durante este mes se logró gestionar un total de $10.829.514 valor correspondiente a las 14 publicaciones realizadas en los medios de comunicación regional y  nacional.
El 100% de publicaciones, fueron en portales web, por valor de $10.829.514, los medios donde se logró publicación fueron Tinta Tic, Portafolio, Turismo Cero, Colombia.com, Corrientes Hoy, Head Topics y Alcaldía de Bogotá
De estas 14 notas logradas, 5 se publicaron en medios que hacen parte de la administración distrital y regional, cuyo valor es $0 pesos, pero que se encuentran relacionadas en el informe.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RVMBO 2023, Día Mundial del Turismo y Destino Turístico Inteligente. 
OCTUBRE: Durante este mes, la Oficina Asesora de Comunicaciones logró gestionar un total de $26.367.420 valor correspondiente a las 20 publicaciones realizadas en los medios de comunicación regional y nacional. 18 publicaciones del total fueron en portales web, por valor de $24.878.020. De estas 18 notas logradas, 4 se publicaron en medios que hacen parte de la administración distrital y regional, cuyo valor es $0 pesos, pero que se encuentran relacionadas en el informe, los medios son: Tinta Tic, El Tiempo, El Espectador, Infobae, Viajando Colombia y Colombia.com. En radio por su parte se lograron 2 notas las cuales corresponden a un valor de $3.208.800.  Los medios de comunicación fueron: Radio Santa fe y Suba Alternativa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Los temas mencionados en las diversas notas fueron: Recorridos de Fantasmas de la Candelaria y Recorrido por el Complejo Hospitalario San Juan de Dios 
NOVIEMBRE: Durante este mes, la Oficina Asesora de Comunicaciones logró gestionar un total de $17.573.560 valor correspondiente a las 15 publicaciones realizadas en los medios de comunicación regional y nacional. El total de las publicaciones fueron en portales web. De estas 15 notas logradas, 2 se publicaron en medios que hacen parte de la administración distrital y regional, cuyo valor es $0 pesos, pero que se encuentran relacionadas en el informe, los medios son: Pulzo, Alerta Bogotá, Q´hubo Bogotá, El Espectador, Infobae, RCN Radio, Cambio Colombia, Colombia.com.
Las publicaciones realizadas en estos medios corresponden a la información enviada por la Oficina Asesora de Comunicaciones a cada uno de los periodistas que cubren el sector turismo, por lo que su impacto en la comunidad es muy amplio, dado que la mayoría se lograron en las páginas web de los medios en mención. El tema mencionado en estas notas fue: Festival Días de Ajiaco Santafereño.
DICIEMBRE: Durante este mes, la Oficina Asesora de Comunicaciones logró gestionar un total de $1.069.400 valor correspondiente a una publicación realizada por Las 2 Orillas sobre recorridos turistico.
</t>
  </si>
  <si>
    <t>MARZO</t>
  </si>
  <si>
    <t xml:space="preserve">MAY </t>
  </si>
  <si>
    <t xml:space="preserve">Cumplimiento en el cierre de las acciones de los Planes de Mejoramiento Internos- Asesoría de Comunicaciones </t>
  </si>
  <si>
    <t xml:space="preserve">Medir el grado de cumplimiento de los procesos en la ejecución de cierre de las acciones que contribuyan al mejoramiento de la Entidad </t>
  </si>
  <si>
    <t>N/A</t>
  </si>
  <si>
    <t>3. Estructurar, implementar y evaluar los esquemas de gobernanza turística para la ciudad que incluyen la definición de políticas, lineamientos, planes y programas para el desarrollo del turismo en la ciudad.</t>
  </si>
  <si>
    <t>1, Implementar en un 100% la estrategia Bogotá Destino Turístico Inteligente</t>
  </si>
  <si>
    <t xml:space="preserve">Medir el cumplimiento de la totalidad de la estrategia Bogotá Destino Turístico Inteligente        </t>
  </si>
  <si>
    <t>NA</t>
  </si>
  <si>
    <t>Porcentaje de avance de la implementación de la estrategía Bogotá DTI/100% de la implementación de la estrategía Bogotá DTI</t>
  </si>
  <si>
    <t xml:space="preserve">Para el periodo reportado se cumplieron con las actividades y productos planeados. Lo cual permite cumplir con el 20% de la meta. Se elaboró estrategia DTI y avance en documento de implementación.              
Abril - Mayo: Para el periodo reportado se cumplieron con las actividades y productos planeados. Lo cual permite cumplir con el 40% de la meta sustentado en el informe de avance de la implementación de la estrategia de Bogotá DTI    
Julio: Se efectuan las actividades programadas, sin embargo quedan pendiente unos informes para elaboración.
Septiembre: Cuarto informe bimestral que corresponde a los meses de agosto y septiembre de 2023 de la estrategia Bogotá Destino Turístico Inteligente, se alcanzó un 15% de cumplimiento en las actividades proyectadas, con esto se llega al 73% total de la estrategia para el 2023.
Noviembre: Se reporta 19% del avance del mes de novimebre, más 5% del mes de septiembre. Se reporta un retraso del 2% equivalente a una socialización de DTI e innovación en producto turístico. </t>
  </si>
  <si>
    <t>4. Fortalecer el sistema de información turístico de Bogotá, a través de estudios de oferta y demanda incluyendo mayores fuentes de información secundaria, que permitan una adecuada toma de decisiones.</t>
  </si>
  <si>
    <t>2, Cantidad de documentos de análisis elaborados por el Observtaorio de Turismo</t>
  </si>
  <si>
    <t>Medir la cantidad de documentos de análisis elaborados por el Observtaorio de Turismo en periodo definido.</t>
  </si>
  <si>
    <t xml:space="preserve">8 documentos de resultados (2016-2019)
cuatrenio </t>
  </si>
  <si>
    <t>Número de Documentos
 de resultados del 
sector turismo 
publicados
/32 Documentos 
propuestos de resultados
 del sector turismo 
publicados</t>
  </si>
  <si>
    <t>32 documentos</t>
  </si>
  <si>
    <t>Enero: se publicó un (1) documento denominado "Estudio Turismo en Territorios Rurales de Bogotá"
Febrero: No se logró la publicación de los documentos programados teniendo en cuenta dificultades 
presentadas con el proceso de contratación de la prestación de servicios profesionales y de apoyo para
 el desarrollo de las actividades de campo y administrativas asociadas a la consecución de los
 documentos esperados. Se publica Presentación Principales Indicadores del Mercado Laboral en el 
Sector Turismo en Bogotá y Presentación Informe de Resultados PIB Bogotá
Marzo: No se logró la publicación de los documentos programados teniendo en cuenta dificultades 
presentadas con el proceso de contratación de la prestación de servicios profesionales y de apoyo 
para el desarrollo de las actividades de campo y administrativas asociadas a la consecución de los 
documentos esperados. Se publica Análisis Reservas Semana Santa Bogotá 2023 PASPV1, Medición
 Evento en Ciudad Navidad Local 2022, edición Evento en Ciudad Polinizando Show Navideño 2022.
Abril: Se realizaron los documentos Medición a Eventos en Ciudad Vitrina Turpistica de ANATO 2023, Medición a Eventos en Ciudad Alimentarte Food Festival 2023, Informe Afectación Caso Ultra Air Bogotá 2023, Informe Comportamiento Semana Santa Bogotá 2023, Informe Cómo le fue al Turismo en Bogotá 2022. 
Mayo:  La reforma laboral "Trabajo por el Cambio" y su posible impacto en el empleo del sector turismo, Bogotá 2023, Informe Afectación de Vuelos hacia Bogotá en Mitad de Año, por el cese de operaciones de las aerolíneas: Viva Air y Ultar Air, Medición a Eventos en Ciudad Colombia Al Parque, Medición a Eventos en Ciudad Semana Santa en Monserrate, Medición a Eventos en Ciudad Feria del Libro.
Junio: Medición evento Ciudad COMIC-CON
Julio: Medicion-Evento-en-Ciudad-Marcha LGBTIQ+ 2023 V1 PASP, 2.3 INFORME RESULTADOS PIB BOGOTÁ I TRIMESTRE PASAPRIV1, 2.3 Informe Mensual Comportamiento del Turismo_abril REV PASAPRI V1, 2.3 Informe comportamiento turismo_mayo (1), 2.3 Informe Comportamiento Turismo_marzo PASP V1 (1).
Agosto:  Investigación de Viajeros en Bogotá 2023, Informe Mensual Comportamiento del Turismo Agosto 2023, Informe Mensual Comportamiento del Turismo Julio 2023, Informe Mensual comportamiento del Turismo Junio 2023, Medición Evento en Ciudad Agroexpo 2023, Medición Evento en Ciudad Media Maraton Bogotá 2023,
Septiembre: Estudio Censo alojamiento 2023, Medicion Evento Salsa al Parque 2023 
Octubre: Informe mensual comportamiento de turismo Septiembre, Medició evento cordillera, Medición evento ciudad Alimentarte food Festival.
Noviembre: Estudio de Buenas Prácticas en Sostenibilidad en Establecimientos de alojamiento y hospedaje de Bogotá, Estudio nivel de maduéz tencológico en Establecimientos de alojamiento y hospedaje de Bogotá, Medición Evento SOFA</t>
  </si>
  <si>
    <t>3.Número de encuestas realizadas
 en el mes</t>
  </si>
  <si>
    <t>Medir la cantidad de encuesta realziadas en el mes por el
 Observatorio de Turismo</t>
  </si>
  <si>
    <t xml:space="preserve">No tiene, 
nuevo
 indicador </t>
  </si>
  <si>
    <t>Número de encuestas
 realizadas en el mes/
4.000 encuestas en el
 mes</t>
  </si>
  <si>
    <t>4.000 encues
tas en el mes</t>
  </si>
  <si>
    <t>En el primer trimestre de 2022, se cumplió con el 109% de lo programado con un total de 4.376 
encuestas aplicadas en la Investigación de Viajeros en Bogotá 2023 (3.490) y en Medición a 
Eventos en Ciudad (Anato y Alimentarte Food Fesival (886)
Para el mes de abril se cumplió en un 203% en recolección de información asi: Medición a Eventos en Ciudad: Semana Santa (662 encuestas) y FILBo (392 encuestas); Estudio  Censo Establecimientos de Alojamiento y Hosepdaje en Bogotá (candelaria - Teusaquillo - 87 encuestas); Investigación Viajeros en Bogotá 2023 (6972 encuestas)
Para el mes de mayo se cumplió en un 166% en recolección de informaicón así: Estudio  Censo Establecimientos de Alojamiento y Hosepdaje en Bogotá (204 encuestas); Investigación Viajeros en Bogotá 2023 (6430 encuestas)
Para el mes de Junio se cumplió en un 229% en recolección de información asi: Medición a Eventos en Ciudad: Joropo al parque (150), ATS ((96) Comic-con (536 encuestas); Estudio  Censo Establecimientos de Alojamiento y Hosepdaje en Bogotá (candelaria - Teusaquillo - 209 encuestas); Investigación Viajeros en Bogotá 2023 (8168 encuestas)                                                                                                                         Para el mes de Julio se cumplio en un 269% en recolección de información
Para el mes de Agosto se cumplio en un 273% en recolección de información así: Investigación Viajeros en Bogotá 2023 (9761 encuestas), Medición a Evento en Ciudad Alimentarte food festival (1177).
Para el mes de Septiembre se cumplió en un 281% recoleccion de información así: Investigación viajeros en Bogotá 2023(11238)
Para el mes de Octubre se cumplió en un 268% recoleccion de información así: Investigación viajeros en Bogotá 2023(10701)
Para el mes de Noviembre se cumplió en un 133% recolección de información así: Investigación viajeros en Bogotá 2023 (5323)</t>
  </si>
  <si>
    <t>8. Robustecer la infraestructura organizacional, 
física, tecnológica y operativa del IDT, para el 
desarrollo armónico de los procesos
 y lograr una gestión más efectiva para el turismo de Bogotá.</t>
  </si>
  <si>
    <t>7, Documentos de seguimiento del 
funcionamiento de la plataforma
 tecnológica CRM</t>
  </si>
  <si>
    <t>Llevar control sobre los seguimientos realizados al 
funcionamiento de la plataforma tecnológica CRM</t>
  </si>
  <si>
    <t>Número de documentos
 realizados/5 
documentos propuestos</t>
  </si>
  <si>
    <t xml:space="preserve">Enero - Marzo: Se realizó informe de diagnostico de uso de la plataforma CRM en la entidad, su porcentaje de implementación y los nuevos planes para su uso, planeando las nuevas capacitaciones y creando archivo para su almacenamiento dentro de la entidad.   
Abril - Mayo: Se realizó reunión con SIMPLEVIEW para capacitación de cargue masivos de cuentas, dado que en el informe anterior quedo claro que como se encuentran las cuentas actualmente no son factibles de trabajar y no permiten un manejo de la herramienta en un 100%, luego de haber tenido la capacitación se paso a realizar la solicitud de backup de toda la información actual en la aplicación para así poder eliminar todo y volver a cargar nuevamente toda la información de cuentas en cada rol del CRM.                            
Noviembre: El equipo de Trade Marketing ha realizado el ejercicio de CRM con diferentes cuentas (empresas/empresarios) como las receptivas y mercados que se han trabajado y que se han priorizado como México, Estados Unidos, República Dominicana, Panamá, Ecuador, Perú, y mercados nacionales como Santa Marta, Cali, Medellín y destinos emergentes. </t>
  </si>
  <si>
    <t>SEPT</t>
  </si>
  <si>
    <t>Cumplimiento en el cierre de las acciones de los Planes de Mejoramiento Internos Gestión de 
Información Túristica</t>
  </si>
  <si>
    <t>5. Desarrollar productos turísticos sostenibles acordes con las condiciones de oferta y demanda para la ciudad y la región, que integren de manera efectiva y especializada atractivos y servicios turísticos que pongan en valor las características de la capital.</t>
  </si>
  <si>
    <t>Nivel de satisfacción de los usuarios respecto a los servicios prestados</t>
  </si>
  <si>
    <t>Medir el nivel de satisfacción de los usuarios respecto a los servicios prestados por la Subdirección de Gestión de Destino.</t>
  </si>
  <si>
    <t>Promedio de calificación de las encuestas de satisfacción / Meta de la vigencia * 100</t>
  </si>
  <si>
    <t>En el mes de enero no se realizaron actividades objeto de medición de la satisfacción
En el mes de febrero se realizaron setenta y uno (71) encuestas de apropiación de ciudad, cincuenta y ocho (58) corresponden a conductores de taxi y trece (13) a funcionarios y Prestadores de Servicios Turísticos PST
En el mes de marzo no se realizaron actividades objeto de medición de la satisfacción
En el mes de abril se realizaron dieciocho (18) encuestas a conductores de taxi, cuarenta y cuatro (44) a funcionarios y Prestadores de Servicios Turísticos PST y treinta (30) a otras poblaciones.
En el mes de mayo se realizaron setenta y tres (73) encuestas a conductores de taxi, seis (6) a funcionarios, treinta y dos (32) a estudiantes y siete (7) a Prestadores de Servicios Turísticos PST.
En el mes de septiembre se realizaron once (11) encuentas a conductores de taxi, veintitrés (23) a estudiantes, catorce (14) a funcionarios y once (11) a mujeres SIDICU. Por otro lado, se llevaron a cabo doscientas diecisiete (217) sensibilizaciones enmarcadas en el programa de prevención de la ESCNNA.
En el mes de octubre se realizaron quince (15) encuestas a conductores de taxi,  quince (15) a estudiantes, diecisiete (17) a funcionarios y cinco (5) a otras poblaciones. Por otro lado, se llevaron a cabo cuarenta y seis (46) sensibilizaciones enmarcadas en el programa de prevención de la ESCNNA.
En el mes de noviembre se llevaron a cabo (145) ciento cuarenta y cinco encuestas a conductores de taxi y (3) tres a otras poblaciones. Por otro lado, se desarrollaron cuarenta y uno (41) sensibilizaciones enmarcadas en el programa de prevención de la ESCNNA
En el mes de diciembre se realizaron ochenta y cuatro (84) encuestas a conductores de taxi y diecinueve (19) a otras poblaciones. Por otro lado, se efectuaron catorce (14) sensibilizaciones enmarcadas en el programa de prevención de la ESCNNA.</t>
  </si>
  <si>
    <t>Modelos de gestión turística local implementados</t>
  </si>
  <si>
    <t xml:space="preserve">Reportar el avance en las actividades asociadas a la implementación de planes de gestión turística en las localidades de Bogotá. </t>
  </si>
  <si>
    <t>% Avance ejecutado/% Avance programado*100</t>
  </si>
  <si>
    <t xml:space="preserve">En febrero y marzo, se realizó la contratación de promotores locales y se presentó plan de trabajo de la vigencia al Subdirector de Desarrollo y Competitividad, el plan de  consiste en:
1. Presentación plan de trabajo general con base a la misionalidad de la entidad.
2. Ofertar programas y proyectos de la subdirección y de la entidad fijando fechas y cronograma de las actividades, este proceso se tendrá que hacer internamente , con las demás dependencias de la subdirección o de la entidad
3. Apoyar el proceso educativo, colegios amigos de turismo en cada localidad, enlazarlos en cada alcaldía Local , de acuerdo al proceso de formación. 
4. Acompañamiento al proceso de presupuestos participativos en las localidades
5. Seguimiento a la implementación del artículo 65 y acciones con otras políticas públicas poblacionales
Se ha venido asistiendo a los consejos locales de gobierno y a las mesas de pactos de la Veeduria Distrital 
Para los meses de abril y mayo se logró realizar la socialización y articulación de los Planes de Trabajo para 12 localidades de la ciudad con el fin de desarrollar el Plan de Gestión Turística Local.
Las localidades con Plan de Trabajo acordado son:
•        Usaquén •        Suba •        Engativá •        Ciudad Bolívar •        Rafael Uribe •        Usme •        Candelaria •        Bosa •        Tunjuelito •        Fontibón •        Kennedy •        Puente Aranda
Cumpliendo con la meta: Desarrollar el Plan de Gestión Turística Local de 10 localidades 
A mayo se continua con la socialización y ejecución de los Planes de Trabajo en las localidades mediante jornadas de intervención en territorio llevando la oferta de servicios de la entidad, se llevo la Politica Publica de Turismo y las convocatorias Fondetur.
Para los meses de abril y mayo se logró realizar la socialización y articulación de los Planes de Trabajo para 12 localidades de la ciudad con el fin de desarrollar el Plan de Gestión Turística Local.
Las localidades con Plan de Trabajo acordado son:
•        Usaquén •        Suba •        Engativá •        Ciudad Bolívar •        Rafael Uribe •        Usme •        Candelaria •        Bosa •        Tunjuelito •        Fontibón •        Kennedy •        Puente Aranda
Cumpliendo con la meta: Desarrollar el Plan de Gestión Turística Local de 10 localidades 
A mayo se continua con la socialización y ejecución de los Planes de Trabajo en las localidades mediante jornadas de intervención en territorio llevando la oferta de servicios de la entidad, se llevo la Politica Publica de Turismo y las convocatorias Fondetur.
Para el mes de junio se han logrado activar espacios de participación turística en las localidades. Informe de espacios de participación 
Para el mes de junio se presenta informe del 2% Avance en la implementación con al menos un grupo étnico del artículo 66 del PDD. Informe Semestral.
Durante el mes de Septiembre, se llevó a cabo de manera virtual la socialización de Circulo Capital de Calidad turística con prestadores de servicios turísticos de las distintas localidades, área de inteligencia y encargada de CCCT empezó la socialización del tema abarcando los siguientes aspectos: 
- CCCT 
- Percepción de los procesos 
- Gestión integral inteligente en turismo 
- Proceso 
- Capacitación, diagnóstico, revisión, cumplimiento 
- Sellos de calidad 
- Beneficios 
Se continúa con las toma por localidad y la implementación del artículo 66 del PDD
Durante el mes de octubre se llevaron a cabo las siguientes acciones:
- Se realizaron mesas de turismo en las localidades de Teusaquillo, Rafael Uribe Uribe y San Cristóbal. 
- Se socializa con PST de todas las localidades el uso de la plataforma yoaprendoturismo en compañía del equipo de Educación. 
- Se brindó asistencia técnica en formalización a iniciativas de las localidades de Puente Aranda, Usme y Rafael Uribe U.
- Se participó en espacios como las CLIP de las localidades de Kennedy, Puente Aranda, San Cristóbal, Usme y Sumapaz; en esta última se socializa la Política Pública de turismo.
A la fecha se han realizado 57 espacios de participación.
https://drive.google.com/drive/folders/1N6-5BBY-b6dDlMuDWntvFd8sfqQWriSt
Durante el mes de octubre se llevaron a cabo las siguientes acciones:
- Se realizaron mesas de turismo en las localidades de Teusaquillo, Rafael Uribe Uribe y San Cristóbal. 
- Se socializa con PST de todas las localidades el uso de la plataforma yoaprendoturismo en compañía del equipo de Educación. 
- Se brindó asistencia técnica en formalización a iniciativas de las localidades de Puente Aranda, Usme y Rafael Uribe U.
Para el mes de diciembre se consolida la ejecución de los planes de gestión turística local de 10 localidades,  se relaiza informe de avance en la implementación con al menos un grupo étnico del artículo 66 del PDD. Informe Semestral y se identifican los resultados de presupuestos participativos.
</t>
  </si>
  <si>
    <t>ENER</t>
  </si>
  <si>
    <t>Cumplimiento en el cierre de las acciones de los Planes de Mejoramiento Internos- Gestión de Destino Competitivo y Sostenible</t>
  </si>
  <si>
    <t xml:space="preserve">  6. Generar acciones para el posicionamiento y la puesta en mercado de la oferta turística de Bogotá con criterios prospectivos y con enfoque de sostenibilidad, entendiendo los consumidores.</t>
  </si>
  <si>
    <t xml:space="preserve">Ejecución de las actividades de promoción y posicionamiento turístico </t>
  </si>
  <si>
    <t>Cuantificar las actividades de promoción y posicionamiento turístico que realiza o en las que participa el IDT;  tales como ferias estratégicas, viajes de familiarización para agentes de viajes y periodistas, Workshop, apoyo a eventos, activaciones, entre otras actividades que permitan la promoción de ciudad.</t>
  </si>
  <si>
    <t>Sumatoria número de actividades de promoción y posicionamiento turístico /Número de actividades programadas*100</t>
  </si>
  <si>
    <t xml:space="preserve">Durante la vigencia se han desarrollado los siguientes eventos: 
1. Participación de la Vitrina Turística de ANATO
2. Feria internacional de Fintur
3. Tianguis Turístico - Mexico
4. Presentación de destino a Traveland Bucaramanga
5. Presentación de Destino EasyFly y Secretaria de turismo de Buenaventura
6. Presentación de destino a Real Travel
Durante la vigencia se han desarrollado los siguientes eventos:
7. Presentación de destino a la empresa Impulse Travel
8. Presentación de destino a la empresa Pintalo Travel
9. Presentación de destino a la empresa 360 Colombia 
10. Presentación de destino a la empresa Paipa Tours Ltda
11. Pres trip de GOOD MORNING WASHINGTON.
12. Presentación de Destino Tegua Travel
13. Presentación de Destino Ae Colombia Travel
14. Presentación de Destino “Destinos Emergentes”
15. Presentación de Destino Aviatur
16.  Capacitación pre-ATTA
17. Presentación de destino Cali
18. Agenda académica ATTA
19. Fam 1 ATTA
20. Fam 2 ATTA
21. Fam 3 ATTA
22. Rueda de negocios ATTA
Durante la vigencia se han desarrollado los siguientes eventos:
23. Fam trip en el marco del festival por la Igualdad
24. Press trip en el marco del festival por la Igualdad
25. Presentación de destino en Quito en el marco del Road Show de Ecuador
26. Presentación de destino en Guayaquil en el marco del Road Show de Ecuador
27. Presentaciones de destino Helio Travel
28. Presentaciones de destino Paradiso
29. Presentaciones de destino Pathway
30. Presentaciones de destino Bepelican
31. Presentaciones de destino Santa Marta
32. Mundial de Tejo
33. Rueda de encadenamiento en el marco del RVMBO 2023
34. Agenda académica en el marco del RVMBO 2023
35. FAM 1 Vacacional en el marco del RVMBO 2023
36.FAM 2 Vacacional en el marco del RVMBO 2023
37. FAM 1 MICE en el marco del RVMBO 2023
39. Vitrina Turística de Cundinamarca 2023 - VITRITUR
40. Workroad Ecuador 
41. Rueda de negocios Santa Marta 
42. Feria Internacional de Turismo: "Tolima el Corazón de los Andes"
43. Workshop Chile, Perú y Bolivia
44. Colombia Travel Expo 2023   
45. Presentación de destino Ecuador 
46. Presentación de destino Brasil 
47. Presentación de destino Brasil (embajada)38. Rueda de negocios Vacacional y MICE en el marco del RVMBO 2023  
                   </t>
  </si>
  <si>
    <t>Personas atendidas a través de la red de información turística</t>
  </si>
  <si>
    <t xml:space="preserve">Cuantificar el número de personas atendidas a través de la red de información turística, midiendo el nivel de demanda de información turística en la red de información. </t>
  </si>
  <si>
    <t>Sumatoria número de personas atendidas a través de la red de información turística  / Número de personas programadas* 100</t>
  </si>
  <si>
    <t xml:space="preserve">Durante la vigencia 2023, se atendieron 21.800 personas a través de la Red de Información Turística:
• Total de consultas a Residentes: 3.658
• Total de consultas a Nacionales: 3.466
• Total de consultas a Internacional: 4.293
• Total de personas que participaron en recorridos turísticos: 1.608
• 18 Solicitudes a través de respuesta a PQRS con corte a marzo.
• 7.848 personas que realizaron sesiones de información en pedestales ubicados estratégicamente en la ciudad de Bogotá
• 909 personas que visualizaron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Adicionalmente, durante este año se desarrollaron 146 recorridos turísticos con la participaron un total de 1.608 personas en los recorridos presenciales y se encuentran distribuidos de la siguiente manera: 
•        Total de consultas a Residentes: 889
•        Total de consultas a Nacionales: 198
•        Total de consultas a Internacional: 521    
Durante la vigencia 2023, se atendieron 65.832 personas a través de la Red de Información Turística:
• Total de consultas a Residentes: 11.922
• Total de consultas a Nacionales: 10.084
• Total de consultas a Internacionales: 10.969
• Total de personas que participaron en recorridos turísticos: 4.838
• 35 Solicitudes a través de respuesta a PQRS con corte a junio.
• 26.594 personas que realizaron sesiones de información en pedestales ubicados estratégicamente en la ciudad de Bogotá
• 1.390 personas que visualizaron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Adicionalmente, durante este año se desarrollaron 400 recorridos turísticos con la participaron un total de 4.838 personas en los recorridos presenciales y se encuentran distribuidos de la siguiente manera: 
•        Total de participantes Residentes: 2.961
•        Total de participantes Nacionales: 792
•        Total de participantes Internacionales: 1,085
Observación: Se definio un plan de choque socializado y aporbado  por el Director del IDT en el cual se establecen acciones como: 
 - Instalación y reparación de pedestales que se encuentran en mal estado para tener en operación un total de minimo 10.
 - Participación en eventos de ciudad con puntos de información turística moviles y/o activaciones ofreciendo información turística
 - Adecuación de instalación de 2 Puntos de Información
Durante el mes de septiembre, se atendieron 106.434 personas a través de la Red de Información Turística:
• Total de consultas a residentes, turistas nacionales e internacionales: 5.329
• Total de personas que participaron en 71 recorridos turísticos: 819
• 7 Solicitudes a través de respuesta a PQRS con corte a julio.
• 50.612 personas que realizaron sesiones de información en pedestales ubicados estratégicamente en la ciudad de Bogotá
• 49.667 personas que visualizaron y/o que vieron la pauta, y/o hicieron clic en la pauta y/o se registraron en la página web respecto a los recorridos canales virtuales (https://www.youtube.com/watch?v=Qou3ZBqRKbc https://www.youtube.com/watch?v=bl0iflkOUJk https://www.youtube.com/watch?v=3YDbYN_k8_4 https://www.youtube.com/watch?v=uxKOwCZBQ54 https://www.youtube.com/watch?v=FCwMyky5Pmg https://www.youtube.com/watch?v=9v4iDUYhXSk https://www.youtube.com/watch?v=YUsfOswjhso)
Reporte acumulado de la vigencia: Se atendieron 291.670 personas a través de la Red de Información Turística:
• Total de consultas a Residentes: 20.623
• Total de consultas a Nacionales: 13.574
• Total de consultas a Internacionales: 16.210
• Total de personas que participaron en recorridos turísticos: 7.534
• 62 Solicitudes a través de respuesta a PQRSD con corte al mes de septiembre.
• 116.372 personas que realizaron sesiones de información en pedestales ubicados estratégicamente en la ciudad de Bogotá
• 117.295 personas que visualizaron y/o que vieron la pauta, y/o hicieron clic en la pauta y/o se registraron en la página web respecto a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Adicionalmente, durante este año se desarrollaron 638 recorridos turísticos con la participaron un total de 7.534 personas en los recorridos presenciales y se encuentran distribuidos de la siguiente manera: 
•        Total de participantes Residentes: 4.532
•        Total de participantes Nacionales: 1.239
•        Total de participantes Internacionales: 1.763
Observación: Se definio un plan de choque socializado y aporbado por el Director del IDT en el cual se establecen acciones como: 
 - Instalación y reparación de pedestales que se encuentran en mal estado para tener en operación un total de minimo 10.
 - Participación en eventos de ciudad con puntos de información turística moviles y/o activaciones ofreciendo información turística
 - Adecuación de instalación de 2 Puntos de Información
Durante el mes de noviembre, se atendieron 77.022 personas a través de la Red de Información Turística:
• Total de consultas a residentes, turistas nacionales e internacionales: 5.645
• Total de personas que participaron en 53 recorridos turísticos: 788
• 6 Solicitudes a través de respuesta a PQRS atendidas en octubre.
• 70.478 personas que realizaron sesiones de información en pedestales ubicados estratégicamente en la ciudad de Bogotá
• 105 personas que visualizaron y/o que vieron la pauta, y/o hicieron clic en la pauta y/o se registraron en la página web respecto a los recorridos canales virtuales (https://www.youtube.com/watch?v=Qou3ZBqRKbc https://www.youtube.com/watch?v=bl0iflkOUJk https://www.youtube.com/watch?v=3YDbYN_k8_4 https://www.youtube.com/watch?v=uxKOwCZBQ54 https://www.youtube.com/watch?v=FCwMyky5Pmg https://www.youtube.com/watch?v=9v4iDUYhXSk https://www.youtube.com/watch?v=YUsfOswjhso)
Durante el mes de octubre, se atendieron 147.011 personas a través de la Red de Información Turística:
• Total de consultas a residentes, turistas nacionales e internacionales: 7.111
• Total de personas que participaron en 87 recorridos turísticos: 1.476
• 5 Solicitudes a través de respuesta a PQRS atendidas en octubre.
• 50.326 personas que realizaron sesiones de información en pedestales ubicados estratégicamente en la ciudad de Bogotá
• 88.093 personas que visualizaron y/o que vieron la pauta, y/o hicieron clic en la pauta y/o se registraron en la página web respecto a los recorridos canales virtuales (https://www.youtube.com/watch?v=Qou3ZBqRKbc https://www.youtube.com/watch?v=bl0iflkOUJk https://www.youtube.com/watch?v=3YDbYN_k8_4 https://www.youtube.com/watch?v=uxKOwCZBQ54 https://www.youtube.com/watch?v=FCwMyky5Pmg https://www.youtube.com/watch?v=9v4iDUYhXSk https://www.youtube.com/watch?v=YUsfOswjhso)
Reporte acumulado de la vigencia: Durante la vigencia 2023, se atendieron 515.703 personas a través de la Red de Información Turística:
• Total de consultas a Residentes: 28.906
• Total de consultas a Nacionales: 15.619
• Total de consultas a Internacionales: 18.638
• Total de personas que participaron en recorridos turísticos: 9.798
• 73 Solicitudes a través de respuesta a PQRSD con corte al mes de noviembre.
• 237.176 personas que realizaron sesiones de información en pedestales ubicados estratégicamente en la ciudad de Bogotá
• 205.493 personas que visualizaron y/o que vieron la pauta, y/o hicieron clic en la pauta y/o se registraron en la página web respecto a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Adicionalmente, durante este año se desarrollaron 778 recorridos turísticos con la participaron un total de 9.798 personas en los recorridos presenciales y se encuentran distribuidos de la siguiente manera: 
• Total de participantes Residentes: 6.565
• Total de participantes Nacionales: 1.324
• Total de participantes Internacionales: 1.909
NOTA: Las consultas atendidas durante los meses de agosto, septiembre, octubre y noviembre se encuentran ejecutadas por encima de lo programado, teniendo en cuenta que desde el mes de agosto hasta octubre se desarrolló una pauta para la visualización de recorridos turísticos virtuales, y a su vez las mediciones e instalación de nuevos pedestales, lo cual permitió el aumento de las actividades a desarrollar durante ese periodo.
Adicionalmente, durante este año se desarrollaron 824  recorridos turísticos con la participaron un total de 10.303 personas en los recorridos presenciales y se encuentran distribuidos de la siguiente manera: 
• Total de participantes Residentes:  6922
• Total de participantes Nacionales: 1375
• Total de participantes Internacionales:2006
NOTA: Las consultas atendidas durante los meses de agosto, septiembre, octubre y noviembre se encuentran ejecutadas por encima de lo programado, teniendo en cuenta que desde el mes de agosto hasta octubre se desarrolló una pauta para la visualización de recorridos turísticos virtuales, y a su vez las mediciones e instalación de nuevos pedestales, lo cual permitió el aumento de las actividades a desarrollar durante ese periodo.
Adicionalmente, durante este año se desarrollaron 824  recorridos turísticos con la participaron un total de 10.303 personas en los recorridos presenciales y se encuentran distribuidos de la siguiente manera: 
• Total de participantes Residentes:  6922
• Total de participantes Nacionales: 1375
• Total de participantes Internacionales:2006
NOTA: Las consultas atendidas durante los meses de agosto, septiembre, octubre y noviembre se encuentran ejecutadas por encima de lo programado, teniendo en cuenta que desde el mes de agosto hasta octubre se desarrolló una pauta para la visualización de recorridos turísticos virtuales, y a su vez las mediciones e instalación de nuevos pedestales, lo cual permitió el aumento de las actividades a desarrollar durante ese periodo.
                </t>
  </si>
  <si>
    <t>2. Generar condiciones para el disfrute 
de la experiencia de visita por 
parte de turistas nacionales e
 internacionales</t>
  </si>
  <si>
    <t>Medición de Calidad
 Puntos de
Información Turística</t>
  </si>
  <si>
    <t xml:space="preserve">Medir el nivel de calidad en los servicios ofrecidos a los 
usuarios en los puntos de la Red de Información Turística </t>
  </si>
  <si>
    <t>Promedio calificaciones 
encuestas de
 calidad/Meta 
programada</t>
  </si>
  <si>
    <t xml:space="preserve">Frente a los servicios ofrecidos por la Red de Información Turística, la Subdirección de Mercadeo cuenta con un mecanismo digital de calificación tendiente a evaluar la percepción de la calidad de los usuarios frente a los servicios ofrecidos en los PIT; para ello se pusieron a consideración de los usuarios, todos los aspectos asociados elementos tangibles, empatía, capacidad de respuesta y fiabilidad, componentes indispensables en la medición de la calidad, a través de un formulario en la plataforma de Google Forms, arrojando como resultado un en enero del 95,88% y de marzo de 95,70% de nivel de calidad. 
Observación febrero: De acuerdo a la información recibida por parte de la Subdirección de Inteligencia, para este mes no se puede realizar el análisis de medición de calidad debido que no se cuenta con la muestra requerida para contar con los resultados para el reporte del Indicador de Gestión. Asimismo, el personal que realiza la operación de atención de consultas en los PITs está en proceso de contratación, lo cual dificulta que se pueda realizar las respectivas aplicaciones de consultas a los usuarios. 
Total de personas encuestadas en enero de 2023: 59
Total de personas encuestadas en febrero de 2023: 0
Total de personas encuestadas en marzo de 2023: 38
Respecto al resultado acumulado de medición en la vigencia se cuenta con un 63,86%
Total de personas encuestadas en septiembre de 2023: 38
Respecto al resultado de medición del trimestre presenta 92,70%
A pesar de la sensibilización sobre la obligatoriedad en la aplicación de las encuestas de calidad a el personal de apoyo a la  RIT y  a la solicitud de por parte de este personal a los turistas y visitantes, los cuales son usuarios de los Puntos de Información Turística de responder la encuesta, no se obtiene un número considerable de registros con los cuales sea posible procesar la información de acuerdo con la metodología definida, lo anterior según respuesta obtenida por parte de la Subdirección de Inteligencia y Gestión de Tecnologías de la Información. Por lo cual para este periodo no se cuenta con dicha información que permita realizar el análisis respectivo. </t>
  </si>
  <si>
    <t>Cumplimiento en el cierre de las acciones de los Planes de Mejoramiento Internos- Promoción y Mercadeo Turístico de Ciudad</t>
  </si>
  <si>
    <t>7. desarrollar acciones para el mejoramiento continuo de las
habilidades y el desempeño de los servidores públicos vinculados al IDT.</t>
  </si>
  <si>
    <t>Ejecución Plan Institucional de Bienestar</t>
  </si>
  <si>
    <t>Medir el nivel de cumplimiento de la programación de actividades de bienestar social de la vigencia, establecidas en el Plan Institucional, propuesto de acuerdo con los requerimientos de los funcionarios.</t>
  </si>
  <si>
    <t>Número de actividades realizadas/Total de Actividades programadas*100</t>
  </si>
  <si>
    <t>En el primer trimestre durante el mes de enero dentro del Plan de Bienestar Institucional,  no se programaron actividades.Para el mes de febrero dentro del Plan de Bienestar Institucional,  se programaron 2 actividades, Celebracion de cumpleaños IDT y torneo de bolos. Para el mes de marzo dentro del Plan de Bienestar Institucional,  se programo 1 actividad. 
En el segundo trimestre durante el mes de abril se programó la actividad denominada "Cocinando estrategias" taller del chef. 
En el segundo trimestre durante el mes de abril se programó la actividad denominada "Cocinando estrategias" taller del chef. 
Mayo: Se efectuaron tres actividades en total: Plan de Lectura, Jornada de Induccion y Reinduccion y Caminata Ecologica. 
Junio: Se efectuaron dos actividades en total: Hablemos con el Director y firma de contrato para el plan de bienestar 2023 con compensar 208-2023. 
En el tercer trimestre durante el mes de julio se programó la actividad denominada Actualizacion bienes y rentas, reunon programacion de actividades nuevo contrato Compensar 308-2023.
Agosto: feria de servicios, Escuela Terapéutica Miembros Inferiores -Presencial y Sensibilización Acoso Laboral IDT Bogotá.
Septiembre: Dia de la familia y Charla colpensiones.
Durante el cuarto trimestre se desarrollaron las siguientes actividades:
Durante el cuarto trimestre se desarrollaron las siguientes actividades:
Octubre: Mercado de las pulgas.
Noviembre: Celebracion dia de los niños
Durante el cuarto trimestre se desarrollaron las siguientes actividades:
Diciembre: Cierre de Gestion Incentivos navideños.</t>
  </si>
  <si>
    <t>Ejecución Plan Institucional de Capacitación</t>
  </si>
  <si>
    <t>Medir el nivel de cumplimiento de la programación de actividades de formación de la vigencia, establecidas en el Plan Institucional de capacitación, propuesto de acuerdo con los requerimientos de capacitación grupales e individuales identificados.</t>
  </si>
  <si>
    <t>Número de capacitaciones realizadas/Total de Capacitaciones Programadas*100</t>
  </si>
  <si>
    <t xml:space="preserve">Para el primer trimestre  del Plan de Capacitación Institucional se programó 
Capacitación en
 atención al cuidado presentación protocolo, Sensibilización principales cambios 
del código
 general disciplinario - Virtual, Informe de asistencia a IDT- Capacitación de Sensibilización en 
Seguridad  y Capacitacion en salud mental.
Para el segundo trimestre  del Plan de Capacitación Institucional se programó, Charla Ley de Transparencia 29062023, Listado asistentes Sensibilización charla SIG y MIPG 22062023, Listado de Asistencia Capacitación Gestión del Cambio 17052023, List de asistencia PIGA_Abril, Asistencia Capacitación PIGA Mayo_ Separación en la fuente (respuestas), Semana ambiental LISTADO DE ASISTENCIA – Ecourbanismo, Semana ambiental Capacitación y sensibilización UAESP_ Gestión integral de residuos sólidos, Semana ambiental - LISTADO DE ASISTENCIA - Fuentes de Generación de Energía, Capacitación _Herramientas electrónicas para el acceso a la información de personas con discapacidad, Capacitación Sistema Integrado de Conservación, listado asistencia - sensibilización - supervisión e interventoría en contratos estatales, Listado de asistencia - Sensibilización Liquidación de Contratos, listado de asistencia inducción y reinducción 2023, listado de asistencia beneficios de la lactancia materna, listado de asistencia programa de niños y niñas primero – transporte, listado de asistencia taller sobre depresión – presencial, listado de asistencia formación COPASST, listado de asistencia extracción manual, listado de asistencia tips cáncer de mama y próstata, listado de asistencia manejo estrés, listado de asistencia modalidades teletrabajo, listado de asistencia reporte de accidentes de trabajo, Capacitación de comunicación no verbal, listado asistencia pqrs - atención a la ciudadanía discapacidad.
Para el tercer trimestre  del Plan de Capacitación Institucional se programo: Asistencia Fortalecimiento Participación Ciudadana y Control Social, Documento Electrónico, capacitación gestión documental instrumentos archivísticos ll,
Taller Comunicación empatica para hablar claro IDT, lenguaje claro, Colpensiones, socialización resultados encuesta ambientes laborales inclusivos – ALI, lactancia materna, listado de asistencia sensibilizacion acoso laboral, listado de asistencia escuela terapeutica miembros inferiores, listado de asistencia capacitacion cudado de la vision, listado de asistenciaalimentacion complementaria, listado de asistencia manejo de situaciones del duelo, listado de asistencia escuela terapeutica miembros superiores
Para el cuarto trimestre del Plan de Capacitación Institucional se programó Para el mes de noviembre se realizó el contrato 328 de 2023 con la CONSULTORIA UNIVERSIDAD PILOTO DE COLOMBIA SAS la cual realizo dos capacitaciones en Planeación - contratación y turismo inteligente. Adicionalmente se realizó un coaching en cultura organizacional. Para el mes de diciembre se realizaron las siguientes capacitaciones, Estilos de vida saludable -Pausas activas, Capacitación prevención sobre el consumo de sustancias psicoactivas, consumo de alcohol y tabaquismo VIRTUAL, capacitación Uso eficiente de la energía, capacitación derrames ambientales, Estilos de vida y alimentación saludable, Capacitación Equilibrio vida personal, familiar, laboral – Virtual, Inspección biomecánica - Taller higiene postural PRESENCIAL, Entrenamiento personalizado de mente, cuerpo y espíritu, Teatro Itinerante Riesgo Biomecánico Teatro Itinerante Riesgo Psicosocial – NOTICARGADO, Capacitación sistema integrado de conservación, Listada de Asistencia Historia institucional, Emergencias Documentales 2023, Charla de Sensibilización sobre Turismo Accesible e Incluyente, pruebas del derecho disciplinarios, capacitación prevención del consumo, capacitación pqrs e incidencia disciplinaria, accesibilidad personas con discapacidad.
</t>
  </si>
  <si>
    <t>Porcentaje satisfacción del cliente interno frente a los programas de bienestar, capacitación y SG-SST</t>
  </si>
  <si>
    <t>Medir el grado de satisfacción del cliente interno del IDT frente a las actividades desarrolladas dentro de los planes de trabajo de bienestar, capacitación y SG-SST</t>
  </si>
  <si>
    <t>Número de Funcionarios Internos Satisfechos/Total de Funcionarios Internos encuestados*100</t>
  </si>
  <si>
    <t>Para el mes de enero del 2023 no se realizaron actividades de los planes (bienestar, SST y capacitación), que incluyeran evaluación de satisfacción. Para el mes de (febrero) se realizaron las actividades Salud Mental, Introduccion SAFL y Torneo de Bolos. Para el mes de (marzo) se realizaon las actividades Capacitación en atención al cuidado presentación protocolo y Sensibilización principales cambios del código general disciplinario - Virtual.
Abril: se realizaron dos actividades de los planes (bienestar, SST y capacitación) cocinando estrategias taller del chef y Técnicas de amamantamiento - Sala Amiga. 
Mayo: dos actividades de los planes (bienestar y capacitación), Plan de lectura, Caminata Ecológica y Jornada de Inducción y Reinducción.
Junio: dos Manejo al estres y Hablando con el director.                                                                                                                                                                                                                           Julio: alimentacion complementaria, manejo del duelo e Implicaciones de la modalidad de teletrabajo, funciones y responsabilidades de SST
Agosto: feria de servicios, Escuela Terapéutica Miembros Inferiores -Presencial y Sensibilización Acoso Laboral IDT Bogotá.
Septiembre: dia de la familia, charla colpensiones, ambientes laborales inclusivos, Taller presencial de Dinamometría y Signos de alarma sala amiga
Octubre: mercado las pulgas, Teatro Itinerante Riesgo Biomecánico, Teatro Itinerante Riesgo Psicosocial - NOTICARGADO y Entrenamiento personalizado de mente, cuerpo y espíritu</t>
  </si>
  <si>
    <t>Promedio de calificación de los funcionarios en las capacitaciones formales realizadas en cumplimiento PIC</t>
  </si>
  <si>
    <t>Determinar el nivel de apropiación de los conocimiento adquiridos en las capacitaciones formales, por parte de los funcionarios de planta del IDT, con el fin de establecer la efectividad del plan de capacitación en su contribución al desarrollo de competencias.</t>
  </si>
  <si>
    <t>Sumatoria de la calificación obtenida por los funcionarios de planta en las capacitaciones formales realizados por el IDT en cumplimiento del PIC./No. de funcionarios de planta evaluados.*100</t>
  </si>
  <si>
    <t>Para la vigencia 2023 se celebro el contrato 328 de 2023 y obtuvo la calificacion del 100% de cumplimiento para el indicador.</t>
  </si>
  <si>
    <t>Porcentaje de Satisfacción laboral</t>
  </si>
  <si>
    <t>Identificar el índice del ambiente laboral del IDT.</t>
  </si>
  <si>
    <t>Número de trabajadores satisfechos laboralmente/Total de trabajadores encuestados*100</t>
  </si>
  <si>
    <t>Para la presente vigencia el indicador tuvo el 96% de avance frente a la satisfaccion laboral en los planes de Talento Humano, (capacitacion, bienestar y SST)</t>
  </si>
  <si>
    <t>Ejecución de las fases de rediseño institucional</t>
  </si>
  <si>
    <t xml:space="preserve">Medir el nivel de cumplimiento de la programación de actividades de formación de la vigencia, establecidas en  la fases del rediseño organizacional </t>
  </si>
  <si>
    <t>Porcentaje de ejecución de las fases de rediseño institucional/programados</t>
  </si>
  <si>
    <t>se cancelo en el año 2023</t>
  </si>
  <si>
    <t>Ejecución Plan de Seguridad y Salud en el Trabajo</t>
  </si>
  <si>
    <t>Medir el cumplimiento de la programación de actividades de seguridad y salud en el trabajo de la vigencia, establecidas en el Plan Institucional, propuesto de acuerdo con las necesidades de los funcionarios.</t>
  </si>
  <si>
    <t>En el primer trimestre de la vigencia (enero) en el plan del SG-SST, se programaron 3 actividades de las cuales se desarrollaron en su totalidad, resultado que equivale a un 100% de cumplimiento acumulado en el periodo frente a lo programado. Las actividades realizadas son: Socialización proyección plan de trabajo anual SG-SST 2023, reporte SST en línea - SIDEAP y pausas saludables. Para el mes de (febrero) en el plan del SG-SST, se programaron 5 actividades de las cuales se desarrollaron en su totalidad, resultado que equivale a un 100% de cumplimiento acumulado en el periodo frente a lo programado. Las actividades realizadas son: Promoción y prevención riesgo biomecánico - Presencial - SST, autocuidado y cambio de hábitos - presencial - SST, salud mental virtual, introducción SAFL y capacitación teletrabajo. Para el mes de (marzo) en el plan del SG-SST, se programaron 5 actividades de las cuales se desarrollaron en su totalidad, resultado que equivale a un 100% de cumplimiento acumulado en el periodo frente a lo programado. Las actividades realizadas son: convocatoria teletrabajo, solcitud de actualizacion documental, reunion de la brigada de emergencias, inspeccion de equipos de emergencia y reunion plan de trabajo SST.
Abril:  en el plan del SG-SST, se programaron 6 actividades de las cuales se desarrollaron en su totalidad, resultado que equivale a un 100% de cumplimiento acumulado en el periodo frente a lo programado. Las actividades realizadas son: Visita de Inspección a Equipos de Emergencia – PIT, elecciones comite de convivencia laboral, Listado de asistencia Capacitación Clima Laboral, Actualización documental, fortalecimiento plan estrategico de seguridad vial y Técnicas de amamantamiento - Sala Amiga – Virtual. 
Mayo: se programaron 6 actividades de las cuales se desarrollaron en su totalidad, resultado que equivale a un 100% de cumplimiento acumulado en el periodo frente a lo programado. Las actividades realizadas son: Taller sobre depresión – presencial, Tu haces parte del cambio unif, Seguimiento Concepto FAVORABLE SAFL SDS, actualización matriz de peligros y riesgos - ARL POSITIVA, formacional COPASST y Extracción manual, conservación, transporte, suministro - Sala Amiga Virtual
Junio: se programaron 5 actividades de las cuales se desarrollaron en su totalidad, resultado que equivale a un 100% de cumplimiento acumulado en el periodo frente a lo programado. Acoso laboral, Manejo de estres,Tips de cancer de mama y prostata, alimentacion artificial y PESV Tercera fase.                                                                                                                                                                                               En el tercer trimestre de la vigencia (julio) en el plan del SG-SST, se programaron 5 actividades de las cuales se desarrollaron en su totalidad, resultado que equivale a un 100% de cumplimiento acumulado en el periodo frente a lo programado. Las actividades realizadas son: Alimentacion complemnetaria, Capacitacion manejo del duelo, Escuela terapéutica miembros superiores - presencial, capacitacion implicaciones SST en la modalidad de teletrabjo y Inspeccion puestos de trabajo.
En (agosto) en el plan del SG-SST, se programaron 7 actividades de las cuales se desarrollaron en su totalidad, resultado que equivale a un 100% de cumplimiento acumulado en el periodo frente a lo programado. Las actividades realizadas son: Sesión educativa Lactancia Materna; Escuela terapéutica miembros inferiores; Reporte SST en Linea SIDEAP; Pausa saludable, Encuentro de brigadas, cuidadode la vision y promotores activ fisica.
En (septiembre) en el plan del SG-SST, se programaron 6 actividades de las cuales se desarrollaron en su totalidad, resultado que equivale a un 100% de cumplimiento acumulado en el periodo frente a lo programado. Formacion COPASST, formacion al comité de convivencia, Manejo de la.frustracion, Estilos de vida y entorno saludable, Pausas Saludable y Capacitación acoso y clima laboral directivos.
En el cuarto trimestre de la vigencia En (octubre) en el plan del SG-SST, se programaron 5 actividades de las cuales se desarrollaron en su totalidad, resultado que equivale a un 100% de cumplimiento acumulado en el periodo frente a lo programado.SST EN LINEA - SIDEAP, Entrenamiento personalizado de mente, cuerpo y espíritu, TEATRO ITINERANTE - RIESGO BOMECANICO, Teatro Itinerante Riesgo Psicosocial - NOTICARGADO y Jornada de Donacion de Sangre.
En noviembre en el pla del SG-SST, se programaron 4 actividades de las cuales se desarrollaron en su totalidad, resultado que equivale a un 100% de cumplimiento acumulado en el periodo frente a lo programado. Las actividades son: Capacitación Equilibrio vida personal, familiar, laboral - Virtual, Inspección biomecánica - Taller higiene postural PRESENCIAL, reconocimiento a muevete trabajador y Estilos de Vida Saludable.
En diciembre en el plan del SG-SST, se programaron 4 actividades de las cuales se desarrollaron en su totalidad, resultado que equivale a un 100% de cumplimiento acumulado en el periodo frente a lo programado. Las actividades son: prevencion sobrel consumo, estilos de vida saludable pasusas activas, capacitacion en auto estima y auto confianza y revsion de sideap en linea.</t>
  </si>
  <si>
    <t>Frecuencia de accidentabilidad</t>
  </si>
  <si>
    <t>Medir el número de accidentes de trabajo con lesiones incapacitantes para establecer acciones de mitigación del riesgo de origen de AT.</t>
  </si>
  <si>
    <t>Número de accidentes de trabajo que se presentaron en el mes/Número de trabajadores en el mes*100</t>
  </si>
  <si>
    <t xml:space="preserve">En el primer trimestre (enero) no se presentaron  accidentes de trabajo. Lo anterior refleja un rango de gestión de nivel satisfactorio con un 0% de accidentalidad en el trimestre de la vigencia 2023.
Abril: no se presentaron  accidentes de trabajo. 
Mayo: se presentó un accidente de trabajo reportando. De tal manera, por cada cien (100) trabajadores que laboraron en el mes, se perdió día por accidente de trabajo.
Junio: Se presentaron dos accidentes de trabajo. De tal manera, por cada cien (100) trabajadores que laboraron en el mes, se perdieron seis días por accidente de trabajo.                                                            
Julio: no se presentaron  accidentes de trabajo. 
Agosto: no se presentaron  accidentes de trabajo. 
Septiembre: no se presentaron  accidentes de trabajo. 
Octubre: no se presentaron  accidentes de trabajo. 
Noviembre: se presentó un accidente de trabajo reportado. De tal manera, por cada cien (100) trabajadores que laboraron en el mes, se perdió 30 días por accidente de trabajo.
Octubre: no se presentaron  accidentes de trabajo. 
Noviembre: se presentó un accidente de trabajo reportado. De tal manera, por cada cien (100) trabajadores que laboraron en el mes, se perdió 30 días por accidente de trabajo.
Diciembre: se presento 1 accidente de trabajo. </t>
  </si>
  <si>
    <t>Proporción de accidentes de trabajos mortales</t>
  </si>
  <si>
    <t>Medir los reportes de Accidentalidad mortalidad del SG SST (incluye a todo el personal propio, contratista, subcontratista y en misión) , del periodo y la vigencia anterior.</t>
  </si>
  <si>
    <t>Número de accidentes de trabajo mortales que se presentaron en el año/Total de accidentes de trabajo que se presentaron en el año*100</t>
  </si>
  <si>
    <t>Para la vigencia 2023 no se presentaron accidentes mortales.</t>
  </si>
  <si>
    <t>Prevalencia de enfermedad laboral</t>
  </si>
  <si>
    <t xml:space="preserve">Medir el porcentaje de servidores que presentaraon enfermedad laboral en el periodo evaluado y la vigencia anterior. </t>
  </si>
  <si>
    <t>Número de casos nuevos y antiguos de enfermedad laboral que se presenaron en el año/Promedio total de trabajadores que se presenaron en el año*100</t>
  </si>
  <si>
    <t>Para la vigencia 2023  no se presentaron casos de enfermedad laboral en la entidad. Lo anterior siendo resultado de una buena planificación en el plan de trabajo para mitigar riesgos.</t>
  </si>
  <si>
    <t>Severidad de accidentalidad</t>
  </si>
  <si>
    <t>Calificación de origen de AT - Información de ausentismo - Información de personal propio, contratistas persona natural y jurídica, en misión y demás partes interesadas del sistema.</t>
  </si>
  <si>
    <t>Número de días de incapacidad + Número de días cargados en el mes/Número de trabajadores en el mes*100</t>
  </si>
  <si>
    <t>Para el primer trimestre de 2023 (enero) se presentaron 0 accidentes de trabajo, reportando una gestión del 100%. Por cada cien (100) trabajadores que laboraron en el mes, se perdieron 0 días por accidente de trabajo. Para el mes de (febrero) se presentaron 0 accidentes de trabajo, reportando una gestión del 100%. Por cada cien (100) trabajadores que laboraron en el mes, se perdieron 0 días por accidente de trabajo. Para el mes de (marzo) se presentaron 0 accidentes de trabajo, reportando una gestión del 100%. Por cada cien (100) trabajadores que laboraron en el mes, se perdieron 0 días por accidente de trabajo.
Para el segundo trimestre de 2023 (abril) se presentaron 0 accidentes de trabajo, reportando una gestión del 100%, por cada cien (100) trabajadores que laboraron en el mes, se perdieron 0 días por accidente de trabajo. Para el mes de (mayo) se presento un accidente de trabajo, así las cosas, por cada cien (100) trabajadores que laboraron en el mes, se perdió 1 día por accidente de trabajo.
Para el segundo trimestre de 2023 (abril) se presentaron 0 accidentes de trabajo, reportando una gestión del 100%, por cada cien (100) trabajadores que laboraron en el mes, se perdieron 0 días por accidente de trabajo. Para el mes de (mayo) se presento un accidente de trabajo, así las cosas, por cada cien (100) trabajadores que laboraron en el mes, se perdió 1 día por accidente de trabajo. Para el mes de (junio) se presentoaron dos accidentes de trabajo, así las cosas, por cada cien (100) trabajadores que laboraron en el mes, se perdieron 6 días.                                                                Para el tercer trimestre de 2023 (julio) se presentaron 0 accidentes de trabajo, reportando una gestión del 100%, por cada cien (100) trabajadores que laboraron en el mes, se perdieron 0 días por accidente de trabajo.
Para el mes de (agosto) se presentaron 0 accidentes de trabajo, reportando una gestión del 100%, por cada cien (100) trabajadores que laboraron en el mes, se perdieron 0 días por accidente de trabajo.
Para el tercer trimestre de 2023 (julio) se presentaron 0 accidentes de trabajo, reportando una gestión del 100%, por cada cien (100) trabajadores que laboraron en el mes, se perdieron 0 días por accidente de trabajo. Para el mes de (agosto) se presentaron 0 accidentes de trabajo, reportando una gestión del 100%, por cada cien (100) trabajadores que laboraron en el mes, se perdieron 0 días por accidente de trabajo. Para el mes de (septiembre) se presentaron 0 accidentes de trabajo, reportando una gestión del 100%, por cada cien (100) trabajadores que laboraron en el mes, se perdieron 0 días por accidente de trabajo.
Para el cuarto trimestre de 2023 (octubre) se presentaron 0 accidentes de trabajo, reportando una gestión del 100%, por cada cien (100) trabajadores que laboraron en el mes, se perdieron 0 días por accidente de trabajo.
para el mes de (noviembre) se presento un accidente de trabajo, así las cosas, por cada cien (100) trabajadores que laboraron en el mes, se perdieron 30 días por accidente de trabajo.</t>
  </si>
  <si>
    <t>Ausentismo por causa médica</t>
  </si>
  <si>
    <t>Medir los reportes de ausentismo  relacionadas con enfermedad general de los  servidores públicos, planta y contratistas.(personal natural).</t>
  </si>
  <si>
    <t>Número de días de ausencia por incapacidad laboral /Número de trabajadores en el mes*100</t>
  </si>
  <si>
    <t>Para el primer trimestre de 2023 (enero)se presentó una (1) incapacidad por enfermedad general, representando un porcentaje de afectación total del 16 % entre los días laborales perdidos por ausentismo y los días laborados previstos. Para el mes de febrero no se presntaron incapacidades. Para el mes de marzo se presento (1) incpacidad por enfermedad general.
Para el segundo trimestre de 2023 (abril) se presentaron cuatro (4) incapacidades por enfermedad general, representando un porcentaje de afectación total del 7 % entre los días laborales perdidos por ausentismo y los días laborados previstos.
Mayo: se presentaron seis incapacidades por enfermedad general correspondientes a 6 servidores.
Para el segundo trimestre de 2023 (abril) se presentaron cuatro (4) incapacidades por enfermedad general, representando un porcentaje de afectación total del 7 % entre los días laborales perdidos por ausentismo y los días laborados previstos. Para el mes de Mayo: se presentaron seis incapacidades por enfermedad general correspondientes a 6 servidores.Para el mes de junio: se presentaron cuatro incapacidades por enfermedad general correspondientes a 4 servidores.                                                                Para el tercer trimestre de 2023 (julio) se presentaron once (11) incapacidades por enfermedad general, representando un porcentaje de afectación total del 13 % entre los días laborales perdidos por ausentismo y los días laborados previstos.
En  (agosto) se presentaron once (5) incapacidades por enfermedad general, representando un porcentaje de afectación total del 3 % entre los días laborales perdidos por ausentismo y los días laborados previstos.
En  (septiembre) se presentaron once (11) incapacidades por enfermedad general, representando un porcentaje de afectación total del 4 % entre los días laborales perdidos por ausentismo y los días laborados previstos.
En  (octubre) se presentaron nueve (9) incapacidades por enfermedad general, representando un porcentaje de afectación total del 6 % entre los días laborales perdidos por ausentismo y los días laborados previstos.
En  (noviembre) se presentaron trece (13) incapacidades por enfermedad general, representando un porcentaje de afectación total del  34 % entre los días laborales perdidos por ausentismo y los días laborados previstos. Es de aclarar que se encuentra una incapacidad por licencia de maternidad y otra por procedimiento quirurgico a causa de enfermedad general.
En  (diciembre) se presentaron trece (5) incapacidades por enfermedad general, representando un porcentaje de afectación total del  46 % entre los días laborales perdidos por ausentismo y los días laborados previstos. Es de aclarar que se encuentra una incapacidad por licencia de maternidad y otra por procedimiento realizado en septiembre la cual fue radicada en el mes de diciembre por 30 dias.</t>
  </si>
  <si>
    <t>Incidencia de enfermedad laboral</t>
  </si>
  <si>
    <t>Medir el porcentaje de los reportes de los casos de enfermedad laboral nuevas en el periodo evaluado y en la vigencia anterior.</t>
  </si>
  <si>
    <t>Número de casos nuevos de enfermedad laboral en el año/Promedio total de trabajadores en el año*100</t>
  </si>
  <si>
    <t>Cumplimiento de Requisitos de Estructura del SG SST</t>
  </si>
  <si>
    <t>Medir el Porcentaje de cumplimiento de criterios de estructura para el Sistema de gestión de Seguridad y Salud en el Trabajo.</t>
  </si>
  <si>
    <t>Número de criterios cumplidos/Número total de criterios legales  SG SST*100</t>
  </si>
  <si>
    <t>Para el primer semestre del 2023, tenemos en lista de verificación del cumplimiento de requisitos normativos de estructura 46 criterios o requisitos efectivos de los 48 existentes. Lo anterior dando un avance del 96 % en el indicador.
Para el segundo semestre del 2023, tenemos en lista de verificación del cumplimiento de requisitos normativos de estructura 48 criterios o requisitos efectivos de los 48 existentes. Lo anterior dando un avance del 100 % en el indicador.</t>
  </si>
  <si>
    <t>Evaluación de las condiciones de trabajo de los colaboradores</t>
  </si>
  <si>
    <t>Medir el porcentaje de Colaboradores a quienes se les realiza evaluación de las condiciones de trabajo en el periodo</t>
  </si>
  <si>
    <t>Número colaboradores evaluados/Número colaboradores programados*100</t>
  </si>
  <si>
    <t>Para la vigencia 2023 se cumplió con el indicador en un 100%,contribuyendo al desarrollo integral, bienestar y clima laboral, de los usuarios y demás partes interesadas.</t>
  </si>
  <si>
    <t xml:space="preserve">Evaluación de las condiciones de salud </t>
  </si>
  <si>
    <t>Medir el porcentaje de Colaboradores a quienes se les realiza evaluación de las condiciones de salud en el periodo.</t>
  </si>
  <si>
    <t>Número de servidores evaluados/Número de servidores programados*100</t>
  </si>
  <si>
    <t xml:space="preserve">Para la vigencia 2023 se tiene como resultado un 95% de cumplimiento a los cuales se les realizo la evaluación de condiciones de salud en el periodo. De los 90 servidores se practicaron Examen médico ocupacional de Egreso: Se ordenaron 6 y se practicaron 2, Examen médico ocupacional de Ingreso: Se ordenaron 51 y se practicaron 51, Examen médico ocupacional periódico: Se ordenaron 41 y se practicaron 40, Examen medico ocupacional post incapacidad: Se ordeno 1 y se practico 1, Examen medico ocupacional por recomendación laboral: Se ordenó 1 y se practico 1        </t>
  </si>
  <si>
    <t>Cumplimiento en la investigación de incidentes, accidentes y enfermedades laborales</t>
  </si>
  <si>
    <t>Medir el porcentaje de cumplimiento en la investigación oportuna de los incidentes, accidentes y enfermedades laborales.</t>
  </si>
  <si>
    <t>Número de incidentes, accidentes y enfermedades laborales presentados en el periodo/úmero  total de incidentes, accidentes y enfermedades laborales investigados*100</t>
  </si>
  <si>
    <t>Para el prime trimestre de 2023 (Enero) no se presentaron accidentes o incidentes laborales. Para el mes de (febrero) no se presentaron accidentes o incidentes. Para el mes de (marzo) no se presentaron accidentes o incidentes.
Para el segundo trimestre de 2023 (abril) no se presentaron accidentes o incidentes laborales. 
Para el segundo trimestre de 2023 (abril) no se presentaron accidentes o incidentes laborales. Para el mes de (mayo) se presento un accidente de trabajo.  Reportando una gestion del 100% al instante del sucezo. Para el mes de junio se presentaron dos accidentes de trabajo. Reportando una gestion del 100% al instante del sucezo. Para el tercer trimestre de 2023 (julio) no se presentaron accidentes o incidentes laborales, (agosto) no se presentaron accidentes laborales y (septiembre) no se presentaron accidentes laborales 
Para el mes de (octubre) no se presento un accidente de trabajo.  Reportando una gestion del 100% al instante del sucezo.
para el mes de noviembre: se presentó un accidente de trabajo reportado, reportando una gestion del 100% al instante del sucezo
Para el cuarto trimestre de 2023, (octubre) no se presento un accidente de trabajo.  Reportando una gestión del 100% al instante del suceso, para el mes de noviembre: se presentó un accidente de trabajo reportado, reportando una gestion del 99,59% al instante del suceso. Para el mes de (diciembre) se presento 1 accidente de trabajo.  Reportando una gestión del 99% al instante del suceso.</t>
  </si>
  <si>
    <t>Cumplimiento de los objetivos en seguridad y salud en el trabajo</t>
  </si>
  <si>
    <t>Medir el porcentaje de cumplimiento en los objetivos propuestos en el Subsistema de  Seguridad y Salud en el Trabajo.</t>
  </si>
  <si>
    <t>Número objetivos del SG SST cumplidos/Número total de objetivos del SG SST*100</t>
  </si>
  <si>
    <t xml:space="preserve">Para la vigencia 2023 el indicador refleja que se viene cumpliendo la totalidad de los cuatro (4) objetivos propuestos en el Subsistema de  Seguridad y Salud en el Trabajo en un 100%. </t>
  </si>
  <si>
    <t>Evaluación de acciones de mejora</t>
  </si>
  <si>
    <t>Medir la evaluación de las acciones de mejora derivadas las investigaciones de los incidentes, accidentes de trabajo y enfermedades laborales, así como de las inspecciones de seguridad.</t>
  </si>
  <si>
    <t>Número total de acciones de mejora gestionadas/Número total de acciones de mejora identificadas*100</t>
  </si>
  <si>
    <t>Para el primer semestre de la vigencia 2023 se realizaron 4 reportes de accidente de trabajo, con su respectivo formato de investigacion. Lo anterio teniendo un cumplimiento del indicador del 100% al presente corte.
Para el segundo semestre de la vigencia 2023 se realizo la auditoria anual a SST (Septiembre) y como resultado se identificaron 2 no conformidades. Se realizaron actividades propias de cada no conformidad y se encuentran para cierre una el próximo 01/01/2024 correspondiente al procedimiento para la notificación e investigación de incidentes y accidentes laborales.</t>
  </si>
  <si>
    <t>Cumplimiento de programas de vigilancia epidemiológica</t>
  </si>
  <si>
    <t>Medir el cumplimiento de los programas de vigilancia epidemiológica de la salud de los trabajadores, acorde con las características, peligros y riesgos de la empresa.</t>
  </si>
  <si>
    <t>Número de actividades realizadas de los programas de vigilancia epidemiológica/Número total de actividades contempladas en los programas de vigilancia epidemiológica de riesgo psicosocial y desordenes musculoesqueleticos del IDT*100</t>
  </si>
  <si>
    <t>Para la vigencia 2023 en relación a la ejecución de las actividades contempladas en los PVE, se ejecutaron 14 de las 14 programadas para un cumplimiento del 100% del indicador.</t>
  </si>
  <si>
    <t xml:space="preserve">8. Robustecer la infraestructura organizacional, física, tecnológica y operativa del IDT, para el desarrollo armónico de los procesos y lograr una gestión más efectiva para el turismo de Bogotá.
</t>
  </si>
  <si>
    <t>Cumplimiento en el cierre de las acciones de los Planes de Mejoramiento Internos- Gestión del Talento Humano</t>
  </si>
  <si>
    <t>Cumplimiento en el cierre de las acciones de los Planes de Mejoramiento Internos Gestión del Talento Humano SG-SST</t>
  </si>
  <si>
    <t xml:space="preserve">AGO </t>
  </si>
  <si>
    <t>Oportunidad de entrega de elementos de consumo</t>
  </si>
  <si>
    <t>Hacer seguimiento a la oportunidad en la entrega de elementos de consumo</t>
  </si>
  <si>
    <t>Número de solicitudes elementos de consumo atendidas oportunamente / Total de solicitudes de elementos de consumo recibidas en el almácen*100</t>
  </si>
  <si>
    <t xml:space="preserve">En el mes de Enero 2023, se atendieron  oportunamente10 solicitudes de elementos de consumo (papelería, material promocional, elementos de botiquin y bioseguridad), se realizaron los registros en SICAPITAL, Comprobante de Egreso del 01 al 10. En el mes de febrero 2023, se atendieron opurtamente 9 solicitudes de elementos de consumo, se realizaron los registros en el  módulo SAE del sistema SICAPITAL, Comprobante de Egreso del 11 al 19. En el mes de marzo 2023, se atendieron oportunamente 21 solicitudes de elementos de consumo, se realizaron los registros en el modulo SAE del sistema SICAPITAL, Comprobante de Egreso 20 al 40,
En lo que corresponde al mes de abril 2023, se atendieron oportunamente 21 solicitudes de elementos de consumo, se realizaron los registros en el módulo SAE del sistema SICAPITAL, Comprobante de Egreso del 41 al 62, Durante el mes de mayo 2023, se atendieron oportunamente 22 solicitudes de elementos de consumo, se realizaron los registros en el módulo SAE del sistema SICAPITAL, Comprobante de Egreso del 63 al 84.
En lo que corresponde al mes de abril 2023, se atendieron oportunamente 21 solicitudes de elementos de consumo, se realizaron los registros en el módulo SAE del sistema SICAPITAL, Comprobante de Egreso del 41 al 62, Durante el mes de mayo 2023, se atendieron oportunamente 22 solicitudes de elementos de consumo, se realizaron los registros en el módulo SAE del sistema SICAPITAL, Comprobante de Egreso del 63 al 84. Durante el mes de junio 2023, se atendieron oportunamente 17 solicitudes de elementos de consumo, se realizaron los registros en el módulo SAE del sistema SICAPITAL, Comprobante de Egreso del 85 al 101.                                                  Durante el mes de juLio 2023, se atendieron oportunamente 17 solicitudes de elementos de consumo, se realizaron los registros en el módulo SAE del sistema SICAPITAL, Comprobante de Egreso del 102 al 112.
 Durante el mes de agosto 2023, se atendieron oportunamente 20 solicitudes de elementos de consumo, se realizaron los registros en el módulo SAE del sistema SICAPITAL, Comprobante de Egreso del 113 al 132. 
Durante el mes de septiembre  2023, se atendieron oportunamente 7 solicitudes de elementos de consumo, se realizaron los registros en el módulo SAE del sistema SICAPITAL, Comprobante de Egreso del 133 al 139. 
Durante el mes de octubre  2023, se atendieron oportunamente 8 solicitudes de elementos de consumo, se realizaron los registros en el módulo SAE del sistema SICAPITAL, Comprobante de Egreso del 140 al 147. 
 En el mes de noviembre  2023, se atendieron oportunamente 8 solicitudes de elementos de consumo, se realizaron los registros en el módulo SAE del sistema SICAPITAL, Comprobante de Egreso del 148 al 159. </t>
  </si>
  <si>
    <t>Actualización de inventarios</t>
  </si>
  <si>
    <t>Identificar la disponibilidad de los recursos del IDT, dado el caso, hacer seguimiento a la cantidad de bienes faltantes evidenciados, con el fin de evaluar el impacto y tomar medidas tendientes a reforzar la seguridad y control de los bienes, identificar los bienes que serán dados de baja, mayor control de entradas y salida.</t>
  </si>
  <si>
    <t>Número de bienes revisados/ Total de bienes inventariados *100</t>
  </si>
  <si>
    <t>En el segundo semestre se elaboraran los cronogramas para la actualización de inventarios y toma física de inventarios
En el segundo semestre se elaboraran los cronogramas para la actualización de inventarios y toma física de inventarios
Durante el mes de septiembre se realizó el levantamiento físico de inventario equipos de computo (pisos 22 y 23) con el acompañamiento de la Subdirección de Inteligencia
Durante el mes de octubre de 2023 se realizó el levantamiento físico de las señales agroturísticas de Ciudad Bolivra y Usme, al igual que se realizó la entrega del mobiliario del IDT ubicado en la Bodega IPES a la Secretaría Distrital de Educación. En el  mes de dieciembre se realizará el levsntamiento físico de los PITs y de la sede IDT para terminar con todos los bienes del IDT.
Durante el mes de octubre de 2023 se realizó el levantamiento físico de las señales agroturísticas de Ciudad Bolivra y Usme, al igual que se realizó la entrega del mobiliario del IDT ubicado en la Bodega IPES a la Secretaría Distrital de Educación. En el  mes de dieciembre se realizará el levsntamiento físico de los PITs y de la sede IDT para terminar con todos los bienes del IDT. Se logró realizar la última entrega del lote de bienes dado de baja (mobiliario) para dotaciones escolares de la Secretaría de Educación, por lo cual baja la base del total de bienes del IDT, faltó realizar el inventario de alguna señales turísticas por falta de personal de apoyo y atención a otros informes urgentes de fin de vigencia, se reporgrama para el primer trimestre de la vigencia 2024.</t>
  </si>
  <si>
    <t>Cumplimiento en el cierre de las acciones de los Planes de Mejoramiento Internos Gestión de Bienes y Servicios</t>
  </si>
  <si>
    <r>
      <rPr>
        <rFont val="Times"/>
        <color theme="1"/>
        <sz val="12.0"/>
      </rPr>
      <t>Este indicador se reporta un mes posterior al finalizar el trimestre , toda vez que el seguimiento de enero a marzo se realiza en el mes de Abril, por lo anterior el registro de este indicador se realiza al finalizar el mes de Abril .
Se evidencio que de las 10 acciones programadas a evaluar la eficacia y efectividad durante el primer trimestre de la vigencia 2021, se cerraron 5;  de acuerdo a las evidencias aportadas, al análisis y evaluación por parte de la Asesoría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la unica  acción programada a evaluar la eficacia y efectividad durante el segundo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2021"   link</t>
    </r>
    <r>
      <rPr>
        <rFont val="Times"/>
        <color rgb="FF000000"/>
        <sz val="12.0"/>
      </rPr>
      <t xml:space="preserve"> </t>
    </r>
    <r>
      <rPr>
        <rFont val="Times"/>
        <color rgb="FF1155CC"/>
        <sz val="12.0"/>
        <u/>
      </rPr>
      <t xml:space="preserve">http://intranet.bogotaturismo.gov.co/node/865
</t>
    </r>
    <r>
      <rPr>
        <rFont val="Times"/>
        <color theme="1"/>
        <sz val="12.0"/>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4 acciones  programadas a evaluar la eficacia y efectividad durante el tercer trimestre de la vigencia 2021, se cerraron 3; de acuerdo a las evidencias aportadas, al análisis y evaluación por parte de la Asesoría de control interno,  lo que arroja un porcentaje de  cumplimiento del 75%.
El detalle de  este seguimiento se encuentra publicado en la Intranet, en el Sistema Integrado de Gestión "Planes de Mejoramiento"   link: </t>
    </r>
    <r>
      <rPr>
        <rFont val="Times"/>
        <color rgb="FF1155CC"/>
        <sz val="12.0"/>
        <u/>
      </rPr>
      <t>https://intranet.idt.gov.co/es/planes-de-mejoramiento</t>
    </r>
  </si>
  <si>
    <t>10. Lograr una ejecución eficaz y oportuna del presupuesto asignado a la entidad, con un óptimo nivel de giros.</t>
  </si>
  <si>
    <t>Porcentaje de ejecución del PAC</t>
  </si>
  <si>
    <t>Realizar seguimiento al cumplimiento de la ejecución del PAC de acuerdo a su programación, con el fin de generar las alertas correspondientes.</t>
  </si>
  <si>
    <t>PAC ejecutado/PAC aprobado*100</t>
  </si>
  <si>
    <t>En enero se programó valores para pago de nómina con 90 funcionarios, sin embargo, el proceso está en análisis para los encargos y luego si sigue la provisionalidad de los cargos restantes. 
Para el mes de febrero, la planeación que realizaron especialmente las Subdirecciones a nivel de recursos de Inversión tanto en vigencia como en reservas, distaron del PAC inicial programado, dado que no se efectuaron las contrataciones en los tiempos estimados. A nivel de gastos de funcionamiento aún no se llena totalmente la planta de personal, por lo que están esos recursos por ejecutar también
Marzo, dado que no se ha llenado la planta de personal, los recursos sin ejecutar están relacionados con gastos de funcionamiento. Entre abril y mayo se estima completar la planta.
Abril, la entidad está en proceso de completar la planta de personal, así mismo, no llegaron todas las cuentas de reserva que habían sido programadas por las áreas para desembolso.
Mayo, se lograron tramitar las cuentas recibidas, lo que incluyó una adición de PAC de 147 millones de pesos en reserva.
Junio, se realizó seguimiento permanente con las áreas para que lograran radicar cuentas, así como se recibieron cuentas no programadas pero que ayudaron a lograr la ejecución. Así mismo, en recursos de reserva presupuestal, se solicitó adición de recursos no ejecutados en meses anteriores, para cubrir cuentas no programadas.                                    Julio, se realizó seguimiento permanente con las áreas. El último día de giros, se logró gestionar una cuenta de $297 millones de la Subdirección Mercadeo
Agosto, se hizo acompañamiento a las áreas, sin embargo no radicaron el total de cuentas que habían programado.
Septiembre, llegaron más cuentas para tramitar de las estimadas, por lo que se requirió de adiciones de PAC.
Octubre: se hizo seguimiento permanente durante el mes con todas las áreas.
Noviembre: se hizo seguimiento permanente con las áreas, si embargo hubo cuentas que no fueron radicadas por los contratistas</t>
  </si>
  <si>
    <t>Cumplimiento ejecución presupuestal funcionamiento</t>
  </si>
  <si>
    <t>Medir el grado de cumplimiento en la ejecución del presupuesto de funcionamiento.</t>
  </si>
  <si>
    <t>Presupuesto de funcionamiento comprometido/Presupuesto de funcionamiento apropiado*100</t>
  </si>
  <si>
    <t>La ejecución programada de gastos de funcionamiento para el mes de enero de 2.023, fue de $465.937.360, la ejecución real fue de $521.234.698, alcanzando una ejecución del 112%
La ejecución programada de gastos generales de funcionamiento para los meses de enero y ferbrero de 2.023, fue de $1.005.623.794 , la ejecución real de los meses de enero y febrero 2023 fue de $1.030.977.418 , alcanzando una ejecución del 103%
La ejecución programada de gastos generales de funcionamiento para el primer trimestre de 2.023, fue de $1.049.161.114 , la ejecución real del primer trimestre de  2023 fue de $1.230.100.362 , alcanzando una ejecución del 117%
La ejecución programada de gastos generales de funcionamiento el mes de mayo de 2.023, fue de $  1.107.865.114, la ejecución real al mes de mayo de  2023 fue de $1.252.953.352, alcanzando una ejecución del 113%
Durante el mes de septiembre se realizó el levantamiento físico de inventario equipos de computo (pisos 22 y 23) con el acompañamiento de la Subdirección de Inteligencia
La ejecución programada de gastos generales de funcionamiento al mes de octubre de 2023, fue de $1.639.129.977, la ejecución real al mes de octubre de 2023 fue de $ 1.847.821.449  , alcanzando una ejecución del 113%
La ejecución programada de gastos generales de funcionamiento al mes de noviembre de 2023, fue de $  2.346.867.306  la ejecución real al mes de noviembre de 2023 fue de $ 2.035.732.707 , alcanzando una ejecución del 87%
La ejecución programada de gastos generales de funcionamiento al mes de diciembre de 2023, fue de $  2.346.867.306  la ejecución real al mes de diciembre de 2023 fue de $  2.208.621.869 , alcanzando una ejecución del 94%</t>
  </si>
  <si>
    <t>Cumplimiento ejecución reservas presupuestales</t>
  </si>
  <si>
    <t>Medir el grado de cumplimiento en la ejecución del presupuesto de funcionamiento.Medir el grado de cumplimiento en la ejecución de  las reservas presupuestales</t>
  </si>
  <si>
    <t>Total pagos programados de las reservas/Valor total de reservas del periodo*100</t>
  </si>
  <si>
    <t>La programación de reservas por girar en el mes de enero de 2023, fue de $365.287.910, los giros realizados en el mes de enero 2023 fueron por $326.137.663; alcanzando una ejecución del 89,28%
La programación de reservas por girar para los meses de enero y febrero de 2023, fue de $1.610.437.834, los giros realizados en los meses de enero y febrero 2023 fueron por $1.386.736.437; alcanzando una ejecución  en los meses de enero y febrero del 86%
La programación de reservas por girar del primer trimestre de 2023, fue de $2.059.457.429, los giros realizados en el primer trimestre de 2023 fueron por $1.730.078.189 ; alcanzando una ejecución del 84%
La programación de reservas por girar del año 2023 es de $  3.150.510.997, los giros realizados al mes de mayo de 2023 fueron por $  2.538.555.610; alcanzando una ejecución del 81%
La programación de reservas por girar del segundo trimestre de 2023, fue de $2.059.457.429, los giros realizados en el segundo trimestre de 2023 fueron por $  2.737.857.128  ; alcanzando una ejecución del 87%                          La programación de ejecución de reservas del año 2023, es de $3.150.510.997; la ejecución al 31 de julio de 2.023 es de $2.878.560.606; alcanzando una ejecución del 91%
La programación de reservas por girar al tercer trimestre de 2023, fue de $3.150.510.997 , los giros realizados al tercer trimestre de 2023 fueron por $2.897.144.078; alcanzando una ejecución del 92%
La programación de reservas por girar al mes de octubre de 2023, fue de $3.150.510.997 , los giros realizados al mes de octubre de 2023 fueron por $   2.904.992.009; alcanzando una ejecución del 92%
La programación de reservas por girar al mes de noviembre de 2023, fue de $3.150.510.997 , los giros realizados en el mes de octubre de 2023 fueron por $  2.905.304.119  ; alcanzando una ejecución del 92%</t>
  </si>
  <si>
    <t xml:space="preserve">
</t>
  </si>
  <si>
    <t>Oportunidad en la elaboración de contratos y/o convenios (Contratación directa)</t>
  </si>
  <si>
    <t>Medir los tiempos de elaboración de los contratos y/o convenios solicitados a la OAJ.</t>
  </si>
  <si>
    <t>Número de contratos elaborados oportunamente en la modalidad de Contratación Directa /Total de solicitudes de elaboración de contratos * 100</t>
  </si>
  <si>
    <t>Para el primer trimestre de 2023 se tiene un total de 197 contratos suscritos bajo la modalidad de contratación directa, lo anterior atendiendo a las actividades descritas en el procedimiento y los requisitos de ley. Los cuales se encuentran distribuidos para el mes de enero, un total de 17 contratos, para el mes de febrero un total de 111 contratos y para el mes de marzo un total de 69 contratos.
Para el segundo trimestre de 2023,  se tiene un total de ciento ocho (108) contratos suscritos balo la modalidad de contratación directa , lo anterior atendiendo a las actividades descritas en el procedimiento y a la normatividad vigente, como tambien a las necesidades de contratación previo a la Ley de Garantías Electorales. Por lo cual en el mes de abril se suscribieron  un total de treinta (30) Contratos, para el mes de mayo un total de catorce (14) y para el mes de junio un total de sesenta y cuatro (64) contratos.Para el cuarto y ultimo trimestre de 2023 se tiene un total de catorce (14) contratos suscritos bajo la modalidad de contratación directa, lo anterior atendiendo a las actividades descritas en el procedimiento y los requisitos de ley. Los cuales se encuentran distribuidos para el mes noviembre, un total de once (11) contratos, para el mes dediciembre un total de tres (3) contratos. para el mes de octubre no se celebraron contratos debido a que la entidad se encontraba en el marco de la Ley de Garantías.</t>
  </si>
  <si>
    <t>Oportunidad en la elaboración de contratos derivados de procesos de selección ( Convocatoria pública)</t>
  </si>
  <si>
    <t xml:space="preserve">Medir los tiempos de elaboración de los contratos  derivados de procesos de selección </t>
  </si>
  <si>
    <t>Número de contratos elaborados en los términos establecidos en el cronograma del proceso de selección /Total de solicitudes de elaboración de procesos de selección * 100</t>
  </si>
  <si>
    <t>Durante el primer trimestre de la vigencia 2023 se tiene que en la Oficina Jurídica fueron radicados y debidamente adjudicado un total de dos (2) procesos de selección, de los cuales uno (1) fue adjudicado en el mes de febrero y corresponde a "Contratar la compra de elementos de papelería requeridos por el Instituto Distrital de Turismo", contrato No. 108 de 2023 bajo la modalidad de selección abreviada - Acuerdo marco de precios.
El siguiente proceso fue adjudicado en el mes de marzo y corresponde a  "ADQUIRIR LA RENOVACIÓN DEL SOFTWARE ANTIVIRUS BITDEFENDER GRAVITIZONE EN LA VERSIÓN ELITE SECURITY, CON ACTUALIZACIONES POR EL TÉRMINO DE UN AÑO", Contrato No. 133 de 2023 bajo la modalidad de Mínima Cuantía .
Durante el segundo trimestre de la vigencia 2023 se tiene que en la Oficina Jurídica fueron radicados y debidamente elaborados un total de cuatro (4) procesos de selección, de los cuales dos (2) fueron adjudicados en el mes de mayo bajo la modalidad de Mínima Cuantía, correspondientes a los Contratos No. 232 y No. 234 y cuyos objetos obedecen a " CONTRATAR EL SEGURO DE VEHÍCULO AÉREO NO TRIPULADO QUE AMPARE LOS BIENES E INTERESES PATRIMONIALES DEL INSTITUTO DISTRITAL DE TURISMO - IDT Y AQUELLOS DE LOS QUE LLEGARE A SER LEGALMENTE RESPONSABLE" y a " SUMINISTRO DE TÓNER Y UNIDADES DE IMAGEN PARA LOS EQUIPOS DE IMPRESIÓN DEL INSTITUTO DISTRITAL DE TURISMO". Para el mes de junio fueron adjudicados (2) contratos bajo la modalidad de Mínima Cuantía y Licitación Pública, correspondientes a los contratos no. 264 cuyo objeto obedece a "PRESTAR LOS SERVICIOS INTEGRALES DE BTL REQUERIDOS POR EL INSTITUTO DISTRITAL DE TURISMO" y el contrato No. 283 cuyo objeto obedece a " PRESTAR EL SERVICIO DE MANTENIMIENTO PREVENTIVO Y CORRECTIVO, CON SUMINISTRO DE REPUESTOS PARA LOS VEHÍCULOS DE PROPIEDAD DEL INSTITUTO DISTRITAL DE TURISMO, INCLUYENDO LA ADQUISICIÓN DE LLANTAS".
Para el tercer trimestre de 2023, correspondiente a los meses de julio, agosto y septiembre, se tiene que teniendo en cuenta en el marco de la Ley de garantías por cuenta de las elecciones Regionales, la cual entró en vigencia desde el 29 de junio hasta el 29 de octubre 2023 y que prohíbe a las Entidades Estatales celebrar contratos bajo la modalidad de Contratación Directa, el Instituto Distrital de Turismo durante ese periodo, no efectuó ningún gasto para la celebración de nuevos contratos de prestación de servicios profesionales y de apoyo a la gestión con personas naturales, salvo la contratación directa de tres (3) comodatos, los cuales se suscribieron con empresas privadas y cero erogación presupuestal, los cuales se encuentran dentro de la contratación permitida en el marco de la Ley de Garantías
Durante el tercer trimestre de la vigencia 2023, se tiene que en los meses de julio, agosto y septiembre se suscribieron un once (11) contratos derivados de procesos de selección, los cuales se relacionan de la siguiente de la manera:
Julio: Siete (7) procesos de selección correspondientes a cinco (5) procesos de mínima cuantía y dos (2) procesos de seleccion abreviada de Menor Cuantía
Agosto: Se suscribieron un total de un (1) proceso de selección abreviada Menor cuantía
Septiembre: Se suscrbirieron un total de tres (3) procesos que corresponden a un concurso de Mèritos, un proceso de Acuerdo Marco de Precios y una Mínima Cuantía 
Durante el cuarto trimestre de la vigencia 2023, se tiene que en los octubre, noviembre y diciembre, se suscribieron un total de cinco (5) contratos derivados de procesos de selección, los cuales se relacionan de la siguiente de la manera:
Octubre: 0 contratos
Noviembre: 5 contratos 
Diciembre: 0 contratos</t>
  </si>
  <si>
    <t xml:space="preserve">Oportunidad en la liquidación de contratos y/o convenios. </t>
  </si>
  <si>
    <t>Medir los tiempos de respuesta a las solicitudes de las áreas respecto de  los trámites de liquidación de los contratos y/o convenios</t>
  </si>
  <si>
    <t>Número de solicitudes atendidas en los términos establecidos  /Total de solicitudes radicadas en la Oficina Asesora Jurídica * 100</t>
  </si>
  <si>
    <t>Se adelantan las gestiones correspondientes para el oportuno acompañamiento y asesoría en la 
liquidación de los contratos y/o convenios, para el primer trimestre de la vigencia 2023, 
se han recibido ocho (8) solicitudes de las cuales, cinco (5) se encuentran finalizadas, es 
decir, suscritas las actas y publicadas en SECOP, tres (3) se encuentran devueltos al área y 
a la fecha no se tienen los ajustes a las observaciones generadas.
Durante el segundo trimestre de 2023 se adelantaron las gestiones correspondientes para evaluar 
la viabilidad en el trámite de las doce (12) solicitudes de liquidaciones que fueron radicadas en la
 Oficina Jurídica, de las cualés seis (6) tuvieron viabilidad y de las seis (6), tres (3) se encuentran 
terminadas y publicadas en la plataforma SECOP II y tres (3) se encuentran en elaboración por los 
abogados asignados.
Durante el tercer trimestre de 2023 se adelantaron las gestiones correspondientes para evaluar la viabilidad en el trámite de las quince (15) solicitudes de liquidaciones que fueron radicadas en la Oficina Jurídica durante los meses de julio, agosto y septiembre, de las cualés doce (12) tuvieron viabilidad, de las cuales, nueve (9) se encuentran terminadas y publicadas en la plataforma SECOP II y tres (3) se encuentran en elaboración por los abogados asignados.
Durante el cuarto trimestre de 2023 se adelantaron las gestiones correspondientes para evaluar la viabilidad en el trámite de las VEINTIOCHO (28) solicitudes de liquidaciones que fueron radicadas en la Oficina Jurídica durante los meses de octubre, noviembre y diciembre, de las cualés veinte (20) estan terminadas y publicadas en la plataforma SECOP II, cuatro (4) se encuentran devueltas al área y cuatro (4) se encuentran en elaboración por los abogados asignados.</t>
  </si>
  <si>
    <t>Ejecución del plan de acción de la Política de Prevención del daño antijuridico</t>
  </si>
  <si>
    <t>Medir el cumplimiento de las actividades planteadas en el plan de acción de la PolÍtica de prevención del daño antijurídico en el IDT.</t>
  </si>
  <si>
    <t>Número de actividades realizadas  /Número de actividades programadas* 100</t>
  </si>
  <si>
    <t>Para el primer trimestre de 2023, la Oficina Jurídica estuvo a cargo de la actividad de 
actualización del lineamiento o similar que establezca los análisis que deben incluir los estudios 
previos sobre condiciones en que se desarrollará la ejecución de los contratos de prestación de 
servicios profesionales y/o apoyo a la gestión con persona natural, lo que realizó a través de la 
actualización del procedimiento de Prestación de Servicios Profesionales y de Apoyo a la 
Gestión (JC-P10), incluyendo lineamientos para la estructuración de estudios previos en 
cuanto a condiciones en que se desarrollará la ejecución del contrato, con fecha del 28 de febrero.
En el segundo trimestre de 2023, la Oficina Jurídica tuvo una actividad a cargo, en conjunto con la Subdirección de Gestión Corporativa, la Subdirección de Mercadeo, la Subdirección de Desarrollo y Competitividad, la  Subdirección de Planeación, la Oficina Asesora de Comunicaciones y 
la Subdirección de Inteligencia y Gestión de Tecnologías de la Información, relacionada con 
la revisión de la opción de outsourcing u otras para la contratación de servicios que permitan 
esa modalidad, lo que realizó por medio con Memorando 2023IE1201 del 31 de mayo de 2023,
 en el que se remitió documento de análisis confidencial "Revisión de la opción de outsourcing
 o similares para la contratación de servicios que permitan esta modalidad".
En cuanto al cuarto trimestre de 2023, la Oficina Jurídica estuvo a cargo de una actividad prevista en el plan de accción de la política de prevención del daño antijurídico, esto es, la sensibilización al equipo de la Oficina Jurídica en la revisión de los estudios previos, con énfasis en los elementos que dan lugar a la subordinación, según lo indicado en el Instructivo sobre parámetros para definir objetos y obligaciones contractuales específicas. Esta actiividad se realizó el 14 de diciembre de 2023.</t>
  </si>
  <si>
    <t xml:space="preserve">Cumplimiento en el cierre de las acciones de los Planes de Mejoramiento Internos  Gestión Jurídica y Contractual </t>
  </si>
  <si>
    <t>Control de humedad del archivo central.</t>
  </si>
  <si>
    <t>Medir la humedad del archivo central  para garantizar  la conservación y preservación de los documentos.</t>
  </si>
  <si>
    <t>Condición de humedad registrada / Condición de humedad entre el rango  permitido * 100</t>
  </si>
  <si>
    <t>45%  y 60%%</t>
  </si>
  <si>
    <t xml:space="preserve">Enero: Para el mes de enero no se realizó el monitoreo ya que el equipo datalogger se encontraba en proceso de calibración, actividades contempladas en el contrato 409 de 2022.
Febrero: En el mencionado mes,  se reinicia el monitoreo de la humedad en los espacios de archivo con los equipos calibrados.El monitoreo de la condición ambiental de humedad permite establecer que se encuentra en el rango establecido para conservación documental en el acuerdo 049 de AGN.
Marzo: Las Humedad realtiva es estables, sin fluctuaciones que superar los 4°C, por esta razón se determina que no se requiere de acciones correctivas. Así las cosas, el seguimiento de este espacio permitirá determinar la necesidad de equipos de control. 
Abril: La temperatura relativa es estable y dentro de los parámetros. Las fluctuaciones que presenta son pequeñas sin que se consolide en un riego para conservación documental.
Mayo: en este mes la humedad realtiva es estables, sin fluctuaciones, por esta razón se determina que no se requiere de acciones correctivas.
Junio: La humedad relativa se mantiene en los parámetros y se evidencia una reducción de humedad en un 2% ,  gracias al control implementado con los deshumidificadores.                                                                                 Julio: la humedad relativa se mantiene estable y en los parámetros establecidos en el Acuerdo 049 del AGN y consistente con lo reportado en los equipos de control de humedad, deshumidificadores.
Agosto: en este mes la humedad relativa es estables, sin fluctuaciones que se consideren un riesgo para la conservación. Se continuará dando el monitoreo de estas condiciones para velar porque se mantengan estables y constantes.
Julio: la humedad relativa se mantiene estable y en los parámetros establecidos en el Acuerdo 049 del AGN y consistente con lo reportado en los equipos de control de humedad, deshumidificadores.
Agosto: en este mes la humedad relativa es estables, sin fluctuaciones que se consideren un riesgo para la conservación. Se continuará dando el monitoreo de estas condiciones para velar porque se mantengan estables y constantes.
Septiembre: en este mes la humedad relativa es estables, sin fluctuaciones que se consideren un riesgo para la conservación. Se continuará implementando los equipos para el control de la humedad.
Octubre: en este mes la humedad relativa fue estable no presento fluctuaciones que afecten la conservación documental.
Noviembre: Las condiciones ambientales son estables, sin fluctuaciones mayores a 4°C, sin embargo y de acuerdo con los resultados de los últimos 4 meses no es necesrio equipos de control de humedad.
Dicirmbre: La humedad se mantiene dentro de los parametros establecidos para la conservacion documental, pero con algunas fluctuaciones por lo que se requiere el mantenimiento de los equipos de control
</t>
  </si>
  <si>
    <t>8. Robustecer la infraestructura organizacional, física, tecnológica y operativa del IDT, para el desarrollo armónico de los procesos y lograr una gestión más efectiva para el turismo de Bogotá</t>
  </si>
  <si>
    <t>Control de humedad del archivo de 
Gestión de la Oficina Asesora Jurídica.</t>
  </si>
  <si>
    <t>Medir la humedad del archivo central  para garantizar  la
 conservación y preservación de los documentos.</t>
  </si>
  <si>
    <t>Condición de humedad registrada / Condición 
de humedad entre 
el rango  permitido
 * 100</t>
  </si>
  <si>
    <t xml:space="preserve">Enero: Para el mes de enero no se realizó el monitoreo ya que el equipo datalogger se encontraba en proceso de calibración, actividades contempladas en el contrato 409 de 2022.
Febrero:  se reinicia el monitoreo de temperatura en los espacios de archivo con los equipos calibrados. el monitoreo permitió establecer que la temperatura se encuentra en el rango establecido para conservación documental en el acuerdo 049 de AGN.
Marzo: La temperatura presenta fluctuaciones que no superan los 4°C, así mismo supera en 1,64°C lo establecido en el acuerdo 049, sin que lo anterior se considere un riesgo debido a que no es un parámetro rígido entendiendo la ubicación geográfica (país tropical- tiene una localización próxima a la línea ecuatorial se convierte en un territorio mayormente tropical) y que el promedio no supera por mucho el límite. Sin embargo, se iniciara la gestión con bienes y servicios para solicitar la instalación de ventiladores o aire acondicionado en el espacio buscando reducir la temperatura. 
Abril: La temperatura es estable sin embargo supera 1,04 ° la temperatura lo establecido en el acuerdo, pero es importante destacar que las fluctuaciones no superan los 4° lo que realmente favorece la conservación documental. El aumento de la temperatura se asocia mas a que se trata de un espacio concurrido de trabajo.
Mayo: la temperatura se mantiene estable sin fluctauaciones grandes, pressenta un marjen superior de  1,84 °, sin embargo, no se consideran un gran riesgo al matenerse dentro del rango de los 4° y sin fluctuaciones.
Abril: La Humedad relativa es estable, Las fluctuaciones que presenta son pequeñas sin que se consolide en un riego para conservación documental.
Mayo: en este mes la humedad relativa es estables, sin fluctuaciones, por esta razón se determina que no se requiere de acciones correctivas.
Junio: en este mes la humedad relativa es estables, sin fluctuaciones. Asia las cosas se determina que se mantendrán los dos deshumidificadores en el archivo central a fin de buscar reducir los rangos para propender por la conservación del material análogo que se almacena en este déposito.                                                                                                                                                      Julio: en este mes la humedad relativa es estables, sin fluctuaciones. Así las cosas, se continuara dando el monitoreo de estas condiciones para verificar que se mantengan.
Agosto: en este mes la humedad relativa es estables, sin fluctuaciones que se consideren un riesgo para la conservación. Se continuará dando el monitoreo de estas condiciones para velar porque se mantengan estables y constantes.
Septiembre: en este mes la humedad relativa es estables, sin fluctuaciones que se consideren un riesgo para la conservación.
Octubre: en este mes la humedad relativa fue estable no presento fluctuaciones que afecten la conservación documental.
Noviembre:Las condiciones ambientales son estables, sin embargo, la temperatura promedio si supera los parametos  establecidos en el Acuerdo 049, otro factor a destacar es que se mantienen estables sin flictuaciones que  superen los 4°C, por esta razón a la fecha se puede decir que no se requieren equipos de control.
Dicirmbre: LLa humedad se encuentra en los parametros y estable sin fluctuaciones.
</t>
  </si>
  <si>
    <t>Control de temperatura del archivo central.</t>
  </si>
  <si>
    <t xml:space="preserve">Medir la temperatura del archivo central  para garantizar  la conservación y preservación de los documentos. </t>
  </si>
  <si>
    <t>Condición de temperatura registrada/Condición de temperatura entre el rango  permitido  *100</t>
  </si>
  <si>
    <t>15% y 20%</t>
  </si>
  <si>
    <t>Enero: Para el mes de enero no se realizó el monitoreo ya que el equipo datalogger se encontraba en
proceso de calibración, actividades contempladas en el contrato 409 de 2022.
Febrero:  se reinicia el monitoreo de temperatura en los espacios de archivo con los equipos calibrados. el monitoreo permitió establecer que la temperatura se encuentra en el rango establecido para conservación documental en el acuerdo 049 de AGN.
Marzo:La temperatura es establa sin fluctuaciones  y se encuentra dentro de los parámetros adecuados para la conservación.
Abril: La temperatura relativa es estable y dentro de los parámetros. Las fluctuaciones que presenta son pequeñas sin que se consolide en un riego para conservación documental.
Mayo: la temperatura se mantiene estable sin fluctauaciones grandes, pressenta un marjen superior de  1,68 °, sin embargo, no se consideran un gran riesgo al matenerse dentro del rango de los 4° y sin fluctuaciones.
Junio: las condiciones se mantiene estables sin fluctuaciones, sin embargo, se mantiene sobre los 21° sin que ello se considere un riesgo de conservación.
Julio: la temperatura promedio del central se mantiene estable y en los rangos establecidos, sin embargo, se recomienda implementar equipos de control en el local ya que tenemos otros soportes que requieren de mayor control.
Agosto: la temperatura promedio del central se mantiene estable y con un margen mínimo de 1,08 grados por encima de los parámetros, sin embargo, es importante evidenciar que se mantiene sin fluctuaciones que favorece a la conservación. Así mismo ya plantea la necesidad de implementación de equipos de control de temperatura.
Septiembre: la temperatura promedio del central se mantiene estable y con un margen mínimo de 1,08 grados por encima de los parámetros, sin embargo, es importante resaltar que estamos frente al fenómeno del niño (altas temperaturas). No se evidenciaron fluctuaciones que se consideren un riego para la conservación documental. 
octubre: la temperatura promedio del central se mantiene estable y con un margen mínimo de 1,23 grados por encima de los parámetros, sin embargo, no se evidenciaron fluctuaciones que se consideren un riego para la conservación documental. 
Noviembre: Las condiciones ambientales son estables, sin fluctuaciones que superar los 4°C, por esta razón se determina que no se requiere de acciones correctivas. Así las cosas, el seguimiento de este espacio permitirá determinar la necesidad de equipos de control. 
octubre: la temperatura promedio del central se mantiene estable y con un margen mínimo de 1,23 grados por encima de los parámetros, sin embargo, no se evidenciaron fluctuaciones que se consideren un riego para la conservación documental. 
Noviembre: Las condiciones ambientales son estables, sin fluctuaciones que superar los 4°C, por esta razón se determina que no se requiere de acciones correctivas. Así las cosas, el seguimiento de este espacio permitirá determinar la necesidad de equipos de control. 
Diciembre: Las condicionesn ambientales de este periodo presentan fluctauaciones altas y deben implementarse acciones de mejora.
Diciembre: Las condicionesn ambientales de este periodo presentan fluctauaciones altas y deben implementarse acciones de mejora.</t>
  </si>
  <si>
    <t>Control de temperatura del archivo de Gestión Juridica.</t>
  </si>
  <si>
    <t xml:space="preserve">Enero: Para el mes de enero no se realizó el monitoreo ya que el equipo datalogger se encontraba 
en proceso de calibración, actividades contempladas en el contrato 409 de 2022.
Febrero:  se reinicia el monitoreo de temperatura en los espacios de archivo con los equipos calibrados. el monitoreo permitió establecer que la temperatura se encuentra en el rango establecido para conservación documental en el acuerdo 049 de AGN.
Marzo: La temperatura presenta fluctuaciones que no superan los 4°C, así mismo supera en 1,64°C lo establecido en el acuerdo 049, sin que lo anterior se considere un riesgo debido a que no es un parámetro rígido entendiendo la ubicación geográfica (país tropical- tiene una localización próxima a la línea ecuatorial se convierte en un territorio mayormente tropical) y que el promedio no supera por mucho el límite. Sin embargo, se iniciara la gestión con bienes y servicios para solicitar la instalación de ventiladores o aire acondicionado en el espacio buscando reducir la temperatura. 
Abril: La temperatura es estable sin embargo supera 1,04 ° la temperatura lo establecido en el acuerdo, pero es importante destacar que las fluctuaciones no superan los 4° lo que realmente favorece la conservación documental. El aumento de la temperatura se asocia más a que se trata de un espacio concurrido de trabajo. 
Mayo: la temperatura se mantiene estable sin fluctuaciones grandes, presenta un margen superior de 1,84 °, sin embargo, no se consideran un gran riesgo al mantenerse dentro del rango de los 4° y sin fluctuaciones.
Junio: las condiciones se mantienen estables sin fluctuaciones, sin embargo, se encuentra sobre los 21°C, sin que ello se considere un riesgo de conservación debido lo constante que se evidencia en es el monitoreo durante este mes.                                                Julio: la temperatura promedio del central se mantiene estable y con un margen mínimo de 1,67 grados por encima, sin embargo, no se evidencias fluctuaciones que afecten la conservación.
Agosto: la temperatura promedio del central se mantiene estable y con un margen mínimo de 1,10 grados por encima de los parámetros, sin embargo, es importante evidenciar que se mantiene sin fluctuaciones que favorece a la conservación.
Septiembre: la temperatura promedio del central se mantiene estable, sin fluctuaciones que afecten a la conservación documental.
Octubre: la temperatura promedio se mantiene estable y con un margen mínimo de 1,10 grados por encima de los parámetros.
Noviembre: la temeratura es estable sin fluctuaciones, sin embargo se mantiene 2 ° fuera del rango ideal sin que sea un problema.
Diciembre: La temperatura mantiene un incremento sin que afecte la conservacion documental.
</t>
  </si>
  <si>
    <t>Transferencias Documentales Primarias</t>
  </si>
  <si>
    <t>Medir el cumplimiento en  las transferencias documentales primarias por parte de los procesos de la entidad, de forma organizada para la adecuada custodia en el Archivo Central</t>
  </si>
  <si>
    <t>Número de  procesos con transferencia documental/Total de procesos programados del IDT para transferencia*100</t>
  </si>
  <si>
    <t xml:space="preserve">Febrero: en este mes se elaboró y socializó el plan de transferencias de la presente vigencia.
Febrero: en este mes se elaboró y socializó el plan de transferencias de la presente vigencia.
Marzo: Se realizó la trasferencia de primaria de Dirección General y para el mes de abril se hará la de Control Interno, dado que la Subdirección de Gestión corporativa se encuentra adelantando el trámite para la vinculación del personal de apoyo del proceso de gestión documental, para dar cumplimiento al Plan de acción del proceso.
Abril: Se realizó la trasferencia de primaria de Oficina asesora de comunicaciones acorde con el cronograma establecido y se realizó la de control interno que esta pendiente en del mes de marzo.
Mayo: Se recibe memorando de la Oficina de Control Disciplinario donde se solicita plazo de entrega de transferencia documental primaria a cargo de esta Oficina, para el mes de junio de 2023.                                     
Junio: En el mes se recibe correo de solicitud de revisión de transferencia documental primaria de la Subdirección de Mercadeo, en el cual solicita la revisión de dicha transferencia, donde al realizar esta revisión se hacen observaciones de ajustes al inventario, por tal motivo mediante memorando Cordis 2023IE1521 se solicita prórroga para del 10 de julio de 2023
Julio: Para este mes se continua con el seguimiento de la Subdirección de mercadeo  en atención a los lineamientos archivísticos, así mismo, la subdirección de Desarrollo y competitividad envía memorando con CORDIS 2023IE1674 solicitando prórroga para el cumplimiento de dicha transferencia. 
Agosto: En el mes de julio se envia correo de solicitud de remisión de expedientes a transferir correspondiente a la transferencia documental primaria de la Subdirección de Inteligencia y Gestión de Tecnologias de la Información   que esta para entrega el dia 10 de agosto de 2023, lo anterior realizando el seguimiento al cumplimeinto del cronograma de transferencias de esta vigencia.
La Subdirección de Subdirección de Inteligencia y Gestión de Tecnologias de la Información radica Memorando con CORDIS N° 2023IE1708 O 1 Asunto: Solicitiud extención plazo transferencia documental.
Septiembre: La Subdirección de Planeación junto con gestión documental adelanto mesas de trabajo para revisar la aplicación de los lineamientos de gestión documental, para lo cual solicito un plazo de entrega para el mes de octubre.
El dia 12 de octubre de 2023 se recibe transferencia documental primaria de la Subdirección de Planeación por medio de CORDIS N° 2023IE214.
Noviembre: Se realizo el seguimiento a la entrega de la transferencia documental primaria correspondiente a la Oficina Juridica, la cual por medio de memorando con CORDIS N° 2023IE2291respuesta 2023ie426 cronograma transferencias documentales primarias 2023.
Asi mismo, el dia 28 de noviembre de 2023 se recibe transferencia documental primaria de la Subdirección de Planeación por medio de CORDIS N° 2023IE2438
Diciembre: La Subdirección de Desarrollo y Competitividad mediante Memorando con CORDIS N° 2023IE2592 realizara la transferencia documental primaria el dia 20 de diciembre de 2023.
</t>
  </si>
  <si>
    <t>Actualización del Sistema Integrado 
de Conservación-SIC</t>
  </si>
  <si>
    <t>Establecer las estrategias para la conservación y 
preservación del acervo documental del Instituto
 Distrital de Turismo.</t>
  </si>
  <si>
    <t>Planes del SIC 
actualizados/Planes 
del SIC programados
 para actualización</t>
  </si>
  <si>
    <t>En este trimestre se han implementado las estrategias del sistema integrado de conservación – 
plan del conservación: Estrategia 1 Divulgación y Sensibilización frente a la importancia de la 
Conservación, documental., estrategia 2 mejorar la calidad de la infraestructura física de las 
instalaciones y los sistemas de almacenamiento y la estrategia 5 normalización del uso de unidades
 de almacenamiento de acuerdo con el soporte.  
En este trimestre se han implementado las estrategias del sistema integrado de conservación – 
plan del conservación: Estrategia 3 Mejorar las condiciones de salubridad en los espacios de 
almacenamiento documental como medida de Control de los factores de biodeterioro, estrategia 
2 mejorar la calidad de la infraestructura física de las instalaciones y los sistemas de almacenamiento
 y la estrategia 4 Actualizar y desarrollar los procedimientos y lineamientos para el registro y control
 de las condiciones medio ambientales en los espacios de almacenamiento documental del Instituto.
En este trimestre se implementaron las estrategias del sistema integrado de conservación – plan del conservación: estrategia 2 mejorar la calidad de la infraestructura física de las instalaciones y los sistemas de almacenamiento, adelantando el procesos precontractual para el mantenimiento correctivo y preventivo de las estanterías y Estrategia 3: Mejorar las condiciones de salubridad en los espacios de almacenamiento documental como medida de Control de los factores de biodeterioro, elaborando el proceso precontractual para el saneamiento ambiental desinsectación y desratización del archivo central del IDT
En este trimestre se implementaron las estrategias del sistema integrado de conservación – Estrategia 3: Mejorar las condiciones de salubridad en los espacios de almacenamiento
documental como medida de Control de los factores de biodeterioro.
Estrategia 5: Normalización del uso de unidades de almacenamiento de acuerdo con el soporte.
Estrategia 6: Optimizar las actividades de control y respuesta ante situaciones de emergencia para mitigar riesgos.</t>
  </si>
  <si>
    <t xml:space="preserve">Cumplimiento en el cierre de las acciones de los Planes de Mejoramiento Internos Gestión Documental </t>
  </si>
  <si>
    <t>4, Porcentaje de avance en
 Interoperabilidad de datos y 
Lenguaje de Intercambio de
 Información</t>
  </si>
  <si>
    <t>Medir el % de avance en Interoperabilidad de datos 
y Lenguaje de Intercambio de Información</t>
  </si>
  <si>
    <t>Porcentaje de 
cumplimiento de las 
fases para el marco de 
interoperabilidad/
Marco de 
interoperabilidad 5
 fases propuesto por 
el Mintic</t>
  </si>
  <si>
    <t xml:space="preserve">Se reporta la actividad en el mes de Mayo: Se reactivaron las conversaciones con Secretaria 
de Desarrolo Economico para el inicio de interoperabilidad de datos, a partir del 5 de Mayo 
se han realizado tres reuniones lo que ha permitida terminar de hacer el ensamble inicial y 
ahora en el mes de junio se iniciaran las primeras pruebas entre las paginas web de cada 
observatorio, para el crague de la informacion en tiempo real.
Se reporta la actividad del mes de agosto, donde hubo nueva reunion y prueba de interoperabilidad para ya iniciar empalme final.
Se reporta informe final de proceso de interoperabilidad con SDDE 
</t>
  </si>
  <si>
    <t>5, Análisis documentado para la creación de un Sistema de Gestión de la Seguridad de la Información de la Entidad</t>
  </si>
  <si>
    <t>Medir el % de avance del Análisis para la creación de un Sistema de Gestión de la Seguridad de la Información de la Entidad</t>
  </si>
  <si>
    <t>Porcentaje de avance del documento de diagnóstico y de la  hoja de ruta/100% de elaboración del documento de diagnóstico y de la  hoja de ruta</t>
  </si>
  <si>
    <t>Enero - Marzo: Se realizó la primera parte del plan del MSPI que es el diagnostico de seguridad de información en la entidad, utilizando la guia de elaboración por parte del MinTic, con los resultados obtenidos en el siguiente paso se realizara la planeación de los nuevos controles de seguridad. 
Abril-Junio: Se esta en la etapa de planeacion del Modelo de Seguridad y Politicas de la Información, segun los resultados obtenidos enla etapa anterior.
Septiembre: Se realizaron procedimientos para la mejora de seguridad de la información dentro de la entidad.
Octubre: Se realizaron procedimientos para la mejora de seguridad de la información dentro de la entidad.
Noviembre: Las actividades programadas para el mes de noviembre en referencia a los procedimientos para la mejora de seguridad de
la informacion  se realizaron de manera temprana en el mes de octubre de 2023. En consecuencuencia la planeacion se cumplio en su 100% antes del tiempo programado.    
Diciembre: Mes sin programación</t>
  </si>
  <si>
    <t>6,Soporte técnico que se brinda para el correcto funcionamiento de los servicios tecnológicos de la Entidad</t>
  </si>
  <si>
    <t>Medir la cantidad de informes detallados del soporte técnico que se brinda para el correcto funcionamiento de los servicios tecnológicos de la Entidad</t>
  </si>
  <si>
    <t>Número de informes realizados /12 informes en el año</t>
  </si>
  <si>
    <t>En enero se presentó un (1) informe llamado " INFORME DE MANTIS -soporte_idt - Enero", con el total de casos reportados en la herramienta Mantis y de ese total, cuantos fueon atendidos. Se anexo el reporte en excel de la herramienta. Este mes se reportaron 59 casos, todos atendidos
En febrero se presentó un (1) informe llamado "INFORME DE MANTIS -soporte_idt - Febrero", con el total de casos reportados en la herramienta Mantis y de ese total, cuantos fueon atendidos. Se anexo el reporte en excel de la herramienta. Este mes se reportaron 190 casos, todos atendidos.
En marzo se presentó un informe llamado "INFORME MANTIS Soporte_IDT - Marzo", con el total de casos reportados en la herramienta Mantis y de ese total, cuantos fueon atendidos. Se anexo el reporte en excel de la herramienta. Este mes se reportaron 277 casos, se atendieron 274 y los otros 3 están en proceso de solución
En abril se presentó un informe llamado "INFORME MANTIS Soporte_IDT - Abril", con el total de casos reportados en la herramienta Mantis y de ese total, cuantos fueon atendidos. Se anexo el reporte en excel de la herramienta. Este mes se reportaron 165 casos, de estos, se atendieron 157, hay 7 en trámite y hay una donde se pidieron mas datos al usuario. Adicionalemnte, durente este mes se atendieron los PITs, tmbién se registraron en la herramienta Mantis. Se programaron 5 visitas, cuatro se atendieron correctamente, el otro caso se cerró indicando que la visita no se pudo atndser porque se generó la visita por la ETB para adecuar el PIT del centro internacional.
En Mayo se presentó un (1) informe llamado "INFORME DE MANTIS -soporte_idt - Febrero", con el total de casos reportados en la herramienta Mantis y de ese total, cuantos fueon atendidos. Se anexo el reporte en excel de la herramienta. Este mes se reportaron 154 casos, 152 cerrados 1 recibido y 1 abierto.
En Junio se presentó un (1) informe llamado "INFORME DE INDICADORES PARA EL MES DE JUNIO", con el total de casos reportados en la herramienta Mantis y de ese total, cuantos fueon atendidos. Se anexo el reporte en excel de la herramienta. Este mes se reportaron 316 casos.                                                                                                      En Julio se presentó un informe llamado "INFORME Julio 2023 MANTIS", con el total de casos reportados en la herramienta Mantis y de ese total, cuantos fueon atendidos. Se anexo el reporte en excel de la herramienta. Este mes se reportaron 146 casos, de estos, se atendieron 120, hay 26 en trámite. 
En agosto se presentó un informe llamado "INFORME Julio 2023 MANTIS", con el total de casos reportados en la herramienta Mantis y de ese total, cuantos fueon atendidos. Se anexo el reporte en excel de la herramienta. Este mes se reportaron 102 casos, de estos, se atendieron 91, hay 11 en trámite. 
En septiembre se presentó un informe llamado "INFORME Septiembre 2023 MANTIS", con el total de casos reportados en la herramienta Mantis y de ese total, cuantos fueon atendidos. Se anexo el reporte en excel de la herramienta. Este mes se reportaron 75 casos, de estos, se atendieron 72, hay 3 en trámite. 
En Octubre se presentó un informe llamado "INFORME Octubre 2023 MANTIS", con el total de casos reportados en la herramienta Mantis y de ese total, cuantos fueon atendidos. Se anexo el reporte en excel de la herramienta. Este mes se reportaron 51 casos, de estos, se atendieron 46, hay 5 en trámite.
En Noviembre se presentó un informe llamado "INFORME Octubre 2023 MANTIS", con el total de casos reportados en la herramienta Mantis y de ese total, cuantos fueon atendidos. Se anexo el reporte en excel de la herramienta. Este mes se reportaron 56 casos, de estos, se atendieron 47, hay 9 en trámite.</t>
  </si>
  <si>
    <t>8, Soporte técnico que se brinda para el correcto funcionamiento de los módulos de SI CAPITAL</t>
  </si>
  <si>
    <t>En enero se presentó un (1) informe llamado " INFORME DE MANTIS - Si capital - Enero", con 
el total de casos reportados en la herramienta Mantis  del aplicativo. y de ese total cuantos fueon
 atendidos. Se anexo el reporte en excel de la herramienta. Durante este mes se reportaron 17 casos 
y se atendieron todos.
En febrero se presentó un (1) informe llamado "INFORME DE MANTIS - Si capital - Febrero",
 con el total de casos reportados en la herramienta Mantis del aplicativo,  y de ese total cuantos 
fueon atendidos. Se anexo el reporte en excel de la herramienta. Durante este mes se reportaron 
14 casos y se atendieron 13, dado que el último caso se colocó cuando el ing. no tenía contrato, 
se atendserá en el mes de marzo.
En marzo se presentó un (1) informe llamado "INFORME DE MANTIS - Si capital - Marzo", con el total de casos reportados en la herramienta Mantis del aplicativo,  y de ese total cuantos fueon atendidos. Se anexo el reporte en excel de la herramienta. Durante este mes se reportaron 49 casos, de estos se cerraron 43, dlos otros 3 cass están en proceso de solución.
En abril se presentó un informe llamado "INFORME MANTIS Soporte_IDT - Abril", con el total de casos reportados en la herramienta Mantis y de ese total, cuantos fueon atendidos. Se anexo el reporte en excel de la herramienta. Este mes se reportaron 165 casos, de estos, se atendieron 157, hay 7 en trámite y hay una donde se pidieron mas datos al usuario. Adicionalemnte, durente este mes se atendieron los PITs, tmbién se registraron en la herramienta Mantis. Se programaron 5 visitas, cuatro se atendieron correctamente, el otro caso se cerró indicando que la visita no se pudo atndser porque se generó la visita por la ETB para adecuar el PIT del centro internacional.
En Mayo se presentó un (1) informe llamado "INFORME DE MANTIS -soporte_idt - Febrero", con el total de casos reportados en la herramienta Mantis y de ese total, cuantos fueon atendidos. Se anexo el reporte en excel de la herramienta. Este mes se reportaron 154 casos, 152 cerrados 1 recibido y 1 abierto.                                                    En el mes de Junio se presentó un (1) informe llamado " INFORME DE Si capital ", con el total de casos reportados en la herramienta Mantis  del aplicativo. y de ese total cuantos fueon atendidos. Se anexo el reporte en excel de la herramienta. Durante este mes se reportaron 46 casos, de estos se cerraron 42 y 4 quedan en estado abierto.                 En el mes de Julio se presentó un (1) informe llamado " INFORME Si capital Julio", con el total de casos reportados en la herramienta Mantis del aplicativo. y de ese total cuantos fueon atendidos. Se anexo el reporte en excel de la herramienta. Durante este mes se reportaron 36 casos, de estos se cerraron 31 y 5 quedan en estado abierto.
En el mes de agosto se presentó un (1) informe llamado " INFORME Si capital Julio", con el total de casos 22 reportados en la herramienta Mantis del aplicativo. y de ese total cuantos fueon atendidos. Se anexo el reporte en excel de la herramienta. Durante este mes se reportaron 36 casos, de estos se cerraron 18 y 4 quedan en estado abierto.
En el mes de septiembre se presentó un (1) informe llamado " INFORME Si capital septiembre", con el total de casos 22 reportados en la herramienta Mantis del aplicativo. y de ese total cuantos fueon atendidos. Se anexo el reporte en excel de la herramienta. Durante este mes se reportaron 22 casos, de estos se cerraron 21 y 1 quedan en estado abierto.
En el mes de Octubre se presentó un (1) informe llamado " INFORME Si capital Octubre", con el total de casos 12 reportados en la herramienta Mantis del aplicativo. y de ese total cuantos fueon atendidos. Se anexo el reporte en excel de la herramienta. Durante este mes se reportaron 12 casos, de estos se cerraron 12.
Durante este mes de noviembre se reportaron 12 casos, de estos se cerraron 12.</t>
  </si>
  <si>
    <t>9,Disponibilidad de asignación IP´s por el servicio de DHCP</t>
  </si>
  <si>
    <t>Número de IP entregadas 
a dispositivos/
122 dispositivos que 
requieren direccionamiento IP</t>
  </si>
  <si>
    <t xml:space="preserve">ENERO: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FEBRERO: Los 122 dispositivos que requerian direccionamiento IP en la entidad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MARZO: Los 122 dispositivos que requerian direccionamiento IP en la entidad en el mes de marzo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Evidencia estadisticas ámbito(VLAN LAN) IPv4                          Evidencia estadisticas ámbito(VLAN LAN) IPv6
ABRIL: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MAYO: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JUNIO: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JULIO: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AGOSTO: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SEPTIEMBRE: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OCTUBRE: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NOVIEMBRE: Los 122 dispositivos que requerian direccionamiento IP en la entidad en el mes de enero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DICIEMBRE: Los 122 dispositivos que requerian direccionamiento IP en la entidad en el mes de enero y hasta el mes de diciembre  fueron atendidos por medio del siguiente procedimiento: Se realiza validación del ámbito(VLAN LAN) configurado en rol DHCP del servidor "DC3SERVER.IDT.GOV.CO" con intervalo de direcciones para distribución de 205 IP´S en protocolo IPv4 y 65534 IP´S en protocolo IPv6, suficientes para cumplir con la necesidad actual y un crecimiento futuro de dispositivos que requieran estar bajo la red IDT.
</t>
  </si>
  <si>
    <t>9. Gestionar fuentes de financiación, cooperación
 y alianzas, para la 
jecución de programas y proyectos para el fomento de la actividad
 turística en Bogotá y su posicionamiento global.</t>
  </si>
  <si>
    <t>10,Número de desarrollos tecnológicos 
que den respuesta a una necesidad
específica de la entidad</t>
  </si>
  <si>
    <t>Medir el cumplimiento de las charlas y/o  socializaciones 
realizadas a los funcionarios de la entidad dentro del 
componente tecnologico y modelo de pensamiento digital.</t>
  </si>
  <si>
    <t>No tiene, 
Nuevo
 indicador</t>
  </si>
  <si>
    <t>Número de charlas
 y/o 
 socializaciones
 realizadas a los 
servidores publicos 
de la entidad/12 
(una mensual) 
 charlas
 y/o  socializaciones  
propuestas a los 
rvidores publicos de
 la entidad</t>
  </si>
  <si>
    <t xml:space="preserve">JULIO: Se realiza un desarrollo tecnológico para observar el estado de los servidores en la entidad y verificar su estado de conección, esto es fundamental ya que el estado de los servidores dentro de la entidad es critico, por lo que revisar su estado de manera constante es fundamental para completar con exito todos los procedimientos.
AGOSTO: Se inicia proceso para nuevo desarrollo de certficación laboral por SI.CAPITAL
OCTUBRE: Se hace entrega de desarrollo proceso de certificacion contractual por SI.CAPITAL.
NOVIEMBRE: Se oficializa por dirección la puesta en producción en Si Capital del proceso de certificación contractual
</t>
  </si>
  <si>
    <t>11,Número de charlas y/o  
socializaciones</t>
  </si>
  <si>
    <t>Medir el cumplimiento de las charlas y/o  socializaciones 
 realizadas a los funcionarios de la entidad dentro del
 componente tecnologico y modelo de pensamiento digital.</t>
  </si>
  <si>
    <t>Número de desarrollos
 tecnologicos 
elaborados e 
implementados
/2 desarrollos 
tecnologicos que den
 respuesta a una
necesidad 
especifica de la entidad</t>
  </si>
  <si>
    <t>Febrero: Capacitación de Sensibilización en Seguridad: 3 Charlas realizadas a la comunidad institucional
Marzo: Capacitación Simpleview: 1 chalra realizada al Observatorio de Turismo
Abril: Capacitación de Sensibilización: Bogotá Destino Turístico Inteligente: 1 charla realizada por DTI
Mayo: Capacitacion en herramiento CRM para grupo promocion PR.
Agosto: Se realiza capacitacion en herramienta CRM grupo de MICE. Adicional se crea plan de socializaciones del PETI
Septiembre: Se realizaron capacitaciones por parte de Xertica en herramientas google.
Octubre: Se realizaron capacitaciones por parte de Xertica en herramientas google.</t>
  </si>
  <si>
    <t xml:space="preserve">MAR </t>
  </si>
  <si>
    <t xml:space="preserve">MAY  </t>
  </si>
  <si>
    <t>Cumplimiento en el cierre de las acciones de los Planes de Mejoramiento Internos Gestión Técnologica</t>
  </si>
  <si>
    <t>Oportunidad respuesta PQRS</t>
  </si>
  <si>
    <t xml:space="preserve">Medir la oportunidad en los tiempos de respuestas de las PQRS radicadas en la Entidad, con el fin de mejorar el nivel de satisfacción de los ciudadanos frente a la atención opotuna de sus PQRS, mes vencido. </t>
  </si>
  <si>
    <t>Número de PQRS con respuesta en terminos de ley  / Total de PQRS radicadas en la entidad * 100</t>
  </si>
  <si>
    <t>Durante el mes de enero de 2023, se recibieron un total de 54 solicitudes de las cuales se respondieron 28 mas 20 que venian pendientes del mes de diciembre de 2022, en total se respondieron 48 solicitudes dentro de los terminos y 26 no se han respondido aun porque se encuentran dentro de los tiempos estipulados por la Ley 1755 de 2015.  Para el mes de febrero de 2023 se recibieron un total de 75 solicitudes, de las cuales se respondieron 32 mas 26 que se encontraban pendientes de enero de 2023, 43 no se han respondido aun pero se encuentran dentro de los tiempos estipulados por la ley 1755 de 2015.  En lo que corresponde al mes de marzo se recibieron un total de 41 solicitudes registardas, de las cuales 5 no se dieron respuesta y se encuentran dentro de los terminos estipulados por la Ley.  
Durante el mes de abril  de 2023, se recibieron un total de 55 solicitudes de las cuales se respodieron 52, ya que las 3 restantes llegaron los últimos días del mes y tienen plazo de respuesta para el mes de mayo.Durante el mes de mayo se recibieron un total de 89 solicitudes, de las cuales se dio respuesta 61, quedando 28 con respuesta en terminos para emitir respuesta en el mes de junio,todas establecidas en los tiempos de respuesta según la Ley. Durante el mes de junio se recibieron un total de 53 solicitudes, de las cuales se dieron respuesta a 51 dentro de los terminos estblecidos por la ley. las dos restantes los teminos de respuesta se encuentran para los primeros dias de julio.
Durante el mes de julio se presentó un total de 54 solicitudes de las cuales se dio respuesta a 35 y 19 corresponden dentro de los términos establecidos para el mes de julio, durante el mes de agosto se recibió un total de 54 solicitudes, de las cuales se respondieron 29 en los términos establecidos y las otras 25 se encuentran para respuesta en el mes de agosto. Durante el periodo correspondiente al mes de septiembre se recibió un total de 44 solicitudes, de las cuales se gestionó la radicación y asignación a la dependencia correspondiente, se dio respuesta a 34 y las 10 restantes llegaron los dos últimos días hábiles del mes, para dar repuesta en el mes siguiente.
Durante el mes de octubre de 2023, se recibieron un total de 59 solicitudes de las cuales se respondieron 44 dentro de los términos establecidos por la ley. Las 15 solicitudes pendientes fueron radicadas en la entidad durante los últimos días hábiles del mes, por tal razón se encuentran dentro de los términos de ley para dar respuesta en el mes de noviembre
en el mes de noviembre, para el mes de noviembre se recibieron un total de 85 solicitudes de las cuales se dio respuesta a 72 dentro de los terminos de ley, las 13 restantes estan dentro de los tiempos para dar respuesta en el mes de diciembre 2023.</t>
  </si>
  <si>
    <t>Nivel de Satisfacción de las repuestas PQRSD</t>
  </si>
  <si>
    <t xml:space="preserve">Medir el nivel de satisfacción de los ciudadanos frente a la atención opotuna de sus PQRSD, mes vencido. </t>
  </si>
  <si>
    <t>Promedio calificaciones encuestas de satisfacción PQRS/Total de las Encuentas de PQRS diligenciadas en la Entidad*100</t>
  </si>
  <si>
    <t>Durante el mes de enero se enviaron un total de 21 encuestas a los ciudadanos acompañadas de las
 respuestas a sus solicitudes, sin embargo no se recibió ninguna respuesta, razón por la cual no es 
posible realizar la razón respectiva en este mes. Es importante aclarar que desde el proceso de 
atención a la ciudadania se esta trabajando para crear una alternativa mas eficaz que pueda garantizar
 las respuestas a las encuestas enviadas.  Para el mes de febrero se enviaron un total de 28 encuestas 
a los ciudadanos acompañadas de las respuestas a sus solicitudes, sin embargo solo se recibieron
 4 respuestas,  arrojando como resultado que se encuentran satisfechos con las respuestas enviadas 
por el Instituto respecto a los criterios de calidad, cumplimineto en el tiempo y satisfaccion con la 
respuesta obtenida. Es importante aclarar que desde el proceso de atención a la ciudadania se viene
 trabajando para crear una alternativa mas eficaz que pueda garantizar luna mayor cantidad de 
encuestas contestadas. En lo que corresponde al mes de marzo del total de encuestas enviadas a 
los peticionarios, se recibieron un total de  4 respuestas las cuales arrojan un promerdio de 
satisfacción  de 5 puntos.Durante el mes de abril se aplicaron 10 encuestas, sin embargo, se recibió solamente una respuesta, la cual arrojó un resultador satisfactorio. En lo que corresponde al mes de mayo se enviaron un total de 22 encuestas, de las cuales se recibieron 2 respuestas, las cuales el resultado es satisfactorio. Durante el mes de junio se envío un total de 15 encuestas de las caules no se recibieron diligenciadas ninguna por. parte de la ciudadania
 Para el mes de julio se enviaron 16 encvuestas de  las cuales solo se reciberon 3 respuestas
Para el mes de agosto se enviaron 29 encuestas de  las cuales solo se reciberon 3 respuestas
Durante de el mes de octubre de enviaron un total de 16 enviadas a los correos de la ciudadanía junto con la respuesta, sin embargo, al finalizar el mes no se recibió el  diligenciamiento de ninguna
durante el mes de noviembre se enviaron un 14 encuestas de las cuales solo se recibio una diligenciada.
Durante de el mes de octubre de enviaron un total de 16 enviadas a los correos de la ciudadanía junto con la respuesta, sin embargo, al finalizar el mes no se recibió el  diligenciamiento de ninguna, durante el mes de noviembre se enviaron un 14 encuestas de las cuales solo se recibio una diligenciada. Durante el mes de diciembre se remitieron 11 encuestas  con las respuestas a las diferentes solicitudes, de las cuales se recibieronm un total de 3 respuestas con comentarios satisafcctorios.</t>
  </si>
  <si>
    <t>Cumplimiento en el cierre de las acciones de los Planes de Mejoramiento Internos Atención al Ciudadano</t>
  </si>
  <si>
    <t xml:space="preserve">JUL </t>
  </si>
  <si>
    <t>Porcentaje de procesos evaluados de vigencias anteriores en la Oficina de Control Disciplinario Interno</t>
  </si>
  <si>
    <t>Lograr que su medición sirva de insumo para la toma de decisiones en la gestión e impulso que debe adelantar la OCDI  en los procesos disciplinarios que cursan en la misma para proferir decisiones de fondo.</t>
  </si>
  <si>
    <t xml:space="preserve">Número de procesos instruidos de la vigencia 2023 con decisiones de ( Indagacion previa+inhibitorio+investigacion disciplinaria+ remision por competencia) /Numero de procesos activos a corte 31 de diciembre de 2022 (15) </t>
  </si>
  <si>
    <t xml:space="preserve">De los  procesos activos a corte 31 de diciembre del 2022, durante el primer trimestre se proyectaron dos (2) decisiones de fondo con auto de archivo, es de advertir que por reserva de Ley establecida en el articulo 115 de la Ley 1952 de 2019, modificada por la Ley 2094 de 2021, no se cargan las evidencias del citado avance.
De los  procesos activos a corte 31 de diciembre del 2022, durante el segundo trimestre se proyectaron tres (3) decisiones de fondo asi: una (1) investigacion disciplinaria, una (1) prorroga de investigacion disciplinaria y un (1) archivo, es de advertir que por reserva de Ley establecida en el articulo 115 de la Ley 1952 de 2019, modificada por la Ley 2094 de 2021, no se cargan las evidencias del citado avance.
De los  procesos activos a corte 31 de diciembre del 2022, durante el tercer trimestre se proyectaron cinco (5) decisiones de fondo asi: cinco (5) archivos, es de advertir que por reserva de Ley establecida en el articulo 115 de la Ley 1952 de 2019, modificada por la Ley 2094 de 2021, no se cargan las evidencias del citado avance.  
De los  procesos activos a corte 31 de diciembre del 2022, durante el cuarto trimestre se proyectaron tres (3) decisiones de fondo asi: tres (3) archivos, es de advertir que por reserva de Ley establecida en el articulo 115 de la Ley 1952 de 2019, modificada por la Ley 2094 de 2021, no se cargan las evidencias del citado avance.                                                                                                      </t>
  </si>
  <si>
    <t>8. Robustecer la infraestructura 
organizacional, física, tecnológica y 
operativa del IDT, para el desarrollo 
armónico de los procesos y 
lograr una 
gestión más efectiva para el turismo de Bogotá.</t>
  </si>
  <si>
    <t xml:space="preserve">Porcentaje de asuntos instruidos de vigencia 2023 en la Oficina de Control Disciplinario Interno </t>
  </si>
  <si>
    <t>Lograr que su medición sirva de insumo para la toma de 
decisiones en la gestión e impulso que debe adelantar la 
OCDI  en los procesos disciplinarios que cursan en la 
misma para proferir decisiones de fondo.</t>
  </si>
  <si>
    <t xml:space="preserve">Número de procesos instruidos de la 
vigencia 2023
 con decisiones de ( Indagacion previa+inhibitorio+
investigacion 
disciplinaria+ 
remision por 
competencia) /
Numero de procesos radicados en la 
vigencia 2023 </t>
  </si>
  <si>
    <t xml:space="preserve">De los procesos activos a corte 31 de diciembre del 2022, durante el primer trimestre se 
proyectaron dos (2) decisiones de fondo con auto de archivo, es de advertir que por reserva 
de Ley establecida en el articulo 115 de la Ley 1952 de 2019, modificada por la Ley 2094
 de 2021, no se cargan las evidencias del citado avance.
Durante el segundo trimestre se recibieron trece  (13) quejas e informes disciplinarios, de los cuales se proyectaron dos (2) con decision de indagacion previa, tres  (3) con decision inhibitoria, siete (7) investigaciones disciplinarias y una (1) remision por competencia,  es de advertir que por reserva de Ley establecida en el articulo 115 de la Ley 1952 de 2019, modificada por la Ley 2094 del 2021, no se cargan evidencias del avance 
Durante el tercer trimestre se recibieron seis  (6) quejas e informes disciplinarios, de los cuales se proyectaron tres (3) con decision de indagacion previa, una (1) con decision inhibitoria, una (1) investigacion disciplinaria y una (1) remision por competencia,  es de advertir que por reserva de Ley establecida en el articulo 115 de la Ley 1952 de 2019, modificada por la Ley 2094 del 2021, no se cargan evidencias del avance                                                                                                         
Durante el cuarto trimestre se recibieron catorce  (14) quejas e informes disciplinarios, de los cuales se proyectaron nueve (9) con decision de indagacion previa, cuatro (4) con decision inhibitoria, una (1) investigacion disciplinaria,  es de advertir que por reserva de Ley establecida en el articulo 115 de la Ley 1952 de 2019, modificada por la Ley 2094 del 2021, no se cargan evidencias del avance </t>
  </si>
  <si>
    <t>Prevencion de faltas disciplinarias</t>
  </si>
  <si>
    <t>Ejercer la función preventiva otorgada a la oficina de 
Control Disciplinario Interno a través de charlas y 
piezas pedagógicas con el fin de dar a conocer la ley
 que rige en materia disciplinaria.</t>
  </si>
  <si>
    <t>Número de 
Capacitaciones y
 número de piezas 
comunicativas 
realizadas/Número 
de Capacitaciones y
 número de piezas comunicativas 
Programadas</t>
  </si>
  <si>
    <t>Durante el mes de marzo se realizó socialización a los funcionarios y contratistas del IDT sobre los 
cambios significativos en el Código General Disciplinario y en el marco de la función preventiva se 
plantearon las conductas más reiterativas en materia disciplinaria
Durante el mes de junio se realizó socialización a los funcionarios y contratistas del IDT sobre el regimen disciplinario a funcionarios publicos y contratistas del Estado y se publicaron las siguientes  piezas comunicativas: Abril : Conoce los tipos de defensa en materia disciplinaria; Mayo: Responsabilidad disciplinaria en materia de supervisión y Junio: Conoce las restricciones previas a la Ley de Garantías
Durante el mes de septiembre se realizó socialización a los funcionarios y contratistas del IDT sobre los cambios que trajo el nuevo Codigo General Disciplinario Ley 1952 del 2019, modificado por la Ley 2094 del 2021 y se publicaron las siguientes  piezas comunicativas: Julio : Recuerda actualizar tus formatos SIDEAP y SIGEP y su incidencia disciplinaria; Agosto: ¿La queja anónima da inicio a una investigación disciplinaria? tratamiento Septiembre: Trámite a las quejas falsas y_o temerarias en el ámbito disciplinaria.                                                                                                        
Durante el mes de diciembre se realizó socialización a los funcionarios y contratistas del IDT sobre los cambios que trajo el nuevo Codigo General Disciplinario Ley 1952 del 2019, modificado por la Ley 2094 del 2021 denominada las pruebas en el derecho disciplinario  y se publicaron las siguientes  piezas comunicativas: Octubre : Conoce los deberes como funcionario publico ; Noviembre: Conoce los derechos como funcionario publico Diciembre: Conoce la Directiva No 019-2023.
Durante el mes de diciembre se realizó socialización a los funcionarios y contratistas del IDT sobre los cambios que trajo el nuevo Codigo General Disciplinario Ley 1952 del 2019, modificado por la Ley 2094 del 2021 denominada las pruebas en el derecho disciplinario  y se publicaron las siguientes  piezas comunicativas: Octubre : Conoce los deberes como funcionario publico ; Noviembre: Conoce los derechos como funcionario publico Diciembre: Conoce la Directiva No 019-2023.</t>
  </si>
  <si>
    <t>ABR MAY</t>
  </si>
  <si>
    <t>ABRL</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</si>
</sst>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_-* #,##0_-;\-* #,##0_-;_-* &quot;-&quot;??_-;_-@"/>
    <numFmt numFmtId="165" formatCode="0.0%"/>
  </numFmts>
  <fonts count="23">
    <font>
      <sz val="12.0"/>
      <color theme="1"/>
      <name val="Calibri"/>
      <scheme val="minor"/>
    </font>
    <font>
      <sz val="14.0"/>
      <color rgb="FF000000"/>
      <name val="&quot;Times New Roman&quot;"/>
    </font>
    <font/>
    <font>
      <sz val="12.0"/>
      <color theme="1"/>
      <name val="Times"/>
    </font>
    <font>
      <b/>
      <sz val="12.0"/>
      <color theme="1"/>
      <name val="Times"/>
    </font>
    <font>
      <b/>
      <sz val="14.0"/>
      <color theme="0"/>
      <name val="Times"/>
    </font>
    <font>
      <b/>
      <sz val="12.0"/>
      <color theme="0"/>
      <name val="Times"/>
    </font>
    <font>
      <sz val="8.0"/>
      <color theme="1"/>
      <name val="Times"/>
    </font>
    <font>
      <sz val="28.0"/>
      <color theme="1"/>
      <name val="Times"/>
    </font>
    <font>
      <b/>
      <sz val="14.0"/>
      <color rgb="FFFFFFFF"/>
      <name val="Times"/>
    </font>
    <font>
      <sz val="12.0"/>
      <color rgb="FF000000"/>
      <name val="&quot;Times New Roman&quot;"/>
    </font>
    <font>
      <sz val="10.0"/>
      <color theme="1"/>
      <name val="Times"/>
    </font>
    <font>
      <sz val="12.0"/>
      <color rgb="FF000000"/>
      <name val="Times New Roman"/>
    </font>
    <font>
      <u/>
      <sz val="12.0"/>
      <color theme="1"/>
      <name val="Times"/>
    </font>
    <font>
      <sz val="9.0"/>
      <color theme="1"/>
      <name val="Times"/>
    </font>
    <font>
      <u/>
      <sz val="8.0"/>
      <color theme="1"/>
      <name val="Times"/>
    </font>
    <font>
      <u/>
      <sz val="12.0"/>
      <color theme="1"/>
      <name val="Times"/>
    </font>
    <font>
      <sz val="12.0"/>
      <color rgb="FF000000"/>
      <name val="Times"/>
    </font>
    <font>
      <u/>
      <sz val="12.0"/>
      <color theme="1"/>
      <name val="Times"/>
    </font>
    <font>
      <sz val="14.0"/>
      <color rgb="FF000000"/>
      <name val="Times"/>
    </font>
    <font>
      <sz val="12.0"/>
      <color theme="1"/>
      <name val="Roboto"/>
    </font>
    <font>
      <sz val="12.0"/>
      <color rgb="FF000000"/>
      <name val="Roboto"/>
    </font>
    <font>
      <u/>
      <sz val="12.0"/>
      <color theme="1"/>
      <name val="Times"/>
    </font>
  </fonts>
  <fills count="10">
    <fill>
      <patternFill patternType="none"/>
    </fill>
    <fill>
      <patternFill patternType="lightGray"/>
    </fill>
    <fill>
      <patternFill patternType="solid">
        <fgColor rgb="FF0070C0"/>
        <bgColor rgb="FF0070C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rgb="FFFFFFFF"/>
        <bgColor rgb="FFFFFFFF"/>
      </patternFill>
    </fill>
    <fill>
      <patternFill patternType="solid">
        <fgColor theme="0"/>
        <bgColor theme="0"/>
      </patternFill>
    </fill>
    <fill>
      <patternFill patternType="solid">
        <fgColor rgb="FFEEEEEE"/>
        <bgColor rgb="FFEEEEEE"/>
      </patternFill>
    </fill>
  </fills>
  <borders count="36">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right style="thin">
        <color rgb="FF000000"/>
      </right>
      <bottom style="thin">
        <color rgb="FF000000"/>
      </bottom>
    </border>
    <border>
      <right style="thin">
        <color rgb="FF000000"/>
      </right>
    </border>
    <border>
      <left style="medium">
        <color rgb="FF000000"/>
      </left>
      <right style="thin">
        <color rgb="FF000000"/>
      </right>
      <top style="medium">
        <color rgb="FF000000"/>
      </top>
      <bottom style="medium">
        <color rgb="FF000000"/>
      </bottom>
    </border>
    <border>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medium">
        <color rgb="FF000000"/>
      </left>
      <top style="medium">
        <color rgb="FF000000"/>
      </top>
    </border>
    <border>
      <top style="medium">
        <color rgb="FF000000"/>
      </top>
    </border>
    <border>
      <right style="thin">
        <color rgb="FF000000"/>
      </right>
      <top style="medium">
        <color rgb="FF000000"/>
      </top>
    </border>
    <border>
      <left style="medium">
        <color rgb="FF000000"/>
      </left>
      <bottom style="thin">
        <color rgb="FF000000"/>
      </bottom>
    </border>
    <border>
      <bottom style="thin">
        <color rgb="FF000000"/>
      </bottom>
    </border>
    <border>
      <left style="medium">
        <color rgb="FF000000"/>
      </left>
      <right style="thin">
        <color rgb="FF000000"/>
      </right>
      <top style="thin">
        <color rgb="FF000000"/>
      </top>
      <bottom style="medium">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bottom style="thin">
        <color rgb="FF000000"/>
      </bottom>
    </border>
    <border>
      <left/>
      <right/>
      <top/>
      <bottom/>
    </border>
    <border>
      <right style="medium">
        <color rgb="FF000000"/>
      </right>
      <top style="medium">
        <color rgb="FF000000"/>
      </top>
    </border>
    <border>
      <left style="medium">
        <color rgb="FF000000"/>
      </left>
      <bottom/>
    </border>
    <border>
      <bottom/>
    </border>
    <border>
      <right style="medium">
        <color rgb="FF000000"/>
      </right>
      <bottom/>
    </border>
    <border>
      <left style="thin">
        <color rgb="FF000000"/>
      </left>
      <top style="medium">
        <color rgb="FF000000"/>
      </top>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right style="thin">
        <color rgb="FF000000"/>
      </right>
      <top style="thin">
        <color rgb="FF000000"/>
      </top>
      <bottom style="thin">
        <color rgb="FF000000"/>
      </bottom>
    </border>
    <border>
      <left style="thin">
        <color rgb="FF000000"/>
      </left>
      <right style="thin">
        <color rgb="FF000000"/>
      </right>
      <top style="medium">
        <color rgb="FF000000"/>
      </top>
      <bottom style="thin">
        <color rgb="FF000000"/>
      </bottom>
    </border>
    <border>
      <left style="medium">
        <color rgb="FF000000"/>
      </left>
      <right style="medium">
        <color rgb="FF000000"/>
      </right>
      <top style="medium">
        <color rgb="FF000000"/>
      </top>
    </border>
  </borders>
  <cellStyleXfs count="1">
    <xf borderId="0" fillId="0" fontId="0" numFmtId="0" applyAlignment="1" applyFont="1"/>
  </cellStyleXfs>
  <cellXfs count="147">
    <xf borderId="0" fillId="0" fontId="0" numFmtId="0" xfId="0" applyAlignment="1" applyFont="1">
      <alignment readingOrder="0" shrinkToFit="0" vertical="bottom" wrapText="0"/>
    </xf>
    <xf borderId="1" fillId="0" fontId="1" numFmtId="0" xfId="0" applyAlignment="1" applyBorder="1" applyFont="1">
      <alignment readingOrder="0" shrinkToFit="0" vertical="bottom" wrapText="0"/>
    </xf>
    <xf borderId="2" fillId="0" fontId="2" numFmtId="0" xfId="0" applyBorder="1" applyFont="1"/>
    <xf borderId="3" fillId="0" fontId="1" numFmtId="0" xfId="0" applyAlignment="1" applyBorder="1" applyFont="1">
      <alignment readingOrder="0" shrinkToFit="0" vertical="bottom" wrapText="0"/>
    </xf>
    <xf borderId="4" fillId="0" fontId="2" numFmtId="0" xfId="0" applyBorder="1" applyFont="1"/>
    <xf borderId="0" fillId="0" fontId="3" numFmtId="0" xfId="0" applyFont="1"/>
    <xf borderId="0" fillId="0" fontId="3" numFmtId="0" xfId="0" applyAlignment="1" applyFont="1">
      <alignment horizontal="center"/>
    </xf>
    <xf borderId="5" fillId="0" fontId="2" numFmtId="0" xfId="0" applyBorder="1" applyFont="1"/>
    <xf borderId="0" fillId="0" fontId="4" numFmtId="0" xfId="0" applyAlignment="1" applyFont="1">
      <alignment horizontal="center" shrinkToFit="0" vertical="center" wrapText="1"/>
    </xf>
    <xf borderId="6" fillId="2" fontId="5" numFmtId="0" xfId="0" applyAlignment="1" applyBorder="1" applyFill="1" applyFont="1">
      <alignment horizontal="center" shrinkToFit="0" vertical="center" wrapText="1"/>
    </xf>
    <xf borderId="7" fillId="2" fontId="5" numFmtId="0" xfId="0" applyAlignment="1" applyBorder="1" applyFont="1">
      <alignment horizontal="center" shrinkToFit="0" vertical="center" wrapText="1"/>
    </xf>
    <xf borderId="8" fillId="0" fontId="2" numFmtId="0" xfId="0" applyBorder="1" applyFont="1"/>
    <xf borderId="9" fillId="2" fontId="5" numFmtId="0" xfId="0" applyAlignment="1" applyBorder="1" applyFont="1">
      <alignment horizontal="center" shrinkToFit="0" vertical="center" wrapText="1"/>
    </xf>
    <xf borderId="10" fillId="2" fontId="5" numFmtId="0" xfId="0" applyAlignment="1" applyBorder="1" applyFont="1">
      <alignment horizontal="center" shrinkToFit="0" vertical="center" wrapText="1"/>
    </xf>
    <xf borderId="11" fillId="2" fontId="5" numFmtId="0" xfId="0" applyAlignment="1" applyBorder="1" applyFont="1">
      <alignment horizontal="center" shrinkToFit="0" vertical="center" wrapText="1"/>
    </xf>
    <xf borderId="0" fillId="0" fontId="5" numFmtId="0" xfId="0" applyAlignment="1" applyFont="1">
      <alignment horizontal="center" shrinkToFit="0" vertical="center" wrapText="1"/>
    </xf>
    <xf borderId="1" fillId="2" fontId="6" numFmtId="0" xfId="0" applyAlignment="1" applyBorder="1" applyFont="1">
      <alignment horizontal="center" vertical="center"/>
    </xf>
    <xf borderId="12" fillId="0" fontId="3" numFmtId="0" xfId="0" applyAlignment="1" applyBorder="1" applyFont="1">
      <alignment horizontal="center" shrinkToFit="0" wrapText="1"/>
    </xf>
    <xf borderId="3" fillId="0" fontId="3" numFmtId="0" xfId="0" applyAlignment="1" applyBorder="1" applyFont="1">
      <alignment horizontal="center" shrinkToFit="0" wrapText="1"/>
    </xf>
    <xf borderId="12" fillId="0" fontId="3" numFmtId="0" xfId="0" applyAlignment="1" applyBorder="1" applyFont="1">
      <alignment shrinkToFit="0" vertical="center" wrapText="1"/>
    </xf>
    <xf borderId="12" fillId="0" fontId="3" numFmtId="0" xfId="0" applyAlignment="1" applyBorder="1" applyFont="1">
      <alignment horizontal="center" vertical="center"/>
    </xf>
    <xf borderId="12" fillId="0" fontId="3" numFmtId="9" xfId="0" applyAlignment="1" applyBorder="1" applyFont="1" applyNumberFormat="1">
      <alignment horizontal="center" vertical="center"/>
    </xf>
    <xf borderId="12" fillId="0" fontId="3" numFmtId="0" xfId="0" applyAlignment="1" applyBorder="1" applyFont="1">
      <alignment shrinkToFit="0" wrapText="1"/>
    </xf>
    <xf borderId="12" fillId="0" fontId="3" numFmtId="0" xfId="0" applyAlignment="1" applyBorder="1" applyFont="1">
      <alignment horizontal="center" readingOrder="0" vertical="center"/>
    </xf>
    <xf borderId="12" fillId="0" fontId="3" numFmtId="9" xfId="0" applyAlignment="1" applyBorder="1" applyFont="1" applyNumberFormat="1">
      <alignment horizontal="center" readingOrder="0" vertical="center"/>
    </xf>
    <xf borderId="3" fillId="0" fontId="3" numFmtId="9" xfId="0" applyAlignment="1" applyBorder="1" applyFont="1" applyNumberFormat="1">
      <alignment horizontal="center" vertical="center"/>
    </xf>
    <xf borderId="11" fillId="0" fontId="7" numFmtId="0" xfId="0" applyAlignment="1" applyBorder="1" applyFont="1">
      <alignment readingOrder="0" shrinkToFit="0" wrapText="1"/>
    </xf>
    <xf borderId="0" fillId="0" fontId="3" numFmtId="0" xfId="0" applyAlignment="1" applyFont="1">
      <alignment shrinkToFit="0" wrapText="1"/>
    </xf>
    <xf borderId="11" fillId="3" fontId="3" numFmtId="0" xfId="0" applyBorder="1" applyFill="1" applyFont="1"/>
    <xf borderId="11" fillId="0" fontId="3" numFmtId="0" xfId="0" applyAlignment="1" applyBorder="1" applyFont="1">
      <alignment horizontal="center"/>
    </xf>
    <xf borderId="11" fillId="0" fontId="3" numFmtId="0" xfId="0" applyAlignment="1" applyBorder="1" applyFont="1">
      <alignment horizontal="center" shrinkToFit="0" wrapText="1"/>
    </xf>
    <xf borderId="1" fillId="0" fontId="3" numFmtId="0" xfId="0" applyAlignment="1" applyBorder="1" applyFont="1">
      <alignment horizontal="center"/>
    </xf>
    <xf borderId="11" fillId="0" fontId="3" numFmtId="0" xfId="0" applyBorder="1" applyFont="1"/>
    <xf borderId="11" fillId="0" fontId="3" numFmtId="9" xfId="0" applyBorder="1" applyFont="1" applyNumberFormat="1"/>
    <xf borderId="1" fillId="0" fontId="3" numFmtId="9" xfId="0" applyBorder="1" applyFont="1" applyNumberFormat="1"/>
    <xf borderId="11" fillId="4" fontId="3" numFmtId="0" xfId="0" applyBorder="1" applyFill="1" applyFont="1"/>
    <xf borderId="11" fillId="5" fontId="3" numFmtId="0" xfId="0" applyBorder="1" applyFill="1" applyFont="1"/>
    <xf borderId="13" fillId="0" fontId="3" numFmtId="0" xfId="0" applyAlignment="1" applyBorder="1" applyFont="1">
      <alignment horizontal="center"/>
    </xf>
    <xf borderId="14" fillId="0" fontId="3" numFmtId="0" xfId="0" applyAlignment="1" applyBorder="1" applyFont="1">
      <alignment horizontal="center"/>
    </xf>
    <xf borderId="15" fillId="0" fontId="2" numFmtId="0" xfId="0" applyBorder="1" applyFont="1"/>
    <xf borderId="13" fillId="0" fontId="3" numFmtId="0" xfId="0" applyBorder="1" applyFont="1"/>
    <xf borderId="13" fillId="0" fontId="3" numFmtId="9" xfId="0" applyBorder="1" applyFont="1" applyNumberFormat="1"/>
    <xf borderId="14" fillId="0" fontId="3" numFmtId="9" xfId="0" applyBorder="1" applyFont="1" applyNumberFormat="1"/>
    <xf borderId="16" fillId="6" fontId="8" numFmtId="0" xfId="0" applyAlignment="1" applyBorder="1" applyFill="1" applyFont="1">
      <alignment horizontal="center"/>
    </xf>
    <xf borderId="17" fillId="0" fontId="2" numFmtId="0" xfId="0" applyBorder="1" applyFont="1"/>
    <xf borderId="18" fillId="0" fontId="2" numFmtId="0" xfId="0" applyBorder="1" applyFont="1"/>
    <xf borderId="0" fillId="0" fontId="8" numFmtId="0" xfId="0" applyAlignment="1" applyFont="1">
      <alignment horizontal="center"/>
    </xf>
    <xf borderId="19" fillId="0" fontId="2" numFmtId="0" xfId="0" applyBorder="1" applyFont="1"/>
    <xf borderId="20" fillId="0" fontId="2" numFmtId="0" xfId="0" applyBorder="1" applyFont="1"/>
    <xf borderId="21" fillId="2" fontId="5" numFmtId="0" xfId="0" applyAlignment="1" applyBorder="1" applyFont="1">
      <alignment horizontal="center" shrinkToFit="0" vertical="center" wrapText="1"/>
    </xf>
    <xf borderId="9" fillId="2" fontId="9" numFmtId="0" xfId="0" applyAlignment="1" applyBorder="1" applyFont="1">
      <alignment horizontal="center" shrinkToFit="0" vertical="center" wrapText="1"/>
    </xf>
    <xf borderId="0" fillId="0" fontId="3" numFmtId="0" xfId="0" applyAlignment="1" applyFont="1">
      <alignment horizontal="center" shrinkToFit="0" wrapText="1"/>
    </xf>
    <xf borderId="1" fillId="0" fontId="3" numFmtId="0" xfId="0" applyAlignment="1" applyBorder="1" applyFont="1">
      <alignment horizontal="center" shrinkToFit="0" wrapText="1"/>
    </xf>
    <xf borderId="11" fillId="0" fontId="3" numFmtId="0" xfId="0" applyAlignment="1" applyBorder="1" applyFont="1">
      <alignment horizontal="center" vertical="center"/>
    </xf>
    <xf borderId="11" fillId="0" fontId="3" numFmtId="0" xfId="0" applyAlignment="1" applyBorder="1" applyFont="1">
      <alignment shrinkToFit="0" vertical="center" wrapText="1"/>
    </xf>
    <xf borderId="11" fillId="0" fontId="3" numFmtId="9" xfId="0" applyAlignment="1" applyBorder="1" applyFont="1" applyNumberFormat="1">
      <alignment horizontal="center" vertical="center"/>
    </xf>
    <xf borderId="11" fillId="0" fontId="3" numFmtId="0" xfId="0" applyAlignment="1" applyBorder="1" applyFont="1">
      <alignment shrinkToFit="0" wrapText="1"/>
    </xf>
    <xf borderId="1" fillId="0" fontId="3" numFmtId="9" xfId="0" applyAlignment="1" applyBorder="1" applyFont="1" applyNumberFormat="1">
      <alignment horizontal="center" vertical="center"/>
    </xf>
    <xf borderId="13" fillId="0" fontId="3" numFmtId="0" xfId="0" applyAlignment="1" applyBorder="1" applyFont="1">
      <alignment horizontal="center" shrinkToFit="0" wrapText="1"/>
    </xf>
    <xf borderId="14" fillId="0" fontId="3" numFmtId="0" xfId="0" applyAlignment="1" applyBorder="1" applyFont="1">
      <alignment horizontal="center" shrinkToFit="0" wrapText="1"/>
    </xf>
    <xf borderId="13" fillId="0" fontId="3" numFmtId="0" xfId="0" applyAlignment="1" applyBorder="1" applyFont="1">
      <alignment horizontal="center" vertical="center"/>
    </xf>
    <xf borderId="13" fillId="0" fontId="3" numFmtId="0" xfId="0" applyAlignment="1" applyBorder="1" applyFont="1">
      <alignment shrinkToFit="0" vertical="center" wrapText="1"/>
    </xf>
    <xf borderId="13" fillId="0" fontId="3" numFmtId="9" xfId="0" applyAlignment="1" applyBorder="1" applyFont="1" applyNumberFormat="1">
      <alignment horizontal="center" vertical="center"/>
    </xf>
    <xf borderId="13" fillId="0" fontId="3" numFmtId="0" xfId="0" applyAlignment="1" applyBorder="1" applyFont="1">
      <alignment shrinkToFit="0" wrapText="1"/>
    </xf>
    <xf borderId="14" fillId="0" fontId="3" numFmtId="9" xfId="0" applyAlignment="1" applyBorder="1" applyFont="1" applyNumberFormat="1">
      <alignment horizontal="center" vertical="center"/>
    </xf>
    <xf borderId="12" fillId="0" fontId="3" numFmtId="0" xfId="0" applyAlignment="1" applyBorder="1" applyFont="1">
      <alignment readingOrder="0" shrinkToFit="0" vertical="center" wrapText="1"/>
    </xf>
    <xf borderId="12" fillId="0" fontId="3" numFmtId="0" xfId="0" applyAlignment="1" applyBorder="1" applyFont="1">
      <alignment readingOrder="0" shrinkToFit="0" wrapText="1"/>
    </xf>
    <xf borderId="0" fillId="7" fontId="10" numFmtId="0" xfId="0" applyAlignment="1" applyFill="1" applyFont="1">
      <alignment horizontal="left" readingOrder="0"/>
    </xf>
    <xf borderId="0" fillId="0" fontId="3" numFmtId="0" xfId="0" applyAlignment="1" applyFont="1">
      <alignment horizontal="left"/>
    </xf>
    <xf borderId="0" fillId="0" fontId="4" numFmtId="0" xfId="0" applyAlignment="1" applyFont="1">
      <alignment horizontal="left" shrinkToFit="0" vertical="center" wrapText="1"/>
    </xf>
    <xf borderId="7" fillId="2" fontId="9" numFmtId="0" xfId="0" applyAlignment="1" applyBorder="1" applyFont="1">
      <alignment horizontal="center" shrinkToFit="0" vertical="center" wrapText="1"/>
    </xf>
    <xf borderId="22" fillId="0" fontId="3" numFmtId="0" xfId="0" applyAlignment="1" applyBorder="1" applyFont="1">
      <alignment horizontal="center" shrinkToFit="0" wrapText="1"/>
    </xf>
    <xf borderId="23" fillId="0" fontId="2" numFmtId="0" xfId="0" applyBorder="1" applyFont="1"/>
    <xf borderId="24" fillId="8" fontId="3" numFmtId="0" xfId="0" applyAlignment="1" applyBorder="1" applyFill="1" applyFont="1">
      <alignment horizontal="center" vertical="center"/>
    </xf>
    <xf borderId="22" fillId="0" fontId="11" numFmtId="0" xfId="0" applyAlignment="1" applyBorder="1" applyFont="1">
      <alignment horizontal="left" readingOrder="0" shrinkToFit="0" vertical="center" wrapText="1"/>
    </xf>
    <xf borderId="11" fillId="0" fontId="3" numFmtId="9" xfId="0" applyAlignment="1" applyBorder="1" applyFont="1" applyNumberFormat="1">
      <alignment readingOrder="0"/>
    </xf>
    <xf borderId="22" fillId="0" fontId="3" numFmtId="0" xfId="0" applyAlignment="1" applyBorder="1" applyFont="1">
      <alignment horizontal="left" readingOrder="0" shrinkToFit="0" vertical="center" wrapText="1"/>
    </xf>
    <xf borderId="22" fillId="0" fontId="3" numFmtId="0" xfId="0" applyAlignment="1" applyBorder="1" applyFont="1">
      <alignment horizontal="center" shrinkToFit="0" vertical="center" wrapText="1"/>
    </xf>
    <xf borderId="24" fillId="8" fontId="3" numFmtId="0" xfId="0" applyAlignment="1" applyBorder="1" applyFont="1">
      <alignment horizontal="center" shrinkToFit="0" vertical="center" wrapText="1"/>
    </xf>
    <xf borderId="11" fillId="0" fontId="3" numFmtId="0" xfId="0" applyAlignment="1" applyBorder="1" applyFont="1">
      <alignment readingOrder="0"/>
    </xf>
    <xf borderId="11" fillId="0" fontId="3" numFmtId="0" xfId="0" applyAlignment="1" applyBorder="1" applyFont="1">
      <alignment horizontal="left" readingOrder="0" shrinkToFit="0" wrapText="1"/>
    </xf>
    <xf borderId="12" fillId="0" fontId="3" numFmtId="0" xfId="0" applyAlignment="1" applyBorder="1" applyFont="1">
      <alignment horizontal="center" shrinkToFit="0" vertical="center" wrapText="1"/>
    </xf>
    <xf borderId="11" fillId="0" fontId="3" numFmtId="164" xfId="0" applyAlignment="1" applyBorder="1" applyFont="1" applyNumberFormat="1">
      <alignment readingOrder="0"/>
    </xf>
    <xf borderId="11" fillId="0" fontId="3" numFmtId="3" xfId="0" applyBorder="1" applyFont="1" applyNumberFormat="1"/>
    <xf borderId="25" fillId="7" fontId="12" numFmtId="0" xfId="0" applyAlignment="1" applyBorder="1" applyFont="1">
      <alignment horizontal="left" readingOrder="0"/>
    </xf>
    <xf borderId="24" fillId="8" fontId="3" numFmtId="0" xfId="0" applyAlignment="1" applyBorder="1" applyFont="1">
      <alignment shrinkToFit="0" vertical="center" wrapText="1"/>
    </xf>
    <xf borderId="11" fillId="0" fontId="3" numFmtId="0" xfId="0" applyAlignment="1" applyBorder="1" applyFont="1">
      <alignment horizontal="left"/>
    </xf>
    <xf borderId="13" fillId="0" fontId="3" numFmtId="0" xfId="0" applyAlignment="1" applyBorder="1" applyFont="1">
      <alignment horizontal="left"/>
    </xf>
    <xf borderId="26" fillId="0" fontId="2" numFmtId="0" xfId="0" applyBorder="1" applyFont="1"/>
    <xf borderId="27" fillId="0" fontId="2" numFmtId="0" xfId="0" applyBorder="1" applyFont="1"/>
    <xf borderId="28" fillId="0" fontId="2" numFmtId="0" xfId="0" applyBorder="1" applyFont="1"/>
    <xf borderId="29" fillId="0" fontId="2" numFmtId="0" xfId="0" applyBorder="1" applyFont="1"/>
    <xf borderId="9" fillId="2" fontId="5" numFmtId="0" xfId="0" applyAlignment="1" applyBorder="1" applyFont="1">
      <alignment horizontal="left" shrinkToFit="0" vertical="center" wrapText="1"/>
    </xf>
    <xf borderId="12" fillId="0" fontId="13" numFmtId="0" xfId="0" applyAlignment="1" applyBorder="1" applyFont="1">
      <alignment horizontal="left" shrinkToFit="0" wrapText="1"/>
    </xf>
    <xf borderId="30" fillId="2" fontId="5" numFmtId="0" xfId="0" applyAlignment="1" applyBorder="1" applyFont="1">
      <alignment horizontal="center" shrinkToFit="0" vertical="center" wrapText="1"/>
    </xf>
    <xf borderId="12" fillId="0" fontId="3" numFmtId="4" xfId="0" applyAlignment="1" applyBorder="1" applyFont="1" applyNumberFormat="1">
      <alignment horizontal="center" vertical="center"/>
    </xf>
    <xf borderId="12" fillId="0" fontId="7" numFmtId="0" xfId="0" applyAlignment="1" applyBorder="1" applyFont="1">
      <alignment readingOrder="0" shrinkToFit="0" wrapText="1"/>
    </xf>
    <xf borderId="11" fillId="0" fontId="14" numFmtId="0" xfId="0" applyAlignment="1" applyBorder="1" applyFont="1">
      <alignment readingOrder="0" shrinkToFit="0" wrapText="1"/>
    </xf>
    <xf borderId="11" fillId="0" fontId="15" numFmtId="0" xfId="0" applyAlignment="1" applyBorder="1" applyFont="1">
      <alignment readingOrder="0" shrinkToFit="0" wrapText="1"/>
    </xf>
    <xf borderId="25" fillId="7" fontId="12" numFmtId="0" xfId="0" applyAlignment="1" applyBorder="1" applyFont="1">
      <alignment horizontal="left"/>
    </xf>
    <xf borderId="11" fillId="0" fontId="3" numFmtId="3" xfId="0" applyAlignment="1" applyBorder="1" applyFont="1" applyNumberFormat="1">
      <alignment readingOrder="0"/>
    </xf>
    <xf borderId="31" fillId="0" fontId="3" numFmtId="0" xfId="0" applyAlignment="1" applyBorder="1" applyFont="1">
      <alignment horizontal="center" shrinkToFit="0" wrapText="1"/>
    </xf>
    <xf borderId="32" fillId="0" fontId="2" numFmtId="0" xfId="0" applyBorder="1" applyFont="1"/>
    <xf borderId="22" fillId="0" fontId="3" numFmtId="0" xfId="0" applyAlignment="1" applyBorder="1" applyFont="1">
      <alignment horizontal="center" readingOrder="0" shrinkToFit="0" wrapText="1"/>
    </xf>
    <xf borderId="12" fillId="0" fontId="3" numFmtId="0" xfId="0" applyAlignment="1" applyBorder="1" applyFont="1">
      <alignment horizontal="right" vertical="center"/>
    </xf>
    <xf borderId="12" fillId="0" fontId="3" numFmtId="0" xfId="0" applyAlignment="1" applyBorder="1" applyFont="1">
      <alignment horizontal="right" readingOrder="0" vertical="center"/>
    </xf>
    <xf borderId="11" fillId="0" fontId="3" numFmtId="0" xfId="0" applyAlignment="1" applyBorder="1" applyFont="1">
      <alignment readingOrder="0" shrinkToFit="0" wrapText="1"/>
    </xf>
    <xf borderId="11" fillId="0" fontId="3" numFmtId="0" xfId="0" applyAlignment="1" applyBorder="1" applyFont="1">
      <alignment horizontal="right" readingOrder="0"/>
    </xf>
    <xf borderId="11" fillId="0" fontId="3" numFmtId="0" xfId="0" applyAlignment="1" applyBorder="1" applyFont="1">
      <alignment horizontal="right"/>
    </xf>
    <xf borderId="11" fillId="0" fontId="3" numFmtId="0" xfId="0" applyAlignment="1" applyBorder="1" applyFont="1">
      <alignment horizontal="center" readingOrder="0" shrinkToFit="0" wrapText="1"/>
    </xf>
    <xf borderId="11" fillId="0" fontId="3" numFmtId="0" xfId="0" applyAlignment="1" applyBorder="1" applyFont="1">
      <alignment horizontal="center" readingOrder="0"/>
    </xf>
    <xf borderId="1" fillId="0" fontId="3" numFmtId="0" xfId="0" applyAlignment="1" applyBorder="1" applyFont="1">
      <alignment horizontal="center" readingOrder="0"/>
    </xf>
    <xf borderId="12" fillId="0" fontId="3" numFmtId="0" xfId="0" applyBorder="1" applyFont="1"/>
    <xf borderId="24" fillId="7" fontId="3" numFmtId="0" xfId="0" applyAlignment="1" applyBorder="1" applyFont="1">
      <alignment shrinkToFit="0" vertical="center" wrapText="1"/>
    </xf>
    <xf borderId="12" fillId="0" fontId="16" numFmtId="0" xfId="0" applyAlignment="1" applyBorder="1" applyFont="1">
      <alignment shrinkToFit="0" wrapText="1"/>
    </xf>
    <xf borderId="12" fillId="0" fontId="3" numFmtId="164" xfId="0" applyAlignment="1" applyBorder="1" applyFont="1" applyNumberFormat="1">
      <alignment horizontal="center" vertical="center"/>
    </xf>
    <xf borderId="12" fillId="0" fontId="3" numFmtId="3" xfId="0" applyAlignment="1" applyBorder="1" applyFont="1" applyNumberFormat="1">
      <alignment horizontal="center" readingOrder="0" vertical="center"/>
    </xf>
    <xf borderId="12" fillId="0" fontId="3" numFmtId="1" xfId="0" applyAlignment="1" applyBorder="1" applyFont="1" applyNumberFormat="1">
      <alignment horizontal="center" readingOrder="0" vertical="center"/>
    </xf>
    <xf borderId="11" fillId="0" fontId="3" numFmtId="4" xfId="0" applyBorder="1" applyFont="1" applyNumberFormat="1"/>
    <xf borderId="12" fillId="0" fontId="3" numFmtId="9" xfId="0" applyAlignment="1" applyBorder="1" applyFont="1" applyNumberFormat="1">
      <alignment horizontal="right"/>
    </xf>
    <xf borderId="33" fillId="7" fontId="17" numFmtId="9" xfId="0" applyAlignment="1" applyBorder="1" applyFont="1" applyNumberFormat="1">
      <alignment horizontal="center"/>
    </xf>
    <xf borderId="11" fillId="0" fontId="3" numFmtId="9" xfId="0" applyAlignment="1" applyBorder="1" applyFont="1" applyNumberFormat="1">
      <alignment horizontal="right"/>
    </xf>
    <xf borderId="12" fillId="0" fontId="18" numFmtId="0" xfId="0" applyAlignment="1" applyBorder="1" applyFont="1">
      <alignment shrinkToFit="0" vertical="center" wrapText="1"/>
    </xf>
    <xf borderId="0" fillId="0" fontId="19" numFmtId="0" xfId="0" applyFont="1"/>
    <xf borderId="1" fillId="0" fontId="19" numFmtId="0" xfId="0" applyBorder="1" applyFont="1"/>
    <xf borderId="34" fillId="8" fontId="3" numFmtId="0" xfId="0" applyAlignment="1" applyBorder="1" applyFont="1">
      <alignment horizontal="center" shrinkToFit="0" vertical="center" wrapText="1"/>
    </xf>
    <xf borderId="12" fillId="0" fontId="3" numFmtId="0" xfId="0" applyAlignment="1" applyBorder="1" applyFont="1">
      <alignment horizontal="center" readingOrder="0" shrinkToFit="0" vertical="center" wrapText="1"/>
    </xf>
    <xf borderId="25" fillId="7" fontId="17" numFmtId="0" xfId="0" applyAlignment="1" applyBorder="1" applyFont="1">
      <alignment readingOrder="0"/>
    </xf>
    <xf borderId="12" fillId="0" fontId="3" numFmtId="10" xfId="0" applyAlignment="1" applyBorder="1" applyFont="1" applyNumberFormat="1">
      <alignment horizontal="center" vertical="center"/>
    </xf>
    <xf borderId="25" fillId="7" fontId="17" numFmtId="0" xfId="0" applyAlignment="1" applyBorder="1" applyFont="1">
      <alignment horizontal="left" readingOrder="0"/>
    </xf>
    <xf borderId="25" fillId="7" fontId="20" numFmtId="0" xfId="0" applyAlignment="1" applyBorder="1" applyFont="1">
      <alignment readingOrder="0" shrinkToFit="0" wrapText="1"/>
    </xf>
    <xf borderId="25" fillId="7" fontId="20" numFmtId="0" xfId="0" applyAlignment="1" applyBorder="1" applyFont="1">
      <alignment shrinkToFit="0" wrapText="1"/>
    </xf>
    <xf borderId="25" fillId="9" fontId="21" numFmtId="0" xfId="0" applyAlignment="1" applyBorder="1" applyFill="1" applyFont="1">
      <alignment vertical="top"/>
    </xf>
    <xf borderId="25" fillId="7" fontId="21" numFmtId="0" xfId="0" applyBorder="1" applyFont="1"/>
    <xf borderId="11" fillId="0" fontId="22" numFmtId="0" xfId="0" applyAlignment="1" applyBorder="1" applyFont="1">
      <alignment shrinkToFit="0" wrapText="1"/>
    </xf>
    <xf borderId="12" fillId="0" fontId="3" numFmtId="0" xfId="0" applyAlignment="1" applyBorder="1" applyFont="1">
      <alignment horizontal="left" readingOrder="0" shrinkToFit="0" vertical="center" wrapText="1"/>
    </xf>
    <xf borderId="0" fillId="0" fontId="3" numFmtId="0" xfId="0" applyAlignment="1" applyFont="1">
      <alignment readingOrder="0"/>
    </xf>
    <xf borderId="11" fillId="0" fontId="3" numFmtId="9" xfId="0" applyAlignment="1" applyBorder="1" applyFont="1" applyNumberFormat="1">
      <alignment horizontal="right" readingOrder="0"/>
    </xf>
    <xf borderId="12" fillId="0" fontId="3" numFmtId="9" xfId="0" applyBorder="1" applyFont="1" applyNumberFormat="1"/>
    <xf borderId="12" fillId="0" fontId="3" numFmtId="9" xfId="0" applyAlignment="1" applyBorder="1" applyFont="1" applyNumberFormat="1">
      <alignment readingOrder="0"/>
    </xf>
    <xf borderId="12" fillId="0" fontId="3" numFmtId="164" xfId="0" applyAlignment="1" applyBorder="1" applyFont="1" applyNumberFormat="1">
      <alignment horizontal="center" readingOrder="0" vertical="center"/>
    </xf>
    <xf borderId="35" fillId="2" fontId="5" numFmtId="0" xfId="0" applyAlignment="1" applyBorder="1" applyFont="1">
      <alignment horizontal="center" shrinkToFit="0" vertical="center" wrapText="1"/>
    </xf>
    <xf borderId="5" fillId="0" fontId="3" numFmtId="0" xfId="0" applyAlignment="1" applyBorder="1" applyFont="1">
      <alignment horizontal="center" readingOrder="0" shrinkToFit="0" wrapText="1"/>
    </xf>
    <xf borderId="11" fillId="0" fontId="3" numFmtId="9" xfId="0" applyAlignment="1" applyBorder="1" applyFont="1" applyNumberFormat="1">
      <alignment horizontal="center" readingOrder="0" vertical="center"/>
    </xf>
    <xf borderId="12" fillId="0" fontId="3" numFmtId="9" xfId="0" applyAlignment="1" applyBorder="1" applyFont="1" applyNumberFormat="1">
      <alignment horizontal="right" vertical="center"/>
    </xf>
    <xf borderId="11" fillId="0" fontId="3" numFmtId="165" xfId="0" applyAlignment="1" applyBorder="1" applyFont="1" applyNumberFormat="1">
      <alignment readingOrder="0"/>
    </xf>
    <xf borderId="3" fillId="0" fontId="3" numFmtId="0" xfId="0" applyAlignment="1" applyBorder="1" applyFont="1">
      <alignment horizontal="center" shrinkToFit="0" vertical="center" wrapText="1"/>
    </xf>
  </cellXfs>
  <cellStyles count="1">
    <cellStyle xfId="0" name="Normal" builtinId="0"/>
  </cellStyles>
  <dxfs count="3">
    <dxf>
      <font/>
      <fill>
        <patternFill patternType="solid">
          <fgColor rgb="FFFF0000"/>
          <bgColor rgb="FFFF0000"/>
        </patternFill>
      </fill>
      <border/>
    </dxf>
    <dxf>
      <font/>
      <fill>
        <patternFill patternType="solid">
          <fgColor rgb="FFFFFF00"/>
          <bgColor rgb="FFFFFF00"/>
        </patternFill>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hyperlink" Target="#'Gesti&#243;n%20Documental'!A1" TargetMode="External"/><Relationship Id="rId10" Type="http://schemas.openxmlformats.org/officeDocument/2006/relationships/hyperlink" Target="#'Gesti&#243;n%20Financiera'!A1" TargetMode="External"/><Relationship Id="rId13" Type="http://schemas.openxmlformats.org/officeDocument/2006/relationships/hyperlink" Target="#'Gesti&#243;n%20Tecnol&#243;gica'!A1" TargetMode="External"/><Relationship Id="rId12" Type="http://schemas.openxmlformats.org/officeDocument/2006/relationships/hyperlink" Target="#'Atenci&#243;n%20al%20Ciudadano'!A1" TargetMode="External"/><Relationship Id="rId1" Type="http://schemas.openxmlformats.org/officeDocument/2006/relationships/hyperlink" Target="#'Gesti&#243;n%20Informaci&#243;n%20Tur&#237;stica'!A1" TargetMode="External"/><Relationship Id="rId2" Type="http://schemas.openxmlformats.org/officeDocument/2006/relationships/hyperlink" Target="#'Gesti&#243;n%20de%20Destino%20CyS'!A1" TargetMode="External"/><Relationship Id="rId3" Type="http://schemas.openxmlformats.org/officeDocument/2006/relationships/hyperlink" Target="#'Promoci&#243;n%20y%20Mercadeo%20Tur&#237;stico%20'!A1" TargetMode="External"/><Relationship Id="rId4" Type="http://schemas.openxmlformats.org/officeDocument/2006/relationships/hyperlink" Target="#Comunicaciones!A1" TargetMode="External"/><Relationship Id="rId9" Type="http://schemas.openxmlformats.org/officeDocument/2006/relationships/hyperlink" Target="#'Gesti&#243;n%20Jur&#237;dica'!A1" TargetMode="External"/><Relationship Id="rId15" Type="http://schemas.openxmlformats.org/officeDocument/2006/relationships/image" Target="../media/image3.png"/><Relationship Id="rId14" Type="http://schemas.openxmlformats.org/officeDocument/2006/relationships/hyperlink" Target="#'Evaluaci&#243;n%20Institucional'!A1" TargetMode="External"/><Relationship Id="rId5" Type="http://schemas.openxmlformats.org/officeDocument/2006/relationships/hyperlink" Target="#'Direccionamiento%20Estrat&#233;gico'!A1" TargetMode="External"/><Relationship Id="rId6" Type="http://schemas.openxmlformats.org/officeDocument/2006/relationships/hyperlink" Target="#'Talento%20Humano'!A1" TargetMode="External"/><Relationship Id="rId7" Type="http://schemas.openxmlformats.org/officeDocument/2006/relationships/hyperlink" Target="#'Control%20Interno%20Diciplinario'!A1" TargetMode="External"/><Relationship Id="rId8" Type="http://schemas.openxmlformats.org/officeDocument/2006/relationships/hyperlink" Target="#'Bienes%20y%20Servicios'!A1"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762000</xdr:colOff>
      <xdr:row>17</xdr:row>
      <xdr:rowOff>28575</xdr:rowOff>
    </xdr:from>
    <xdr:ext cx="1885950" cy="104775"/>
    <xdr:sp>
      <xdr:nvSpPr>
        <xdr:cNvPr id="3" name="Shape 3">
          <a:hlinkClick r:id="rId1"/>
        </xdr:cNvPr>
        <xdr:cNvSpPr/>
      </xdr:nvSpPr>
      <xdr:spPr>
        <a:xfrm>
          <a:off x="4407788" y="3732375"/>
          <a:ext cx="1876425"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5</xdr:col>
      <xdr:colOff>9525</xdr:colOff>
      <xdr:row>17</xdr:row>
      <xdr:rowOff>28575</xdr:rowOff>
    </xdr:from>
    <xdr:ext cx="1857375" cy="104775"/>
    <xdr:sp>
      <xdr:nvSpPr>
        <xdr:cNvPr id="4" name="Shape 4">
          <a:hlinkClick r:id="rId2"/>
        </xdr:cNvPr>
        <xdr:cNvSpPr/>
      </xdr:nvSpPr>
      <xdr:spPr>
        <a:xfrm>
          <a:off x="4422075" y="3732375"/>
          <a:ext cx="1847850"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47625</xdr:colOff>
      <xdr:row>17</xdr:row>
      <xdr:rowOff>28575</xdr:rowOff>
    </xdr:from>
    <xdr:ext cx="1828800" cy="104775"/>
    <xdr:sp>
      <xdr:nvSpPr>
        <xdr:cNvPr id="5" name="Shape 5">
          <a:hlinkClick r:id="rId3"/>
        </xdr:cNvPr>
        <xdr:cNvSpPr/>
      </xdr:nvSpPr>
      <xdr:spPr>
        <a:xfrm>
          <a:off x="4436363" y="3732375"/>
          <a:ext cx="1819275"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219075</xdr:colOff>
      <xdr:row>9</xdr:row>
      <xdr:rowOff>47625</xdr:rowOff>
    </xdr:from>
    <xdr:ext cx="1828800" cy="104775"/>
    <xdr:sp>
      <xdr:nvSpPr>
        <xdr:cNvPr id="6" name="Shape 6">
          <a:hlinkClick r:id="rId4"/>
        </xdr:cNvPr>
        <xdr:cNvSpPr/>
      </xdr:nvSpPr>
      <xdr:spPr>
        <a:xfrm>
          <a:off x="4436363" y="3732375"/>
          <a:ext cx="1819275"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352425</xdr:colOff>
      <xdr:row>9</xdr:row>
      <xdr:rowOff>47625</xdr:rowOff>
    </xdr:from>
    <xdr:ext cx="1885950" cy="104775"/>
    <xdr:sp>
      <xdr:nvSpPr>
        <xdr:cNvPr id="7" name="Shape 7">
          <a:hlinkClick r:id="rId5"/>
        </xdr:cNvPr>
        <xdr:cNvSpPr/>
      </xdr:nvSpPr>
      <xdr:spPr>
        <a:xfrm>
          <a:off x="4407788" y="3732375"/>
          <a:ext cx="1876425"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xdr:col>
      <xdr:colOff>123825</xdr:colOff>
      <xdr:row>21</xdr:row>
      <xdr:rowOff>104775</xdr:rowOff>
    </xdr:from>
    <xdr:ext cx="1390650" cy="133350"/>
    <xdr:sp>
      <xdr:nvSpPr>
        <xdr:cNvPr id="8" name="Shape 8">
          <a:hlinkClick r:id="rId6"/>
        </xdr:cNvPr>
        <xdr:cNvSpPr/>
      </xdr:nvSpPr>
      <xdr:spPr>
        <a:xfrm>
          <a:off x="4655438" y="3718088"/>
          <a:ext cx="138112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xdr:col>
      <xdr:colOff>123825</xdr:colOff>
      <xdr:row>24</xdr:row>
      <xdr:rowOff>152400</xdr:rowOff>
    </xdr:from>
    <xdr:ext cx="1390650" cy="133350"/>
    <xdr:sp>
      <xdr:nvSpPr>
        <xdr:cNvPr id="9" name="Shape 9">
          <a:hlinkClick r:id="rId7"/>
        </xdr:cNvPr>
        <xdr:cNvSpPr/>
      </xdr:nvSpPr>
      <xdr:spPr>
        <a:xfrm>
          <a:off x="4655438" y="3718088"/>
          <a:ext cx="138112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4</xdr:col>
      <xdr:colOff>361950</xdr:colOff>
      <xdr:row>21</xdr:row>
      <xdr:rowOff>104775</xdr:rowOff>
    </xdr:from>
    <xdr:ext cx="1390650" cy="133350"/>
    <xdr:sp>
      <xdr:nvSpPr>
        <xdr:cNvPr id="10" name="Shape 10">
          <a:hlinkClick r:id="rId8"/>
        </xdr:cNvPr>
        <xdr:cNvSpPr/>
      </xdr:nvSpPr>
      <xdr:spPr>
        <a:xfrm>
          <a:off x="4655438" y="3718088"/>
          <a:ext cx="138112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4</xdr:col>
      <xdr:colOff>361950</xdr:colOff>
      <xdr:row>24</xdr:row>
      <xdr:rowOff>152400</xdr:rowOff>
    </xdr:from>
    <xdr:ext cx="1390650" cy="133350"/>
    <xdr:sp>
      <xdr:nvSpPr>
        <xdr:cNvPr id="11" name="Shape 11">
          <a:hlinkClick r:id="rId9"/>
        </xdr:cNvPr>
        <xdr:cNvSpPr/>
      </xdr:nvSpPr>
      <xdr:spPr>
        <a:xfrm>
          <a:off x="4655438" y="3718088"/>
          <a:ext cx="138112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552450</xdr:colOff>
      <xdr:row>21</xdr:row>
      <xdr:rowOff>104775</xdr:rowOff>
    </xdr:from>
    <xdr:ext cx="1447800" cy="133350"/>
    <xdr:sp>
      <xdr:nvSpPr>
        <xdr:cNvPr id="12" name="Shape 12">
          <a:hlinkClick r:id="rId10"/>
        </xdr:cNvPr>
        <xdr:cNvSpPr/>
      </xdr:nvSpPr>
      <xdr:spPr>
        <a:xfrm>
          <a:off x="4626863" y="3718088"/>
          <a:ext cx="143827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552450</xdr:colOff>
      <xdr:row>24</xdr:row>
      <xdr:rowOff>152400</xdr:rowOff>
    </xdr:from>
    <xdr:ext cx="1447800" cy="133350"/>
    <xdr:sp>
      <xdr:nvSpPr>
        <xdr:cNvPr id="13" name="Shape 13">
          <a:hlinkClick r:id="rId11"/>
        </xdr:cNvPr>
        <xdr:cNvSpPr/>
      </xdr:nvSpPr>
      <xdr:spPr>
        <a:xfrm>
          <a:off x="4626863" y="3718088"/>
          <a:ext cx="143827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666750</xdr:colOff>
      <xdr:row>21</xdr:row>
      <xdr:rowOff>104775</xdr:rowOff>
    </xdr:from>
    <xdr:ext cx="1447800" cy="133350"/>
    <xdr:sp>
      <xdr:nvSpPr>
        <xdr:cNvPr id="14" name="Shape 14">
          <a:hlinkClick r:id="rId12"/>
        </xdr:cNvPr>
        <xdr:cNvSpPr/>
      </xdr:nvSpPr>
      <xdr:spPr>
        <a:xfrm>
          <a:off x="4626863" y="3718088"/>
          <a:ext cx="143827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666750</xdr:colOff>
      <xdr:row>24</xdr:row>
      <xdr:rowOff>152400</xdr:rowOff>
    </xdr:from>
    <xdr:ext cx="1447800" cy="133350"/>
    <xdr:sp>
      <xdr:nvSpPr>
        <xdr:cNvPr id="15" name="Shape 15">
          <a:hlinkClick r:id="rId13"/>
        </xdr:cNvPr>
        <xdr:cNvSpPr/>
      </xdr:nvSpPr>
      <xdr:spPr>
        <a:xfrm>
          <a:off x="4626863" y="3718088"/>
          <a:ext cx="1438275" cy="1238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10</xdr:col>
      <xdr:colOff>0</xdr:colOff>
      <xdr:row>7</xdr:row>
      <xdr:rowOff>28575</xdr:rowOff>
    </xdr:from>
    <xdr:ext cx="1009650" cy="104775"/>
    <xdr:sp>
      <xdr:nvSpPr>
        <xdr:cNvPr id="16" name="Shape 16">
          <a:hlinkClick r:id="rId14"/>
        </xdr:cNvPr>
        <xdr:cNvSpPr/>
      </xdr:nvSpPr>
      <xdr:spPr>
        <a:xfrm>
          <a:off x="4845938" y="3732375"/>
          <a:ext cx="1000125" cy="9525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114300</xdr:colOff>
      <xdr:row>0</xdr:row>
      <xdr:rowOff>0</xdr:rowOff>
    </xdr:from>
    <xdr:ext cx="9620250" cy="5553075"/>
    <xdr:pic>
      <xdr:nvPicPr>
        <xdr:cNvPr id="0" name="image3.png" title="Imagen"/>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rive.google.com/drive/folders/1w-8oBdjn1rVvLKCinf2biwgsF8wNIPxM"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intranet.bogotaturismo.gov.co/node/865"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6" width="10.89"/>
    <col customWidth="1" min="7" max="26" width="10.56"/>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c r="D30" s="1" t="s">
        <v>0</v>
      </c>
      <c r="E30" s="2"/>
    </row>
    <row r="31" ht="15.75" customHeight="1">
      <c r="D31" s="3" t="s">
        <v>1</v>
      </c>
      <c r="E31" s="4"/>
    </row>
    <row r="32" ht="15.75" customHeight="1">
      <c r="D32" s="1" t="s">
        <v>2</v>
      </c>
      <c r="E32" s="2"/>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30:E30"/>
    <mergeCell ref="D31:E31"/>
    <mergeCell ref="D32:E32"/>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39.5" customHeight="1">
      <c r="A7" s="5"/>
      <c r="B7" s="17" t="s">
        <v>31</v>
      </c>
      <c r="C7" s="71" t="s">
        <v>284</v>
      </c>
      <c r="D7" s="72"/>
      <c r="E7" s="81" t="s">
        <v>285</v>
      </c>
      <c r="F7" s="19" t="s">
        <v>286</v>
      </c>
      <c r="G7" s="20" t="s">
        <v>35</v>
      </c>
      <c r="H7" s="20" t="s">
        <v>36</v>
      </c>
      <c r="I7" s="21">
        <v>0.89</v>
      </c>
      <c r="J7" s="22" t="s">
        <v>287</v>
      </c>
      <c r="K7" s="24">
        <v>0.89</v>
      </c>
      <c r="L7" s="20" t="s">
        <v>38</v>
      </c>
      <c r="M7" s="20" t="s">
        <v>39</v>
      </c>
      <c r="N7" s="24">
        <v>0.63</v>
      </c>
      <c r="O7" s="24">
        <v>0.66</v>
      </c>
      <c r="P7" s="24">
        <v>0.68</v>
      </c>
      <c r="Q7" s="24">
        <v>0.68</v>
      </c>
      <c r="R7" s="24">
        <v>0.91</v>
      </c>
      <c r="S7" s="24">
        <v>0.99</v>
      </c>
      <c r="T7" s="24">
        <v>0.95</v>
      </c>
      <c r="U7" s="24">
        <v>0.88</v>
      </c>
      <c r="V7" s="24">
        <v>1.0</v>
      </c>
      <c r="W7" s="24">
        <v>0.9</v>
      </c>
      <c r="X7" s="24">
        <v>0.84</v>
      </c>
      <c r="Y7" s="21"/>
      <c r="Z7" s="21">
        <f>AVERAGE(N7:Y7)</f>
        <v>0.8290909091</v>
      </c>
      <c r="AA7" s="21">
        <f>Z7/K7</f>
        <v>0.9315628192</v>
      </c>
      <c r="AB7" s="135" t="s">
        <v>288</v>
      </c>
      <c r="AC7" s="5"/>
      <c r="AD7" s="28" t="s">
        <v>41</v>
      </c>
      <c r="AE7" s="29" t="s">
        <v>42</v>
      </c>
      <c r="AF7" s="5"/>
      <c r="AG7" s="6" t="s">
        <v>35</v>
      </c>
      <c r="AH7" s="6" t="s">
        <v>36</v>
      </c>
      <c r="AI7" s="6" t="s">
        <v>38</v>
      </c>
      <c r="AJ7" s="6" t="s">
        <v>39</v>
      </c>
      <c r="AK7" s="5" t="s">
        <v>31</v>
      </c>
    </row>
    <row r="8" ht="90.0" customHeight="1">
      <c r="A8" s="5"/>
      <c r="B8" s="30" t="s">
        <v>31</v>
      </c>
      <c r="C8" s="71" t="s">
        <v>284</v>
      </c>
      <c r="D8" s="72"/>
      <c r="E8" s="81" t="s">
        <v>289</v>
      </c>
      <c r="F8" s="19" t="s">
        <v>290</v>
      </c>
      <c r="G8" s="20" t="s">
        <v>35</v>
      </c>
      <c r="H8" s="20" t="s">
        <v>36</v>
      </c>
      <c r="I8" s="21">
        <v>0.93</v>
      </c>
      <c r="J8" s="22" t="s">
        <v>291</v>
      </c>
      <c r="K8" s="24">
        <v>0.95</v>
      </c>
      <c r="L8" s="32" t="s">
        <v>38</v>
      </c>
      <c r="M8" s="32" t="s">
        <v>39</v>
      </c>
      <c r="N8" s="75">
        <v>1.8</v>
      </c>
      <c r="O8" s="75">
        <v>1.01</v>
      </c>
      <c r="P8" s="75">
        <v>1.89</v>
      </c>
      <c r="Q8" s="75">
        <v>1.58</v>
      </c>
      <c r="R8" s="75">
        <v>6.6</v>
      </c>
      <c r="S8" s="75">
        <v>0.57</v>
      </c>
      <c r="T8" s="75"/>
      <c r="U8" s="75"/>
      <c r="V8" s="75">
        <v>0.18</v>
      </c>
      <c r="W8" s="75">
        <v>19.1</v>
      </c>
      <c r="X8" s="75"/>
      <c r="Y8" s="75">
        <v>0.24</v>
      </c>
      <c r="Z8" s="24">
        <v>0.94</v>
      </c>
      <c r="AA8" s="21">
        <f>Z8</f>
        <v>0.94</v>
      </c>
      <c r="AB8" s="126" t="s">
        <v>292</v>
      </c>
      <c r="AC8" s="5"/>
      <c r="AD8" s="35" t="s">
        <v>43</v>
      </c>
      <c r="AE8" s="29" t="s">
        <v>44</v>
      </c>
      <c r="AF8" s="5"/>
      <c r="AG8" s="6" t="s">
        <v>45</v>
      </c>
      <c r="AH8" s="6" t="s">
        <v>46</v>
      </c>
      <c r="AI8" s="6" t="s">
        <v>47</v>
      </c>
      <c r="AJ8" s="6" t="s">
        <v>48</v>
      </c>
      <c r="AK8" s="5" t="s">
        <v>49</v>
      </c>
    </row>
    <row r="9" ht="99.0" customHeight="1">
      <c r="A9" s="5"/>
      <c r="B9" s="30" t="s">
        <v>31</v>
      </c>
      <c r="C9" s="71" t="s">
        <v>284</v>
      </c>
      <c r="D9" s="72"/>
      <c r="E9" s="81" t="s">
        <v>293</v>
      </c>
      <c r="F9" s="19" t="s">
        <v>294</v>
      </c>
      <c r="G9" s="32" t="s">
        <v>35</v>
      </c>
      <c r="H9" s="32" t="s">
        <v>36</v>
      </c>
      <c r="I9" s="33">
        <v>0.98</v>
      </c>
      <c r="J9" s="22" t="s">
        <v>295</v>
      </c>
      <c r="K9" s="33">
        <v>0.98</v>
      </c>
      <c r="L9" s="32" t="s">
        <v>38</v>
      </c>
      <c r="M9" s="32" t="s">
        <v>39</v>
      </c>
      <c r="N9" s="75">
        <v>0.89</v>
      </c>
      <c r="O9" s="75">
        <v>0.86</v>
      </c>
      <c r="P9" s="75">
        <v>0.84</v>
      </c>
      <c r="Q9" s="75">
        <v>0.73</v>
      </c>
      <c r="R9" s="75">
        <v>0.81</v>
      </c>
      <c r="S9" s="75">
        <v>0.87</v>
      </c>
      <c r="T9" s="75">
        <v>0.87</v>
      </c>
      <c r="U9" s="75">
        <v>0.91</v>
      </c>
      <c r="V9" s="75">
        <v>0.92</v>
      </c>
      <c r="W9" s="75">
        <v>0.92</v>
      </c>
      <c r="X9" s="75">
        <v>0.92</v>
      </c>
      <c r="Y9" s="75">
        <v>0.96</v>
      </c>
      <c r="Z9" s="24">
        <v>0.96</v>
      </c>
      <c r="AA9" s="24">
        <v>0.98</v>
      </c>
      <c r="AB9" s="126" t="s">
        <v>296</v>
      </c>
      <c r="AC9" s="136" t="s">
        <v>297</v>
      </c>
      <c r="AD9" s="36" t="s">
        <v>50</v>
      </c>
      <c r="AE9" s="29" t="s">
        <v>51</v>
      </c>
      <c r="AF9" s="5"/>
      <c r="AG9" s="6" t="s">
        <v>52</v>
      </c>
      <c r="AH9" s="6" t="s">
        <v>53</v>
      </c>
      <c r="AI9" s="6" t="s">
        <v>54</v>
      </c>
      <c r="AJ9" s="6" t="s">
        <v>55</v>
      </c>
      <c r="AK9" s="5" t="s">
        <v>56</v>
      </c>
    </row>
    <row r="10" ht="15.75" customHeight="1">
      <c r="A10" s="5"/>
      <c r="B10" s="30"/>
      <c r="C10" s="31"/>
      <c r="D10" s="2"/>
      <c r="E10" s="32"/>
      <c r="F10" s="32"/>
      <c r="G10" s="32"/>
      <c r="H10" s="32"/>
      <c r="I10" s="33"/>
      <c r="J10" s="32"/>
      <c r="K10" s="33"/>
      <c r="L10" s="32"/>
      <c r="M10" s="32"/>
      <c r="N10" s="33"/>
      <c r="O10" s="33"/>
      <c r="P10" s="33"/>
      <c r="Q10" s="33"/>
      <c r="R10" s="33"/>
      <c r="S10" s="33"/>
      <c r="T10" s="33"/>
      <c r="U10" s="75"/>
      <c r="V10" s="33"/>
      <c r="W10" s="33"/>
      <c r="X10" s="33"/>
      <c r="Y10" s="33"/>
      <c r="Z10" s="33" t="str">
        <f t="shared" ref="Z10:Z60" si="1">AVERAGE(N10:Y10)</f>
        <v>#DIV/0!</v>
      </c>
      <c r="AA10" s="33" t="str">
        <f t="shared" ref="AA10:AA60" si="2">Z10/K10</f>
        <v>#DIV/0!</v>
      </c>
      <c r="AB10" s="32"/>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1"/>
        <v>#DIV/0!</v>
      </c>
      <c r="AA11" s="33" t="str">
        <f t="shared" si="2"/>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1"/>
        <v>#DIV/0!</v>
      </c>
      <c r="AA12" s="33" t="str">
        <f t="shared" si="2"/>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1"/>
        <v>#DIV/0!</v>
      </c>
      <c r="AA13" s="33"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1"/>
        <v>#DIV/0!</v>
      </c>
      <c r="AA14" s="33"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1"/>
        <v>#DIV/0!</v>
      </c>
      <c r="AA15" s="33"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1"/>
        <v>#DIV/0!</v>
      </c>
      <c r="AA16" s="33"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1"/>
        <v>#DIV/0!</v>
      </c>
      <c r="AA17" s="33"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1"/>
        <v>#DIV/0!</v>
      </c>
      <c r="AA18" s="33"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1"/>
        <v>#DIV/0!</v>
      </c>
      <c r="AA19" s="33"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1"/>
        <v>#DIV/0!</v>
      </c>
      <c r="AA20" s="33"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1"/>
        <v>#DIV/0!</v>
      </c>
      <c r="AA21" s="33"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1"/>
        <v>#DIV/0!</v>
      </c>
      <c r="AA22" s="33"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1"/>
        <v>#DIV/0!</v>
      </c>
      <c r="AA23" s="33"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1"/>
        <v>#DIV/0!</v>
      </c>
      <c r="AA24" s="33"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1"/>
        <v>#DIV/0!</v>
      </c>
      <c r="AA25" s="33"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1"/>
        <v>#DIV/0!</v>
      </c>
      <c r="AA26" s="33"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3"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3"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3"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3"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3"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3"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3"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3"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3"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3"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3"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3"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3"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3"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3"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3"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3"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3"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3"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3"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3"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3"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3"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3"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3" t="str">
        <f t="shared" si="2"/>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3" t="str">
        <f t="shared" si="2"/>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3" t="str">
        <f t="shared" si="2"/>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3" t="str">
        <f t="shared" si="2"/>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3" t="str">
        <f t="shared" si="2"/>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3" t="str">
        <f t="shared" si="2"/>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3" t="str">
        <f t="shared" si="2"/>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3" t="str">
        <f t="shared" si="2"/>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1"/>
        <v>#DIV/0!</v>
      </c>
      <c r="AA59" s="33" t="str">
        <f t="shared" si="2"/>
        <v>#DIV/0!</v>
      </c>
      <c r="AB59" s="32"/>
      <c r="AC59" s="5"/>
      <c r="AD59" s="5"/>
      <c r="AE59" s="5"/>
      <c r="AF59" s="5"/>
      <c r="AG59" s="5"/>
      <c r="AH59" s="5"/>
      <c r="AI59" s="5"/>
      <c r="AJ59" s="5"/>
      <c r="AK59" s="5"/>
    </row>
    <row r="60" ht="15.75" customHeight="1">
      <c r="A60" s="5"/>
      <c r="B60" s="37"/>
      <c r="C60" s="38"/>
      <c r="D60" s="39"/>
      <c r="E60" s="40"/>
      <c r="F60" s="40"/>
      <c r="G60" s="40"/>
      <c r="H60" s="40"/>
      <c r="I60" s="41"/>
      <c r="J60" s="40"/>
      <c r="K60" s="41"/>
      <c r="L60" s="40"/>
      <c r="M60" s="40"/>
      <c r="N60" s="41"/>
      <c r="O60" s="41"/>
      <c r="P60" s="41"/>
      <c r="Q60" s="41"/>
      <c r="R60" s="41"/>
      <c r="S60" s="41"/>
      <c r="T60" s="41"/>
      <c r="U60" s="41"/>
      <c r="V60" s="41"/>
      <c r="W60" s="41"/>
      <c r="X60" s="41"/>
      <c r="Y60" s="41"/>
      <c r="Z60" s="41" t="str">
        <f t="shared" si="1"/>
        <v>#DIV/0!</v>
      </c>
      <c r="AA60" s="41" t="str">
        <f t="shared" si="2"/>
        <v>#DIV/0!</v>
      </c>
      <c r="AB60" s="40"/>
      <c r="AC60" s="5"/>
      <c r="AD60" s="5"/>
      <c r="AE60" s="5"/>
      <c r="AF60" s="5"/>
      <c r="AG60" s="5"/>
      <c r="AH60" s="5"/>
      <c r="AI60" s="5"/>
      <c r="AJ60" s="5"/>
      <c r="AK60" s="5"/>
    </row>
    <row r="61" ht="15.75" customHeight="1">
      <c r="A61" s="5"/>
      <c r="B61" s="43" t="s">
        <v>64</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88"/>
      <c r="AC61" s="5"/>
      <c r="AD61" s="5"/>
      <c r="AE61" s="5"/>
      <c r="AF61" s="5"/>
      <c r="AG61" s="5"/>
      <c r="AH61" s="5"/>
      <c r="AI61" s="5"/>
      <c r="AJ61" s="5"/>
      <c r="AK61" s="5"/>
    </row>
    <row r="62" ht="15.75" customHeight="1">
      <c r="A62" s="5"/>
      <c r="B62" s="89"/>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1"/>
      <c r="AC62" s="5"/>
      <c r="AD62" s="5"/>
      <c r="AE62" s="5"/>
      <c r="AF62" s="5"/>
      <c r="AG62" s="5"/>
      <c r="AH62" s="5"/>
      <c r="AI62" s="5"/>
      <c r="AJ62" s="5"/>
      <c r="AK62" s="5"/>
    </row>
    <row r="63" ht="15.75" customHeight="1">
      <c r="A63" s="5"/>
      <c r="B63" s="49" t="s">
        <v>3</v>
      </c>
      <c r="C63" s="10" t="s">
        <v>4</v>
      </c>
      <c r="D63" s="11"/>
      <c r="E63" s="12" t="s">
        <v>5</v>
      </c>
      <c r="F63" s="12" t="s">
        <v>6</v>
      </c>
      <c r="G63" s="12" t="s">
        <v>7</v>
      </c>
      <c r="H63" s="12" t="s">
        <v>8</v>
      </c>
      <c r="I63" s="12" t="s">
        <v>9</v>
      </c>
      <c r="J63" s="12" t="s">
        <v>10</v>
      </c>
      <c r="K63" s="12" t="s">
        <v>11</v>
      </c>
      <c r="L63" s="12" t="s">
        <v>12</v>
      </c>
      <c r="M63" s="12" t="s">
        <v>13</v>
      </c>
      <c r="N63" s="50" t="s">
        <v>174</v>
      </c>
      <c r="O63" s="50" t="s">
        <v>15</v>
      </c>
      <c r="P63" s="50" t="s">
        <v>16</v>
      </c>
      <c r="Q63" s="50" t="s">
        <v>17</v>
      </c>
      <c r="R63" s="50" t="s">
        <v>18</v>
      </c>
      <c r="S63" s="50" t="s">
        <v>19</v>
      </c>
      <c r="T63" s="50" t="s">
        <v>20</v>
      </c>
      <c r="U63" s="50" t="s">
        <v>21</v>
      </c>
      <c r="V63" s="12" t="s">
        <v>22</v>
      </c>
      <c r="W63" s="12" t="s">
        <v>23</v>
      </c>
      <c r="X63" s="12" t="s">
        <v>24</v>
      </c>
      <c r="Y63" s="12" t="s">
        <v>25</v>
      </c>
      <c r="Z63" s="12" t="s">
        <v>26</v>
      </c>
      <c r="AA63" s="12" t="s">
        <v>27</v>
      </c>
      <c r="AB63" s="12" t="s">
        <v>28</v>
      </c>
      <c r="AC63" s="5"/>
      <c r="AD63" s="5"/>
      <c r="AE63" s="5"/>
      <c r="AF63" s="5"/>
      <c r="AG63" s="5"/>
      <c r="AH63" s="5"/>
      <c r="AI63" s="5"/>
      <c r="AJ63" s="5"/>
      <c r="AK63" s="5"/>
    </row>
    <row r="64" ht="15.75" customHeight="1">
      <c r="A64" s="5"/>
      <c r="B64" s="17"/>
      <c r="C64" s="18"/>
      <c r="D64" s="4"/>
      <c r="E64" s="20"/>
      <c r="F64" s="19"/>
      <c r="G64" s="20"/>
      <c r="H64" s="20"/>
      <c r="I64" s="21"/>
      <c r="J64" s="22"/>
      <c r="K64" s="21"/>
      <c r="L64" s="20"/>
      <c r="M64" s="20"/>
      <c r="N64" s="21"/>
      <c r="O64" s="21"/>
      <c r="P64" s="21"/>
      <c r="Q64" s="21"/>
      <c r="R64" s="21"/>
      <c r="S64" s="21"/>
      <c r="T64" s="21"/>
      <c r="U64" s="21"/>
      <c r="V64" s="21"/>
      <c r="W64" s="21"/>
      <c r="X64" s="21"/>
      <c r="Y64" s="21"/>
      <c r="Z64" s="21" t="str">
        <f t="shared" ref="Z64:Z78" si="3">AVERAGE(N64:Y64)</f>
        <v>#DIV/0!</v>
      </c>
      <c r="AA64" s="21" t="str">
        <f t="shared" ref="AA64:AA78" si="4">Z64/K64</f>
        <v>#DIV/0!</v>
      </c>
      <c r="AB64" s="11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3"/>
        <v>#DIV/0!</v>
      </c>
      <c r="AA65" s="55" t="str">
        <f t="shared" si="4"/>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3"/>
        <v>#DIV/0!</v>
      </c>
      <c r="AA66" s="55" t="str">
        <f t="shared" si="4"/>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3"/>
        <v>#DIV/0!</v>
      </c>
      <c r="AA67" s="55" t="str">
        <f t="shared" si="4"/>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3"/>
        <v>#DIV/0!</v>
      </c>
      <c r="AA68" s="55" t="str">
        <f t="shared" si="4"/>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3"/>
        <v>#DIV/0!</v>
      </c>
      <c r="AA69" s="55" t="str">
        <f t="shared" si="4"/>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3"/>
        <v>#DIV/0!</v>
      </c>
      <c r="AA70" s="55" t="str">
        <f t="shared" si="4"/>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3"/>
        <v>#DIV/0!</v>
      </c>
      <c r="AA71" s="55" t="str">
        <f t="shared" si="4"/>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3"/>
        <v>#DIV/0!</v>
      </c>
      <c r="AA72" s="55" t="str">
        <f t="shared" si="4"/>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3"/>
        <v>#DIV/0!</v>
      </c>
      <c r="AA73" s="55" t="str">
        <f t="shared" si="4"/>
        <v>#DIV/0!</v>
      </c>
      <c r="AB73" s="32"/>
      <c r="AC73" s="5"/>
      <c r="AD73" s="5"/>
      <c r="AE73" s="5"/>
      <c r="AF73" s="5"/>
      <c r="AG73" s="5"/>
      <c r="AH73" s="5"/>
      <c r="AI73" s="5"/>
      <c r="AJ73" s="5"/>
      <c r="AK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3"/>
        <v>#DIV/0!</v>
      </c>
      <c r="AA74" s="55" t="str">
        <f t="shared" si="4"/>
        <v>#DIV/0!</v>
      </c>
      <c r="AB74" s="32"/>
      <c r="AC74" s="5"/>
      <c r="AD74" s="5"/>
      <c r="AE74" s="5"/>
      <c r="AF74" s="5"/>
      <c r="AG74" s="5"/>
      <c r="AH74" s="5"/>
      <c r="AI74" s="5"/>
      <c r="AJ74" s="5"/>
      <c r="AK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3"/>
        <v>#DIV/0!</v>
      </c>
      <c r="AA75" s="55" t="str">
        <f t="shared" si="4"/>
        <v>#DIV/0!</v>
      </c>
      <c r="AB75" s="32"/>
      <c r="AC75" s="5"/>
      <c r="AD75" s="5"/>
      <c r="AE75" s="5"/>
      <c r="AF75" s="5"/>
      <c r="AG75" s="5"/>
      <c r="AH75" s="5"/>
      <c r="AI75" s="5"/>
      <c r="AJ75" s="5"/>
      <c r="AK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3"/>
        <v>#DIV/0!</v>
      </c>
      <c r="AA76" s="55" t="str">
        <f t="shared" si="4"/>
        <v>#DIV/0!</v>
      </c>
      <c r="AB76" s="3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3"/>
        <v>#DIV/0!</v>
      </c>
      <c r="AA77" s="55" t="str">
        <f t="shared" si="4"/>
        <v>#DIV/0!</v>
      </c>
      <c r="AB77" s="32"/>
      <c r="AC77" s="5"/>
      <c r="AD77" s="5"/>
      <c r="AE77" s="5"/>
      <c r="AF77" s="5"/>
      <c r="AG77" s="5"/>
      <c r="AH77" s="5"/>
      <c r="AI77" s="5"/>
      <c r="AJ77" s="5"/>
      <c r="AK77" s="5"/>
    </row>
    <row r="78" ht="15.75" customHeight="1">
      <c r="A78" s="5"/>
      <c r="B78" s="58"/>
      <c r="C78" s="59"/>
      <c r="D78" s="39"/>
      <c r="E78" s="60"/>
      <c r="F78" s="61"/>
      <c r="G78" s="60"/>
      <c r="H78" s="60"/>
      <c r="I78" s="62"/>
      <c r="J78" s="63"/>
      <c r="K78" s="62"/>
      <c r="L78" s="60"/>
      <c r="M78" s="60"/>
      <c r="N78" s="62"/>
      <c r="O78" s="62"/>
      <c r="P78" s="62"/>
      <c r="Q78" s="62"/>
      <c r="R78" s="62"/>
      <c r="S78" s="62"/>
      <c r="T78" s="62"/>
      <c r="U78" s="62"/>
      <c r="V78" s="62"/>
      <c r="W78" s="62"/>
      <c r="X78" s="62"/>
      <c r="Y78" s="62"/>
      <c r="Z78" s="62" t="str">
        <f t="shared" si="3"/>
        <v>#DIV/0!</v>
      </c>
      <c r="AA78" s="62" t="str">
        <f t="shared" si="4"/>
        <v>#DIV/0!</v>
      </c>
      <c r="AB78" s="40"/>
      <c r="AC78" s="5"/>
      <c r="AD78" s="5"/>
      <c r="AE78" s="5"/>
      <c r="AF78" s="5"/>
      <c r="AG78" s="5"/>
      <c r="AH78" s="5"/>
      <c r="AI78" s="5"/>
      <c r="AJ78" s="5"/>
      <c r="AK78" s="5"/>
    </row>
    <row r="79" ht="15.75" customHeight="1">
      <c r="A79" s="5"/>
      <c r="B79" s="43" t="s">
        <v>65</v>
      </c>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88"/>
      <c r="AC79" s="5"/>
      <c r="AD79" s="5"/>
      <c r="AE79" s="5"/>
      <c r="AF79" s="5"/>
      <c r="AG79" s="5"/>
      <c r="AH79" s="5"/>
      <c r="AI79" s="5"/>
      <c r="AJ79" s="5"/>
      <c r="AK79" s="5"/>
    </row>
    <row r="80" ht="15.75" customHeight="1">
      <c r="A80" s="5"/>
      <c r="B80" s="8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1"/>
      <c r="AC80" s="5"/>
      <c r="AD80" s="5"/>
      <c r="AE80" s="5"/>
      <c r="AF80" s="5"/>
      <c r="AG80" s="5"/>
      <c r="AH80" s="5"/>
      <c r="AI80" s="5"/>
      <c r="AJ80" s="5"/>
      <c r="AK80" s="5"/>
    </row>
    <row r="81" ht="15.75" customHeight="1">
      <c r="A81" s="5"/>
      <c r="B81" s="49" t="s">
        <v>3</v>
      </c>
      <c r="C81" s="10" t="s">
        <v>4</v>
      </c>
      <c r="D81" s="11"/>
      <c r="E81" s="12" t="s">
        <v>5</v>
      </c>
      <c r="F81" s="12" t="s">
        <v>6</v>
      </c>
      <c r="G81" s="12" t="s">
        <v>7</v>
      </c>
      <c r="H81" s="12" t="s">
        <v>8</v>
      </c>
      <c r="I81" s="12" t="s">
        <v>9</v>
      </c>
      <c r="J81" s="12" t="s">
        <v>10</v>
      </c>
      <c r="K81" s="12" t="s">
        <v>11</v>
      </c>
      <c r="L81" s="12" t="s">
        <v>12</v>
      </c>
      <c r="M81" s="12" t="s">
        <v>13</v>
      </c>
      <c r="N81" s="50" t="s">
        <v>14</v>
      </c>
      <c r="O81" s="50" t="s">
        <v>15</v>
      </c>
      <c r="P81" s="50" t="s">
        <v>16</v>
      </c>
      <c r="Q81" s="50" t="s">
        <v>17</v>
      </c>
      <c r="R81" s="50" t="s">
        <v>18</v>
      </c>
      <c r="S81" s="50" t="s">
        <v>19</v>
      </c>
      <c r="T81" s="50" t="s">
        <v>20</v>
      </c>
      <c r="U81" s="50" t="s">
        <v>21</v>
      </c>
      <c r="V81" s="12" t="s">
        <v>22</v>
      </c>
      <c r="W81" s="12" t="s">
        <v>23</v>
      </c>
      <c r="X81" s="12" t="s">
        <v>24</v>
      </c>
      <c r="Y81" s="12" t="s">
        <v>25</v>
      </c>
      <c r="Z81" s="12" t="s">
        <v>26</v>
      </c>
      <c r="AA81" s="12" t="s">
        <v>27</v>
      </c>
      <c r="AB81" s="12" t="s">
        <v>28</v>
      </c>
      <c r="AC81" s="5"/>
      <c r="AD81" s="5"/>
      <c r="AE81" s="5"/>
      <c r="AF81" s="5"/>
      <c r="AG81" s="5"/>
      <c r="AH81" s="5"/>
      <c r="AI81" s="5"/>
      <c r="AJ81" s="5"/>
      <c r="AK81" s="5"/>
    </row>
    <row r="82" ht="15.75" customHeight="1">
      <c r="A82" s="5"/>
      <c r="B82" s="17"/>
      <c r="C82" s="18"/>
      <c r="D82" s="4"/>
      <c r="E82" s="20"/>
      <c r="F82" s="19"/>
      <c r="G82" s="20"/>
      <c r="H82" s="20"/>
      <c r="I82" s="21"/>
      <c r="J82" s="22"/>
      <c r="K82" s="21"/>
      <c r="L82" s="20"/>
      <c r="M82" s="20"/>
      <c r="N82" s="21"/>
      <c r="O82" s="21"/>
      <c r="P82" s="21"/>
      <c r="Q82" s="21"/>
      <c r="R82" s="21"/>
      <c r="S82" s="21"/>
      <c r="T82" s="21"/>
      <c r="U82" s="21"/>
      <c r="V82" s="21"/>
      <c r="W82" s="21"/>
      <c r="X82" s="21"/>
      <c r="Y82" s="21"/>
      <c r="Z82" s="21" t="str">
        <f t="shared" ref="Z82:Z96" si="5">AVERAGE(N82:Y82)</f>
        <v>#DIV/0!</v>
      </c>
      <c r="AA82" s="21" t="str">
        <f t="shared" ref="AA82:AA96" si="6">Z82/K82</f>
        <v>#DIV/0!</v>
      </c>
      <c r="AB82" s="11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5"/>
        <v>#DIV/0!</v>
      </c>
      <c r="AA83" s="55" t="str">
        <f t="shared" si="6"/>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5"/>
        <v>#DIV/0!</v>
      </c>
      <c r="AA84" s="55" t="str">
        <f t="shared" si="6"/>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5"/>
        <v>#DIV/0!</v>
      </c>
      <c r="AA85" s="55" t="str">
        <f t="shared" si="6"/>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5"/>
        <v>#DIV/0!</v>
      </c>
      <c r="AA86" s="55" t="str">
        <f t="shared" si="6"/>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5"/>
        <v>#DIV/0!</v>
      </c>
      <c r="AA87" s="55" t="str">
        <f t="shared" si="6"/>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5"/>
        <v>#DIV/0!</v>
      </c>
      <c r="AA88" s="55" t="str">
        <f t="shared" si="6"/>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5"/>
        <v>#DIV/0!</v>
      </c>
      <c r="AA89" s="55" t="str">
        <f t="shared" si="6"/>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5"/>
        <v>#DIV/0!</v>
      </c>
      <c r="AA90" s="55" t="str">
        <f t="shared" si="6"/>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5"/>
        <v>#DIV/0!</v>
      </c>
      <c r="AA91" s="55" t="str">
        <f t="shared" si="6"/>
        <v>#DIV/0!</v>
      </c>
      <c r="AB91" s="32"/>
      <c r="AC91" s="5"/>
      <c r="AD91" s="5"/>
      <c r="AE91" s="5"/>
      <c r="AF91" s="5"/>
      <c r="AG91" s="5"/>
      <c r="AH91" s="5"/>
      <c r="AI91" s="5"/>
      <c r="AJ91" s="5"/>
      <c r="AK91" s="5"/>
    </row>
    <row r="92" ht="15.75" customHeight="1">
      <c r="A92" s="5"/>
      <c r="B92" s="30"/>
      <c r="C92" s="52"/>
      <c r="D92" s="2"/>
      <c r="E92" s="53"/>
      <c r="F92" s="54"/>
      <c r="G92" s="53"/>
      <c r="H92" s="53"/>
      <c r="I92" s="55"/>
      <c r="J92" s="56"/>
      <c r="K92" s="55"/>
      <c r="L92" s="53"/>
      <c r="M92" s="53"/>
      <c r="N92" s="55"/>
      <c r="O92" s="55"/>
      <c r="P92" s="55"/>
      <c r="Q92" s="55"/>
      <c r="R92" s="55"/>
      <c r="S92" s="55"/>
      <c r="T92" s="55"/>
      <c r="U92" s="55"/>
      <c r="V92" s="55"/>
      <c r="W92" s="55"/>
      <c r="X92" s="55"/>
      <c r="Y92" s="55"/>
      <c r="Z92" s="55" t="str">
        <f t="shared" si="5"/>
        <v>#DIV/0!</v>
      </c>
      <c r="AA92" s="55" t="str">
        <f t="shared" si="6"/>
        <v>#DIV/0!</v>
      </c>
      <c r="AB92" s="32"/>
      <c r="AC92" s="5"/>
      <c r="AD92" s="5"/>
      <c r="AE92" s="5"/>
      <c r="AF92" s="5"/>
      <c r="AG92" s="5"/>
      <c r="AH92" s="5"/>
      <c r="AI92" s="5"/>
      <c r="AJ92" s="5"/>
      <c r="AK92" s="5"/>
    </row>
    <row r="93" ht="15.75" customHeight="1">
      <c r="A93" s="5"/>
      <c r="B93" s="30"/>
      <c r="C93" s="52"/>
      <c r="D93" s="2"/>
      <c r="E93" s="53"/>
      <c r="F93" s="54"/>
      <c r="G93" s="53"/>
      <c r="H93" s="53"/>
      <c r="I93" s="55"/>
      <c r="J93" s="56"/>
      <c r="K93" s="55"/>
      <c r="L93" s="53"/>
      <c r="M93" s="53"/>
      <c r="N93" s="55"/>
      <c r="O93" s="55"/>
      <c r="P93" s="55"/>
      <c r="Q93" s="55"/>
      <c r="R93" s="55"/>
      <c r="S93" s="55"/>
      <c r="T93" s="55"/>
      <c r="U93" s="55"/>
      <c r="V93" s="55"/>
      <c r="W93" s="55"/>
      <c r="X93" s="55"/>
      <c r="Y93" s="55"/>
      <c r="Z93" s="55" t="str">
        <f t="shared" si="5"/>
        <v>#DIV/0!</v>
      </c>
      <c r="AA93" s="55" t="str">
        <f t="shared" si="6"/>
        <v>#DIV/0!</v>
      </c>
      <c r="AB93" s="32"/>
      <c r="AC93" s="5"/>
      <c r="AD93" s="5"/>
      <c r="AE93" s="5"/>
      <c r="AF93" s="5"/>
      <c r="AG93" s="5"/>
      <c r="AH93" s="5"/>
      <c r="AI93" s="5"/>
      <c r="AJ93" s="5"/>
      <c r="AK93" s="5"/>
    </row>
    <row r="94" ht="15.75" customHeight="1">
      <c r="A94" s="5"/>
      <c r="B94" s="30"/>
      <c r="C94" s="52"/>
      <c r="D94" s="2"/>
      <c r="E94" s="53"/>
      <c r="F94" s="54"/>
      <c r="G94" s="53"/>
      <c r="H94" s="53"/>
      <c r="I94" s="55"/>
      <c r="J94" s="56"/>
      <c r="K94" s="55"/>
      <c r="L94" s="53"/>
      <c r="M94" s="53"/>
      <c r="N94" s="55"/>
      <c r="O94" s="55"/>
      <c r="P94" s="55"/>
      <c r="Q94" s="55"/>
      <c r="R94" s="55"/>
      <c r="S94" s="55"/>
      <c r="T94" s="55"/>
      <c r="U94" s="55"/>
      <c r="V94" s="55"/>
      <c r="W94" s="55"/>
      <c r="X94" s="55"/>
      <c r="Y94" s="55"/>
      <c r="Z94" s="55" t="str">
        <f t="shared" si="5"/>
        <v>#DIV/0!</v>
      </c>
      <c r="AA94" s="55" t="str">
        <f t="shared" si="6"/>
        <v>#DIV/0!</v>
      </c>
      <c r="AB94" s="32"/>
      <c r="AC94" s="5"/>
      <c r="AD94" s="5"/>
      <c r="AE94" s="5"/>
      <c r="AF94" s="5"/>
      <c r="AG94" s="5"/>
      <c r="AH94" s="5"/>
      <c r="AI94" s="5"/>
      <c r="AJ94" s="5"/>
      <c r="AK94" s="5"/>
    </row>
    <row r="95" ht="15.75" customHeight="1">
      <c r="A95" s="5"/>
      <c r="B95" s="30"/>
      <c r="C95" s="52"/>
      <c r="D95" s="2"/>
      <c r="E95" s="53"/>
      <c r="F95" s="54"/>
      <c r="G95" s="53"/>
      <c r="H95" s="53"/>
      <c r="I95" s="55"/>
      <c r="J95" s="56"/>
      <c r="K95" s="55"/>
      <c r="L95" s="53"/>
      <c r="M95" s="53"/>
      <c r="N95" s="55"/>
      <c r="O95" s="55"/>
      <c r="P95" s="55"/>
      <c r="Q95" s="55"/>
      <c r="R95" s="55"/>
      <c r="S95" s="55"/>
      <c r="T95" s="55"/>
      <c r="U95" s="55"/>
      <c r="V95" s="55"/>
      <c r="W95" s="55"/>
      <c r="X95" s="55"/>
      <c r="Y95" s="55"/>
      <c r="Z95" s="55" t="str">
        <f t="shared" si="5"/>
        <v>#DIV/0!</v>
      </c>
      <c r="AA95" s="55" t="str">
        <f t="shared" si="6"/>
        <v>#DIV/0!</v>
      </c>
      <c r="AB95" s="32"/>
      <c r="AC95" s="5"/>
      <c r="AD95" s="5"/>
      <c r="AE95" s="5"/>
      <c r="AF95" s="5"/>
      <c r="AG95" s="5"/>
      <c r="AH95" s="5"/>
      <c r="AI95" s="5"/>
      <c r="AJ95" s="5"/>
      <c r="AK95" s="5"/>
    </row>
    <row r="96" ht="15.75" customHeight="1">
      <c r="A96" s="5"/>
      <c r="B96" s="30"/>
      <c r="C96" s="52"/>
      <c r="D96" s="2"/>
      <c r="E96" s="53"/>
      <c r="F96" s="54"/>
      <c r="G96" s="53"/>
      <c r="H96" s="53"/>
      <c r="I96" s="55"/>
      <c r="J96" s="56"/>
      <c r="K96" s="55"/>
      <c r="L96" s="53"/>
      <c r="M96" s="53"/>
      <c r="N96" s="55"/>
      <c r="O96" s="55"/>
      <c r="P96" s="55"/>
      <c r="Q96" s="55"/>
      <c r="R96" s="55"/>
      <c r="S96" s="55"/>
      <c r="T96" s="55"/>
      <c r="U96" s="55"/>
      <c r="V96" s="55"/>
      <c r="W96" s="55"/>
      <c r="X96" s="55"/>
      <c r="Y96" s="55"/>
      <c r="Z96" s="55" t="str">
        <f t="shared" si="5"/>
        <v>#DIV/0!</v>
      </c>
      <c r="AA96" s="55" t="str">
        <f t="shared" si="6"/>
        <v>#DIV/0!</v>
      </c>
      <c r="AB96" s="32"/>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row>
  </sheetData>
  <mergeCells count="127">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60:D60"/>
    <mergeCell ref="B61:AB62"/>
    <mergeCell ref="C63:D63"/>
    <mergeCell ref="C64:D64"/>
    <mergeCell ref="B79:AB80"/>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N82:AA82 Z83:AA96">
    <cfRule type="cellIs" dxfId="0" priority="10" operator="lessThan">
      <formula>0.7</formula>
    </cfRule>
  </conditionalFormatting>
  <conditionalFormatting sqref="N82:AA82 Z83:AA96">
    <cfRule type="cellIs" dxfId="1" priority="11" operator="between">
      <formula>0.7</formula>
      <formula>0.9</formula>
    </cfRule>
  </conditionalFormatting>
  <conditionalFormatting sqref="N82:AA82 Z83: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B7:B60 B64:B78 B82:B96">
      <formula1>$AK$7:$AK$10</formula1>
    </dataValidation>
    <dataValidation type="list" allowBlank="1" showErrorMessage="1" sqref="M7:M60 M64:M78 M82:M96">
      <formula1>$AJ$7:$AJ$12</formula1>
    </dataValidation>
    <dataValidation type="list" allowBlank="1" showErrorMessage="1" sqref="G7:G60 G64:G78 G82:G96">
      <formula1>$AG$7:$AG$11</formula1>
    </dataValidation>
    <dataValidation type="list" allowBlank="1" showErrorMessage="1" sqref="H9:H60 H64:H78 H82:H96">
      <formula1>$AH$7:$AH$9</formula1>
    </dataValidation>
    <dataValidation type="list" allowBlank="1" showErrorMessage="1" sqref="L7:L60 L64:L78 L82:L96">
      <formula1>$AI$7:$AI$10</formula1>
    </dataValidation>
    <dataValidation type="list" allowBlank="1" showErrorMessage="1" sqref="H7:H8">
      <formula1>$AG$7:$AG$9</formula1>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135</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57.5" customHeight="1">
      <c r="A7" s="5"/>
      <c r="B7" s="17" t="s">
        <v>31</v>
      </c>
      <c r="C7" s="18" t="s">
        <v>32</v>
      </c>
      <c r="D7" s="4"/>
      <c r="E7" s="19" t="s">
        <v>298</v>
      </c>
      <c r="F7" s="19" t="s">
        <v>299</v>
      </c>
      <c r="G7" s="20" t="s">
        <v>35</v>
      </c>
      <c r="H7" s="20" t="s">
        <v>36</v>
      </c>
      <c r="I7" s="21">
        <v>0.0</v>
      </c>
      <c r="J7" s="22" t="s">
        <v>300</v>
      </c>
      <c r="K7" s="21">
        <v>1.0</v>
      </c>
      <c r="L7" s="20" t="s">
        <v>38</v>
      </c>
      <c r="M7" s="20" t="s">
        <v>55</v>
      </c>
      <c r="N7" s="24">
        <v>1.0</v>
      </c>
      <c r="O7" s="24">
        <v>1.0</v>
      </c>
      <c r="P7" s="24">
        <v>1.0</v>
      </c>
      <c r="Q7" s="23">
        <v>100.0</v>
      </c>
      <c r="R7" s="24">
        <v>1.0</v>
      </c>
      <c r="S7" s="24">
        <v>1.0</v>
      </c>
      <c r="T7" s="24">
        <v>1.0</v>
      </c>
      <c r="U7" s="24"/>
      <c r="V7" s="24">
        <v>1.0</v>
      </c>
      <c r="W7" s="21"/>
      <c r="X7" s="24">
        <v>1.0</v>
      </c>
      <c r="Y7" s="24">
        <v>1.0</v>
      </c>
      <c r="Z7" s="75">
        <v>1.0</v>
      </c>
      <c r="AA7" s="137">
        <v>1.0</v>
      </c>
      <c r="AB7" s="126" t="s">
        <v>301</v>
      </c>
      <c r="AC7" s="5"/>
      <c r="AD7" s="28" t="s">
        <v>41</v>
      </c>
      <c r="AE7" s="29" t="s">
        <v>42</v>
      </c>
      <c r="AF7" s="5"/>
      <c r="AG7" s="6" t="s">
        <v>35</v>
      </c>
      <c r="AH7" s="6" t="s">
        <v>36</v>
      </c>
      <c r="AI7" s="6" t="s">
        <v>38</v>
      </c>
      <c r="AJ7" s="6" t="s">
        <v>39</v>
      </c>
      <c r="AK7" s="5" t="s">
        <v>31</v>
      </c>
    </row>
    <row r="8" ht="184.5" customHeight="1">
      <c r="A8" s="5"/>
      <c r="B8" s="30" t="s">
        <v>31</v>
      </c>
      <c r="C8" s="18" t="s">
        <v>32</v>
      </c>
      <c r="D8" s="4"/>
      <c r="E8" s="19" t="s">
        <v>302</v>
      </c>
      <c r="F8" s="19" t="s">
        <v>303</v>
      </c>
      <c r="G8" s="32" t="s">
        <v>35</v>
      </c>
      <c r="H8" s="32" t="s">
        <v>36</v>
      </c>
      <c r="I8" s="33">
        <v>0.0</v>
      </c>
      <c r="J8" s="22" t="s">
        <v>304</v>
      </c>
      <c r="K8" s="33">
        <v>1.0</v>
      </c>
      <c r="L8" s="32" t="s">
        <v>38</v>
      </c>
      <c r="M8" s="32" t="s">
        <v>55</v>
      </c>
      <c r="N8" s="75"/>
      <c r="O8" s="75">
        <v>1.0</v>
      </c>
      <c r="P8" s="75">
        <v>1.0</v>
      </c>
      <c r="Q8" s="75"/>
      <c r="R8" s="75">
        <v>1.0</v>
      </c>
      <c r="S8" s="75">
        <v>1.0</v>
      </c>
      <c r="T8" s="75">
        <v>1.0</v>
      </c>
      <c r="U8" s="33"/>
      <c r="V8" s="33"/>
      <c r="W8" s="33"/>
      <c r="X8" s="75">
        <v>1.0</v>
      </c>
      <c r="Y8" s="33"/>
      <c r="Z8" s="33">
        <f t="shared" ref="Z8:Z73" si="1">AVERAGE(N8:Y8)</f>
        <v>1</v>
      </c>
      <c r="AA8" s="121">
        <f t="shared" ref="AA8:AA73" si="2">Z8/K8</f>
        <v>1</v>
      </c>
      <c r="AB8" s="65" t="s">
        <v>305</v>
      </c>
      <c r="AC8" s="5"/>
      <c r="AD8" s="35" t="s">
        <v>43</v>
      </c>
      <c r="AE8" s="29" t="s">
        <v>44</v>
      </c>
      <c r="AF8" s="5"/>
      <c r="AG8" s="6" t="s">
        <v>45</v>
      </c>
      <c r="AH8" s="6" t="s">
        <v>46</v>
      </c>
      <c r="AI8" s="6" t="s">
        <v>47</v>
      </c>
      <c r="AJ8" s="6" t="s">
        <v>48</v>
      </c>
      <c r="AK8" s="5" t="s">
        <v>49</v>
      </c>
    </row>
    <row r="9" ht="164.25" customHeight="1">
      <c r="A9" s="5"/>
      <c r="B9" s="30" t="s">
        <v>31</v>
      </c>
      <c r="C9" s="18" t="s">
        <v>32</v>
      </c>
      <c r="D9" s="4"/>
      <c r="E9" s="19" t="s">
        <v>306</v>
      </c>
      <c r="F9" s="19" t="s">
        <v>307</v>
      </c>
      <c r="G9" s="32" t="s">
        <v>35</v>
      </c>
      <c r="H9" s="32" t="s">
        <v>36</v>
      </c>
      <c r="I9" s="33">
        <v>0.0</v>
      </c>
      <c r="J9" s="22" t="s">
        <v>308</v>
      </c>
      <c r="K9" s="33">
        <v>1.0</v>
      </c>
      <c r="L9" s="32" t="s">
        <v>38</v>
      </c>
      <c r="M9" s="32" t="s">
        <v>55</v>
      </c>
      <c r="N9" s="75">
        <v>0.67</v>
      </c>
      <c r="O9" s="75">
        <v>0.75</v>
      </c>
      <c r="P9" s="75">
        <v>0.0</v>
      </c>
      <c r="Q9" s="75">
        <v>1.0</v>
      </c>
      <c r="R9" s="75">
        <v>0.83</v>
      </c>
      <c r="S9" s="75">
        <v>1.0</v>
      </c>
      <c r="T9" s="75">
        <v>0.6</v>
      </c>
      <c r="U9" s="75">
        <v>1.0</v>
      </c>
      <c r="V9" s="75">
        <v>1.0</v>
      </c>
      <c r="W9" s="75"/>
      <c r="X9" s="75"/>
      <c r="Y9" s="33"/>
      <c r="Z9" s="33">
        <f t="shared" si="1"/>
        <v>0.7611111111</v>
      </c>
      <c r="AA9" s="121">
        <f t="shared" si="2"/>
        <v>0.7611111111</v>
      </c>
      <c r="AB9" s="65" t="s">
        <v>309</v>
      </c>
      <c r="AC9" s="5"/>
      <c r="AD9" s="36" t="s">
        <v>50</v>
      </c>
      <c r="AE9" s="29" t="s">
        <v>51</v>
      </c>
      <c r="AF9" s="5"/>
      <c r="AG9" s="6" t="s">
        <v>52</v>
      </c>
      <c r="AH9" s="6" t="s">
        <v>53</v>
      </c>
      <c r="AI9" s="6" t="s">
        <v>54</v>
      </c>
      <c r="AJ9" s="6" t="s">
        <v>55</v>
      </c>
      <c r="AK9" s="5" t="s">
        <v>56</v>
      </c>
    </row>
    <row r="10" ht="221.25" customHeight="1">
      <c r="A10" s="5"/>
      <c r="B10" s="30" t="s">
        <v>31</v>
      </c>
      <c r="C10" s="18" t="s">
        <v>32</v>
      </c>
      <c r="D10" s="4"/>
      <c r="E10" s="19" t="s">
        <v>310</v>
      </c>
      <c r="F10" s="19" t="s">
        <v>311</v>
      </c>
      <c r="G10" s="32" t="s">
        <v>35</v>
      </c>
      <c r="H10" s="32" t="s">
        <v>36</v>
      </c>
      <c r="I10" s="33">
        <v>0.0</v>
      </c>
      <c r="J10" s="22" t="s">
        <v>312</v>
      </c>
      <c r="K10" s="33">
        <v>1.0</v>
      </c>
      <c r="L10" s="32" t="s">
        <v>38</v>
      </c>
      <c r="M10" s="79" t="s">
        <v>62</v>
      </c>
      <c r="N10" s="33"/>
      <c r="O10" s="75">
        <v>1.0</v>
      </c>
      <c r="P10" s="33"/>
      <c r="Q10" s="33"/>
      <c r="R10" s="75">
        <v>1.0</v>
      </c>
      <c r="S10" s="33"/>
      <c r="T10" s="75">
        <v>1.0</v>
      </c>
      <c r="U10" s="33"/>
      <c r="V10" s="33"/>
      <c r="W10" s="33"/>
      <c r="X10" s="33"/>
      <c r="Y10" s="75">
        <v>1.0</v>
      </c>
      <c r="Z10" s="33">
        <f t="shared" si="1"/>
        <v>1</v>
      </c>
      <c r="AA10" s="121">
        <f t="shared" si="2"/>
        <v>1</v>
      </c>
      <c r="AB10" s="65" t="s">
        <v>313</v>
      </c>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1"/>
        <v>#DIV/0!</v>
      </c>
      <c r="AA11" s="33" t="str">
        <f t="shared" si="2"/>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1"/>
        <v>#DIV/0!</v>
      </c>
      <c r="AA12" s="33" t="str">
        <f t="shared" si="2"/>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1"/>
        <v>#DIV/0!</v>
      </c>
      <c r="AA13" s="33"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1"/>
        <v>#DIV/0!</v>
      </c>
      <c r="AA14" s="33"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1"/>
        <v>#DIV/0!</v>
      </c>
      <c r="AA15" s="33"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1"/>
        <v>#DIV/0!</v>
      </c>
      <c r="AA16" s="33"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1"/>
        <v>#DIV/0!</v>
      </c>
      <c r="AA17" s="33"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1"/>
        <v>#DIV/0!</v>
      </c>
      <c r="AA18" s="33"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1"/>
        <v>#DIV/0!</v>
      </c>
      <c r="AA19" s="33"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1"/>
        <v>#DIV/0!</v>
      </c>
      <c r="AA20" s="33"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1"/>
        <v>#DIV/0!</v>
      </c>
      <c r="AA21" s="33"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1"/>
        <v>#DIV/0!</v>
      </c>
      <c r="AA22" s="33"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1"/>
        <v>#DIV/0!</v>
      </c>
      <c r="AA23" s="33"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1"/>
        <v>#DIV/0!</v>
      </c>
      <c r="AA24" s="33"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1"/>
        <v>#DIV/0!</v>
      </c>
      <c r="AA25" s="33"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1"/>
        <v>#DIV/0!</v>
      </c>
      <c r="AA26" s="33"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3"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3"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3"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3"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3"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3"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3"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3"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3"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3"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3"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3"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3"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3"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3"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3"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3"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3"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3"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3"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3"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3"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3"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3"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3" t="str">
        <f t="shared" si="2"/>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3" t="str">
        <f t="shared" si="2"/>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3" t="str">
        <f t="shared" si="2"/>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3" t="str">
        <f t="shared" si="2"/>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3" t="str">
        <f t="shared" si="2"/>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3" t="str">
        <f t="shared" si="2"/>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3" t="str">
        <f t="shared" si="2"/>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3" t="str">
        <f t="shared" si="2"/>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1"/>
        <v>#DIV/0!</v>
      </c>
      <c r="AA59" s="33" t="str">
        <f t="shared" si="2"/>
        <v>#DIV/0!</v>
      </c>
      <c r="AB59" s="32"/>
      <c r="AC59" s="5"/>
      <c r="AD59" s="5"/>
      <c r="AE59" s="5"/>
      <c r="AF59" s="5"/>
      <c r="AG59" s="5"/>
      <c r="AH59" s="5"/>
      <c r="AI59" s="5"/>
      <c r="AJ59" s="5"/>
      <c r="AK59" s="5"/>
    </row>
    <row r="60" ht="15.75" customHeight="1">
      <c r="A60" s="5"/>
      <c r="B60" s="37"/>
      <c r="C60" s="38"/>
      <c r="D60" s="39"/>
      <c r="E60" s="40"/>
      <c r="F60" s="40"/>
      <c r="G60" s="40"/>
      <c r="H60" s="40"/>
      <c r="I60" s="41"/>
      <c r="J60" s="40"/>
      <c r="K60" s="41"/>
      <c r="L60" s="40"/>
      <c r="M60" s="40"/>
      <c r="N60" s="41"/>
      <c r="O60" s="41"/>
      <c r="P60" s="41"/>
      <c r="Q60" s="41"/>
      <c r="R60" s="41"/>
      <c r="S60" s="41"/>
      <c r="T60" s="41"/>
      <c r="U60" s="41"/>
      <c r="V60" s="41"/>
      <c r="W60" s="41"/>
      <c r="X60" s="41"/>
      <c r="Y60" s="41"/>
      <c r="Z60" s="41" t="str">
        <f t="shared" si="1"/>
        <v>#DIV/0!</v>
      </c>
      <c r="AA60" s="41" t="str">
        <f t="shared" si="2"/>
        <v>#DIV/0!</v>
      </c>
      <c r="AB60" s="40"/>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1"/>
        <v>#DIV/0!</v>
      </c>
      <c r="AA61" s="55" t="str">
        <f t="shared" si="2"/>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1"/>
        <v>#DIV/0!</v>
      </c>
      <c r="AA62" s="55" t="str">
        <f t="shared" si="2"/>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1"/>
        <v>#DIV/0!</v>
      </c>
      <c r="AA63" s="55" t="str">
        <f t="shared" si="2"/>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1"/>
        <v>#DIV/0!</v>
      </c>
      <c r="AA64" s="55" t="str">
        <f t="shared" si="2"/>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1"/>
        <v>#DIV/0!</v>
      </c>
      <c r="AA65" s="55" t="str">
        <f t="shared" si="2"/>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1"/>
        <v>#DIV/0!</v>
      </c>
      <c r="AA66" s="55" t="str">
        <f t="shared" si="2"/>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1"/>
        <v>#DIV/0!</v>
      </c>
      <c r="AA67" s="55" t="str">
        <f t="shared" si="2"/>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1"/>
        <v>#DIV/0!</v>
      </c>
      <c r="AA68" s="55" t="str">
        <f t="shared" si="2"/>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1"/>
        <v>#DIV/0!</v>
      </c>
      <c r="AA69" s="55" t="str">
        <f t="shared" si="2"/>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1"/>
        <v>#DIV/0!</v>
      </c>
      <c r="AA70" s="55" t="str">
        <f t="shared" si="2"/>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1"/>
        <v>#DIV/0!</v>
      </c>
      <c r="AA71" s="55" t="str">
        <f t="shared" si="2"/>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1"/>
        <v>#DIV/0!</v>
      </c>
      <c r="AA72" s="55" t="str">
        <f t="shared" si="2"/>
        <v>#DIV/0!</v>
      </c>
      <c r="AB72" s="32"/>
      <c r="AC72" s="5"/>
      <c r="AD72" s="5"/>
      <c r="AE72" s="5"/>
      <c r="AF72" s="5"/>
      <c r="AG72" s="5"/>
      <c r="AH72" s="5"/>
      <c r="AI72" s="5"/>
      <c r="AJ72" s="5"/>
      <c r="AK72" s="5"/>
    </row>
    <row r="73" ht="15.75" customHeight="1">
      <c r="A73" s="5"/>
      <c r="B73" s="58"/>
      <c r="C73" s="59"/>
      <c r="D73" s="39"/>
      <c r="E73" s="60"/>
      <c r="F73" s="61"/>
      <c r="G73" s="60"/>
      <c r="H73" s="60"/>
      <c r="I73" s="62"/>
      <c r="J73" s="63"/>
      <c r="K73" s="62"/>
      <c r="L73" s="60"/>
      <c r="M73" s="60"/>
      <c r="N73" s="62"/>
      <c r="O73" s="62"/>
      <c r="P73" s="62"/>
      <c r="Q73" s="62"/>
      <c r="R73" s="62"/>
      <c r="S73" s="62"/>
      <c r="T73" s="62"/>
      <c r="U73" s="62"/>
      <c r="V73" s="62"/>
      <c r="W73" s="62"/>
      <c r="X73" s="62"/>
      <c r="Y73" s="62"/>
      <c r="Z73" s="62" t="str">
        <f t="shared" si="1"/>
        <v>#DIV/0!</v>
      </c>
      <c r="AA73" s="62" t="str">
        <f t="shared" si="2"/>
        <v>#DIV/0!</v>
      </c>
      <c r="AB73" s="40"/>
      <c r="AC73" s="5"/>
      <c r="AD73" s="5"/>
      <c r="AE73" s="5"/>
      <c r="AF73" s="5"/>
      <c r="AG73" s="5"/>
      <c r="AH73" s="5"/>
      <c r="AI73" s="5"/>
      <c r="AJ73" s="5"/>
      <c r="AK73" s="5"/>
    </row>
    <row r="74" ht="15.75" customHeight="1">
      <c r="A74" s="5"/>
      <c r="B74" s="43" t="s">
        <v>65</v>
      </c>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88"/>
      <c r="AC74" s="5"/>
      <c r="AD74" s="5"/>
      <c r="AE74" s="5"/>
      <c r="AF74" s="5"/>
      <c r="AG74" s="5"/>
      <c r="AH74" s="5"/>
      <c r="AI74" s="5"/>
      <c r="AJ74" s="5"/>
      <c r="AK74" s="5"/>
    </row>
    <row r="75" ht="15.75" customHeight="1">
      <c r="A75" s="5"/>
      <c r="B75" s="89"/>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1"/>
      <c r="AC75" s="5"/>
      <c r="AD75" s="5"/>
      <c r="AE75" s="5"/>
      <c r="AF75" s="5"/>
      <c r="AG75" s="5"/>
      <c r="AH75" s="5"/>
      <c r="AI75" s="5"/>
      <c r="AJ75" s="5"/>
      <c r="AK75" s="5"/>
    </row>
    <row r="76" ht="15.75" customHeight="1">
      <c r="A76" s="5"/>
      <c r="B76" s="49" t="s">
        <v>3</v>
      </c>
      <c r="C76" s="10" t="s">
        <v>4</v>
      </c>
      <c r="D76" s="11"/>
      <c r="E76" s="12" t="s">
        <v>5</v>
      </c>
      <c r="F76" s="12" t="s">
        <v>6</v>
      </c>
      <c r="G76" s="12" t="s">
        <v>7</v>
      </c>
      <c r="H76" s="12" t="s">
        <v>8</v>
      </c>
      <c r="I76" s="12" t="s">
        <v>9</v>
      </c>
      <c r="J76" s="12" t="s">
        <v>10</v>
      </c>
      <c r="K76" s="12" t="s">
        <v>11</v>
      </c>
      <c r="L76" s="12" t="s">
        <v>12</v>
      </c>
      <c r="M76" s="12" t="s">
        <v>13</v>
      </c>
      <c r="N76" s="50" t="s">
        <v>14</v>
      </c>
      <c r="O76" s="50" t="s">
        <v>15</v>
      </c>
      <c r="P76" s="50" t="s">
        <v>16</v>
      </c>
      <c r="Q76" s="50" t="s">
        <v>17</v>
      </c>
      <c r="R76" s="50" t="s">
        <v>18</v>
      </c>
      <c r="S76" s="50" t="s">
        <v>19</v>
      </c>
      <c r="T76" s="50" t="s">
        <v>20</v>
      </c>
      <c r="U76" s="50" t="s">
        <v>21</v>
      </c>
      <c r="V76" s="50" t="s">
        <v>22</v>
      </c>
      <c r="W76" s="12" t="s">
        <v>23</v>
      </c>
      <c r="X76" s="12" t="s">
        <v>24</v>
      </c>
      <c r="Y76" s="12" t="s">
        <v>25</v>
      </c>
      <c r="Z76" s="12" t="s">
        <v>26</v>
      </c>
      <c r="AA76" s="12" t="s">
        <v>27</v>
      </c>
      <c r="AB76" s="12" t="s">
        <v>28</v>
      </c>
      <c r="AC76" s="5"/>
      <c r="AD76" s="5"/>
      <c r="AE76" s="5"/>
      <c r="AF76" s="5"/>
      <c r="AG76" s="5"/>
      <c r="AH76" s="5"/>
      <c r="AI76" s="5"/>
      <c r="AJ76" s="5"/>
      <c r="AK76" s="5"/>
    </row>
    <row r="77" ht="59.25" customHeight="1">
      <c r="A77" s="5"/>
      <c r="B77" s="17" t="s">
        <v>31</v>
      </c>
      <c r="C77" s="18" t="s">
        <v>32</v>
      </c>
      <c r="D77" s="4"/>
      <c r="E77" s="19" t="s">
        <v>314</v>
      </c>
      <c r="F77" s="19" t="s">
        <v>68</v>
      </c>
      <c r="G77" s="20" t="s">
        <v>35</v>
      </c>
      <c r="H77" s="20" t="s">
        <v>36</v>
      </c>
      <c r="I77" s="21" t="s">
        <v>138</v>
      </c>
      <c r="J77" s="22" t="s">
        <v>69</v>
      </c>
      <c r="K77" s="21">
        <v>1.0</v>
      </c>
      <c r="L77" s="20" t="s">
        <v>38</v>
      </c>
      <c r="M77" s="20" t="s">
        <v>55</v>
      </c>
      <c r="N77" s="21"/>
      <c r="O77" s="21"/>
      <c r="P77" s="21"/>
      <c r="Q77" s="21"/>
      <c r="R77" s="21"/>
      <c r="S77" s="21"/>
      <c r="T77" s="21"/>
      <c r="U77" s="21"/>
      <c r="V77" s="21"/>
      <c r="W77" s="21"/>
      <c r="X77" s="21"/>
      <c r="Y77" s="21"/>
      <c r="Z77" s="21" t="str">
        <f t="shared" ref="Z77:Z91" si="3">AVERAGE(N77:Y77)</f>
        <v>#DIV/0!</v>
      </c>
      <c r="AA77" s="21" t="str">
        <f t="shared" ref="AA77:AA91" si="4">Z77/K77</f>
        <v>#DIV/0!</v>
      </c>
      <c r="AB77" s="122"/>
      <c r="AC77" s="19"/>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3"/>
        <v>#DIV/0!</v>
      </c>
      <c r="AA78" s="55" t="str">
        <f t="shared" si="4"/>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3"/>
        <v>#DIV/0!</v>
      </c>
      <c r="AA79" s="55" t="str">
        <f t="shared" si="4"/>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3"/>
        <v>#DIV/0!</v>
      </c>
      <c r="AA80" s="55" t="str">
        <f t="shared" si="4"/>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3"/>
        <v>#DIV/0!</v>
      </c>
      <c r="AA81" s="55" t="str">
        <f t="shared" si="4"/>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3"/>
        <v>#DIV/0!</v>
      </c>
      <c r="AA82" s="55" t="str">
        <f t="shared" si="4"/>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3"/>
        <v>#DIV/0!</v>
      </c>
      <c r="AA83" s="55" t="str">
        <f t="shared" si="4"/>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3"/>
        <v>#DIV/0!</v>
      </c>
      <c r="AA84" s="55" t="str">
        <f t="shared" si="4"/>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3"/>
        <v>#DIV/0!</v>
      </c>
      <c r="AA85" s="55" t="str">
        <f t="shared" si="4"/>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3"/>
        <v>#DIV/0!</v>
      </c>
      <c r="AA86" s="55" t="str">
        <f t="shared" si="4"/>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3"/>
        <v>#DIV/0!</v>
      </c>
      <c r="AA87" s="55" t="str">
        <f t="shared" si="4"/>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3"/>
        <v>#DIV/0!</v>
      </c>
      <c r="AA88" s="55" t="str">
        <f t="shared" si="4"/>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3"/>
        <v>#DIV/0!</v>
      </c>
      <c r="AA89" s="55" t="str">
        <f t="shared" si="4"/>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3"/>
        <v>#DIV/0!</v>
      </c>
      <c r="AA90" s="55" t="str">
        <f t="shared" si="4"/>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3"/>
        <v>#DIV/0!</v>
      </c>
      <c r="AA91" s="55" t="str">
        <f t="shared" si="4"/>
        <v>#DIV/0!</v>
      </c>
      <c r="AB91" s="32"/>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sheetData>
  <mergeCells count="123">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C73:D73"/>
    <mergeCell ref="B74:AB75"/>
    <mergeCell ref="C60:D60"/>
    <mergeCell ref="C61:D61"/>
    <mergeCell ref="C62:D62"/>
    <mergeCell ref="C63:D63"/>
    <mergeCell ref="C64:D64"/>
    <mergeCell ref="C65:D65"/>
    <mergeCell ref="C66:D66"/>
    <mergeCell ref="C76:D76"/>
    <mergeCell ref="C77:D77"/>
    <mergeCell ref="C78:D78"/>
    <mergeCell ref="C79:D79"/>
    <mergeCell ref="C80:D80"/>
    <mergeCell ref="C81:D81"/>
    <mergeCell ref="C82:D82"/>
    <mergeCell ref="C90:D90"/>
    <mergeCell ref="C91:D91"/>
    <mergeCell ref="C83:D83"/>
    <mergeCell ref="C84:D84"/>
    <mergeCell ref="C85:D85"/>
    <mergeCell ref="C86:D86"/>
    <mergeCell ref="C87:D87"/>
    <mergeCell ref="C88:D88"/>
    <mergeCell ref="C89:D89"/>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3">
    <cfRule type="cellIs" dxfId="0" priority="4" operator="lessThan">
      <formula>0.7</formula>
    </cfRule>
  </conditionalFormatting>
  <conditionalFormatting sqref="Z61:AA73">
    <cfRule type="cellIs" dxfId="1" priority="5" operator="between">
      <formula>0.7</formula>
      <formula>0.9</formula>
    </cfRule>
  </conditionalFormatting>
  <conditionalFormatting sqref="Z61:AA73">
    <cfRule type="cellIs" dxfId="2" priority="6" operator="greaterThan">
      <formula>0.9</formula>
    </cfRule>
  </conditionalFormatting>
  <conditionalFormatting sqref="N61:Y73">
    <cfRule type="cellIs" dxfId="0" priority="7" operator="lessThan">
      <formula>0.7</formula>
    </cfRule>
  </conditionalFormatting>
  <conditionalFormatting sqref="N61:Y73">
    <cfRule type="cellIs" dxfId="1" priority="8" operator="between">
      <formula>0.7</formula>
      <formula>0.9</formula>
    </cfRule>
  </conditionalFormatting>
  <conditionalFormatting sqref="N61:Y73">
    <cfRule type="cellIs" dxfId="2" priority="9" operator="greaterThan">
      <formula>0.9</formula>
    </cfRule>
  </conditionalFormatting>
  <conditionalFormatting sqref="N77:Y77 Z77:AA91">
    <cfRule type="cellIs" dxfId="0" priority="10" operator="lessThan">
      <formula>0.7</formula>
    </cfRule>
  </conditionalFormatting>
  <conditionalFormatting sqref="N77:Y77 Z77:AA91">
    <cfRule type="cellIs" dxfId="1" priority="11" operator="between">
      <formula>0.7</formula>
      <formula>0.9</formula>
    </cfRule>
  </conditionalFormatting>
  <conditionalFormatting sqref="N77:Y77 Z77:AA91">
    <cfRule type="cellIs" dxfId="2" priority="12" operator="greaterThan">
      <formula>0.9</formula>
    </cfRule>
  </conditionalFormatting>
  <conditionalFormatting sqref="N78:Y91">
    <cfRule type="cellIs" dxfId="0" priority="13" operator="lessThan">
      <formula>0.7</formula>
    </cfRule>
  </conditionalFormatting>
  <conditionalFormatting sqref="N78:Y91">
    <cfRule type="cellIs" dxfId="1" priority="14" operator="between">
      <formula>0.7</formula>
      <formula>0.9</formula>
    </cfRule>
  </conditionalFormatting>
  <conditionalFormatting sqref="N78:Y91">
    <cfRule type="cellIs" dxfId="2" priority="15" operator="greaterThan">
      <formula>0.9</formula>
    </cfRule>
  </conditionalFormatting>
  <dataValidations>
    <dataValidation type="list" allowBlank="1" showErrorMessage="1" sqref="B7:B73 B77:B91">
      <formula1>$AK$7:$AK$10</formula1>
    </dataValidation>
    <dataValidation type="list" allowBlank="1" showErrorMessage="1" sqref="M7:M73 M77:M91">
      <formula1>$AJ$7:$AJ$12</formula1>
    </dataValidation>
    <dataValidation type="list" allowBlank="1" showErrorMessage="1" sqref="G7:G73 G77:G91">
      <formula1>$AG$7:$AG$11</formula1>
    </dataValidation>
    <dataValidation type="list" allowBlank="1" showErrorMessage="1" sqref="H7:H73 H77:H91">
      <formula1>$AH$7:$AH$9</formula1>
    </dataValidation>
    <dataValidation type="list" allowBlank="1" showErrorMessage="1" sqref="L7:L73 L77:L91">
      <formula1>$AI$7:$AI$10</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163</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97.5" customHeight="1">
      <c r="A7" s="5"/>
      <c r="B7" s="17" t="s">
        <v>31</v>
      </c>
      <c r="C7" s="18" t="s">
        <v>32</v>
      </c>
      <c r="D7" s="4"/>
      <c r="E7" s="19" t="s">
        <v>315</v>
      </c>
      <c r="F7" s="19" t="s">
        <v>316</v>
      </c>
      <c r="G7" s="20" t="s">
        <v>35</v>
      </c>
      <c r="H7" s="20" t="s">
        <v>36</v>
      </c>
      <c r="I7" s="21">
        <v>0.0</v>
      </c>
      <c r="J7" s="22" t="s">
        <v>317</v>
      </c>
      <c r="K7" s="20" t="s">
        <v>318</v>
      </c>
      <c r="L7" s="20" t="s">
        <v>38</v>
      </c>
      <c r="M7" s="20" t="s">
        <v>39</v>
      </c>
      <c r="N7" s="24"/>
      <c r="O7" s="24">
        <v>0.8</v>
      </c>
      <c r="P7" s="24">
        <v>1.0</v>
      </c>
      <c r="Q7" s="24">
        <v>1.0</v>
      </c>
      <c r="R7" s="24">
        <v>1.0</v>
      </c>
      <c r="S7" s="24">
        <v>1.0</v>
      </c>
      <c r="T7" s="24">
        <v>1.0</v>
      </c>
      <c r="U7" s="24">
        <v>1.0</v>
      </c>
      <c r="V7" s="24">
        <v>1.0</v>
      </c>
      <c r="W7" s="24">
        <v>1.0</v>
      </c>
      <c r="X7" s="24">
        <v>1.0</v>
      </c>
      <c r="Y7" s="24">
        <v>1.0</v>
      </c>
      <c r="Z7" s="121">
        <f t="shared" ref="Z7:Z10" si="1">SUM(N7:Y7)/12</f>
        <v>0.9</v>
      </c>
      <c r="AA7" s="21">
        <f t="shared" ref="AA7:AA11" si="2">Z7</f>
        <v>0.9</v>
      </c>
      <c r="AB7" s="65" t="s">
        <v>319</v>
      </c>
      <c r="AC7" s="5"/>
      <c r="AD7" s="28" t="s">
        <v>41</v>
      </c>
      <c r="AE7" s="29" t="s">
        <v>42</v>
      </c>
      <c r="AF7" s="5"/>
      <c r="AG7" s="6" t="s">
        <v>35</v>
      </c>
      <c r="AH7" s="6" t="s">
        <v>36</v>
      </c>
      <c r="AI7" s="6" t="s">
        <v>38</v>
      </c>
      <c r="AJ7" s="6" t="s">
        <v>39</v>
      </c>
      <c r="AK7" s="5" t="s">
        <v>31</v>
      </c>
    </row>
    <row r="8" ht="76.5" customHeight="1">
      <c r="A8" s="5"/>
      <c r="B8" s="17" t="s">
        <v>31</v>
      </c>
      <c r="C8" s="18" t="s">
        <v>320</v>
      </c>
      <c r="D8" s="4"/>
      <c r="E8" s="19" t="s">
        <v>321</v>
      </c>
      <c r="F8" s="19" t="s">
        <v>322</v>
      </c>
      <c r="G8" s="20" t="s">
        <v>35</v>
      </c>
      <c r="H8" s="20" t="s">
        <v>36</v>
      </c>
      <c r="I8" s="21">
        <v>0.0</v>
      </c>
      <c r="J8" s="22" t="s">
        <v>323</v>
      </c>
      <c r="K8" s="20" t="s">
        <v>318</v>
      </c>
      <c r="L8" s="20" t="s">
        <v>38</v>
      </c>
      <c r="M8" s="20" t="s">
        <v>39</v>
      </c>
      <c r="N8" s="138"/>
      <c r="O8" s="139">
        <v>1.0</v>
      </c>
      <c r="P8" s="139">
        <v>1.0</v>
      </c>
      <c r="Q8" s="139">
        <v>1.0</v>
      </c>
      <c r="R8" s="139">
        <v>1.0</v>
      </c>
      <c r="S8" s="139">
        <v>0.8</v>
      </c>
      <c r="T8" s="139">
        <v>1.0</v>
      </c>
      <c r="U8" s="139">
        <v>0.9</v>
      </c>
      <c r="V8" s="139">
        <v>1.0</v>
      </c>
      <c r="W8" s="139">
        <v>1.0</v>
      </c>
      <c r="X8" s="139">
        <v>1.0</v>
      </c>
      <c r="Y8" s="139">
        <v>1.0</v>
      </c>
      <c r="Z8" s="121">
        <f t="shared" si="1"/>
        <v>0.8916666667</v>
      </c>
      <c r="AA8" s="21">
        <f t="shared" si="2"/>
        <v>0.8916666667</v>
      </c>
      <c r="AB8" s="65" t="s">
        <v>324</v>
      </c>
      <c r="AC8" s="5"/>
      <c r="AD8" s="35"/>
      <c r="AE8" s="29"/>
      <c r="AF8" s="5"/>
      <c r="AG8" s="6"/>
      <c r="AH8" s="6"/>
      <c r="AI8" s="6"/>
      <c r="AJ8" s="6"/>
      <c r="AK8" s="5"/>
    </row>
    <row r="9" ht="103.5" customHeight="1">
      <c r="A9" s="5"/>
      <c r="B9" s="30" t="s">
        <v>31</v>
      </c>
      <c r="C9" s="18" t="s">
        <v>32</v>
      </c>
      <c r="D9" s="4"/>
      <c r="E9" s="19" t="s">
        <v>325</v>
      </c>
      <c r="F9" s="19" t="s">
        <v>326</v>
      </c>
      <c r="G9" s="20" t="s">
        <v>35</v>
      </c>
      <c r="H9" s="20" t="s">
        <v>53</v>
      </c>
      <c r="I9" s="21">
        <v>0.0</v>
      </c>
      <c r="J9" s="22" t="s">
        <v>327</v>
      </c>
      <c r="K9" s="20" t="s">
        <v>328</v>
      </c>
      <c r="L9" s="20" t="s">
        <v>38</v>
      </c>
      <c r="M9" s="20" t="s">
        <v>39</v>
      </c>
      <c r="N9" s="75"/>
      <c r="O9" s="75">
        <v>1.0</v>
      </c>
      <c r="P9" s="75">
        <v>1.0</v>
      </c>
      <c r="Q9" s="75">
        <v>1.0</v>
      </c>
      <c r="R9" s="75">
        <v>0.9</v>
      </c>
      <c r="S9" s="75">
        <v>0.9</v>
      </c>
      <c r="T9" s="75">
        <v>1.0</v>
      </c>
      <c r="U9" s="75">
        <v>0.9</v>
      </c>
      <c r="V9" s="75">
        <v>0.9</v>
      </c>
      <c r="W9" s="75">
        <v>0.9</v>
      </c>
      <c r="X9" s="75">
        <v>0.9</v>
      </c>
      <c r="Y9" s="75">
        <v>0.9</v>
      </c>
      <c r="Z9" s="121">
        <f t="shared" si="1"/>
        <v>0.8583333333</v>
      </c>
      <c r="AA9" s="21">
        <f t="shared" si="2"/>
        <v>0.8583333333</v>
      </c>
      <c r="AB9" s="65" t="s">
        <v>329</v>
      </c>
      <c r="AC9" s="5"/>
      <c r="AD9" s="35" t="s">
        <v>43</v>
      </c>
      <c r="AE9" s="29" t="s">
        <v>44</v>
      </c>
      <c r="AF9" s="5"/>
      <c r="AG9" s="6" t="s">
        <v>45</v>
      </c>
      <c r="AH9" s="6" t="s">
        <v>46</v>
      </c>
      <c r="AI9" s="6" t="s">
        <v>47</v>
      </c>
      <c r="AJ9" s="6" t="s">
        <v>48</v>
      </c>
      <c r="AK9" s="5" t="s">
        <v>49</v>
      </c>
    </row>
    <row r="10" ht="103.5" customHeight="1">
      <c r="A10" s="5"/>
      <c r="B10" s="30" t="s">
        <v>56</v>
      </c>
      <c r="C10" s="18" t="s">
        <v>32</v>
      </c>
      <c r="D10" s="4"/>
      <c r="E10" s="19" t="s">
        <v>330</v>
      </c>
      <c r="F10" s="19" t="s">
        <v>326</v>
      </c>
      <c r="G10" s="20" t="s">
        <v>35</v>
      </c>
      <c r="H10" s="20" t="s">
        <v>53</v>
      </c>
      <c r="I10" s="21">
        <v>0.0</v>
      </c>
      <c r="J10" s="22" t="s">
        <v>327</v>
      </c>
      <c r="K10" s="20" t="s">
        <v>328</v>
      </c>
      <c r="L10" s="20" t="s">
        <v>38</v>
      </c>
      <c r="M10" s="20" t="s">
        <v>39</v>
      </c>
      <c r="N10" s="75">
        <v>0.0</v>
      </c>
      <c r="O10" s="75">
        <v>1.0</v>
      </c>
      <c r="P10" s="75">
        <v>0.9</v>
      </c>
      <c r="Q10" s="75">
        <v>0.9</v>
      </c>
      <c r="R10" s="75">
        <v>0.9</v>
      </c>
      <c r="S10" s="75">
        <v>0.9</v>
      </c>
      <c r="T10" s="75">
        <v>0.9</v>
      </c>
      <c r="U10" s="75">
        <v>1.0</v>
      </c>
      <c r="V10" s="75">
        <v>1.0</v>
      </c>
      <c r="W10" s="75">
        <v>0.9</v>
      </c>
      <c r="X10" s="75">
        <v>0.9</v>
      </c>
      <c r="Y10" s="75">
        <v>0.9</v>
      </c>
      <c r="Z10" s="121">
        <f t="shared" si="1"/>
        <v>0.85</v>
      </c>
      <c r="AA10" s="21">
        <f t="shared" si="2"/>
        <v>0.85</v>
      </c>
      <c r="AB10" s="65" t="s">
        <v>331</v>
      </c>
      <c r="AC10" s="5"/>
      <c r="AD10" s="35"/>
      <c r="AE10" s="29"/>
      <c r="AF10" s="5"/>
      <c r="AG10" s="6"/>
      <c r="AH10" s="6"/>
      <c r="AI10" s="6"/>
      <c r="AJ10" s="6"/>
      <c r="AK10" s="5"/>
    </row>
    <row r="11" ht="87.75" customHeight="1">
      <c r="A11" s="5"/>
      <c r="B11" s="30" t="s">
        <v>31</v>
      </c>
      <c r="C11" s="18" t="s">
        <v>32</v>
      </c>
      <c r="D11" s="4"/>
      <c r="E11" s="19" t="s">
        <v>332</v>
      </c>
      <c r="F11" s="19" t="s">
        <v>333</v>
      </c>
      <c r="G11" s="20" t="s">
        <v>35</v>
      </c>
      <c r="H11" s="32" t="s">
        <v>36</v>
      </c>
      <c r="I11" s="33">
        <v>0.0</v>
      </c>
      <c r="J11" s="22" t="s">
        <v>334</v>
      </c>
      <c r="K11" s="140">
        <v>16.0</v>
      </c>
      <c r="L11" s="20" t="s">
        <v>47</v>
      </c>
      <c r="M11" s="20" t="s">
        <v>39</v>
      </c>
      <c r="N11" s="33"/>
      <c r="O11" s="33"/>
      <c r="P11" s="75"/>
      <c r="Q11" s="79">
        <v>1.0</v>
      </c>
      <c r="R11" s="79">
        <v>2.0</v>
      </c>
      <c r="S11" s="75"/>
      <c r="T11" s="75"/>
      <c r="U11" s="79">
        <v>1.0</v>
      </c>
      <c r="V11" s="75"/>
      <c r="W11" s="79">
        <v>7.0</v>
      </c>
      <c r="X11" s="79">
        <v>1.0</v>
      </c>
      <c r="Y11" s="75">
        <v>0.9</v>
      </c>
      <c r="Z11" s="121">
        <f>SUM(N11:Y11)/16</f>
        <v>0.80625</v>
      </c>
      <c r="AA11" s="21">
        <f t="shared" si="2"/>
        <v>0.80625</v>
      </c>
      <c r="AB11" s="65" t="s">
        <v>335</v>
      </c>
      <c r="AC11" s="5"/>
      <c r="AD11" s="36" t="s">
        <v>50</v>
      </c>
      <c r="AE11" s="29" t="s">
        <v>51</v>
      </c>
      <c r="AF11" s="5"/>
      <c r="AG11" s="6" t="s">
        <v>52</v>
      </c>
      <c r="AH11" s="6" t="s">
        <v>53</v>
      </c>
      <c r="AI11" s="6" t="s">
        <v>54</v>
      </c>
      <c r="AJ11" s="6" t="s">
        <v>55</v>
      </c>
      <c r="AK11" s="5" t="s">
        <v>56</v>
      </c>
    </row>
    <row r="12" ht="127.5" customHeight="1">
      <c r="A12" s="5"/>
      <c r="B12" s="29" t="s">
        <v>31</v>
      </c>
      <c r="C12" s="18" t="s">
        <v>32</v>
      </c>
      <c r="D12" s="4"/>
      <c r="E12" s="19" t="s">
        <v>336</v>
      </c>
      <c r="F12" s="19" t="s">
        <v>337</v>
      </c>
      <c r="G12" s="32" t="s">
        <v>35</v>
      </c>
      <c r="H12" s="32" t="s">
        <v>36</v>
      </c>
      <c r="I12" s="32" t="s">
        <v>138</v>
      </c>
      <c r="J12" s="22" t="s">
        <v>338</v>
      </c>
      <c r="K12" s="33">
        <v>1.0</v>
      </c>
      <c r="L12" s="32" t="s">
        <v>38</v>
      </c>
      <c r="M12" s="32" t="s">
        <v>62</v>
      </c>
      <c r="N12" s="33"/>
      <c r="O12" s="33"/>
      <c r="P12" s="75">
        <v>1.0</v>
      </c>
      <c r="Q12" s="33"/>
      <c r="R12" s="33"/>
      <c r="S12" s="75">
        <v>1.0</v>
      </c>
      <c r="T12" s="33"/>
      <c r="U12" s="33"/>
      <c r="V12" s="75">
        <v>1.0</v>
      </c>
      <c r="W12" s="33"/>
      <c r="X12" s="33"/>
      <c r="Y12" s="33"/>
      <c r="Z12" s="33">
        <f t="shared" ref="Z12:Z74" si="3">AVERAGE(N12:Y12)</f>
        <v>1</v>
      </c>
      <c r="AA12" s="33">
        <f t="shared" ref="AA12:AA74" si="4">Z12/K12</f>
        <v>1</v>
      </c>
      <c r="AB12" s="79" t="s">
        <v>339</v>
      </c>
      <c r="AC12" s="5"/>
      <c r="AD12" s="5"/>
      <c r="AE12" s="5"/>
      <c r="AF12" s="5"/>
      <c r="AG12" s="6" t="s">
        <v>61</v>
      </c>
      <c r="AH12" s="6"/>
      <c r="AI12" s="6"/>
      <c r="AJ12" s="6" t="s">
        <v>62</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3"/>
        <v>#DIV/0!</v>
      </c>
      <c r="AA13" s="33" t="str">
        <f t="shared" si="4"/>
        <v>#DIV/0!</v>
      </c>
      <c r="AB13" s="32"/>
      <c r="AC13" s="5"/>
      <c r="AD13" s="5"/>
      <c r="AE13" s="5"/>
      <c r="AF13" s="5"/>
      <c r="AG13" s="6"/>
      <c r="AH13" s="6"/>
      <c r="AI13" s="6"/>
      <c r="AJ13" s="6" t="s">
        <v>63</v>
      </c>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3"/>
        <v>#DIV/0!</v>
      </c>
      <c r="AA14" s="33" t="str">
        <f t="shared" si="4"/>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3"/>
        <v>#DIV/0!</v>
      </c>
      <c r="AA15" s="33" t="str">
        <f t="shared" si="4"/>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3"/>
        <v>#DIV/0!</v>
      </c>
      <c r="AA16" s="33" t="str">
        <f t="shared" si="4"/>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3"/>
        <v>#DIV/0!</v>
      </c>
      <c r="AA17" s="33" t="str">
        <f t="shared" si="4"/>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3"/>
        <v>#DIV/0!</v>
      </c>
      <c r="AA18" s="33" t="str">
        <f t="shared" si="4"/>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3"/>
        <v>#DIV/0!</v>
      </c>
      <c r="AA19" s="33" t="str">
        <f t="shared" si="4"/>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3"/>
        <v>#DIV/0!</v>
      </c>
      <c r="AA20" s="33" t="str">
        <f t="shared" si="4"/>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3"/>
        <v>#DIV/0!</v>
      </c>
      <c r="AA21" s="33" t="str">
        <f t="shared" si="4"/>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3"/>
        <v>#DIV/0!</v>
      </c>
      <c r="AA22" s="33" t="str">
        <f t="shared" si="4"/>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3"/>
        <v>#DIV/0!</v>
      </c>
      <c r="AA23" s="33" t="str">
        <f t="shared" si="4"/>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3"/>
        <v>#DIV/0!</v>
      </c>
      <c r="AA24" s="33" t="str">
        <f t="shared" si="4"/>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3"/>
        <v>#DIV/0!</v>
      </c>
      <c r="AA25" s="33" t="str">
        <f t="shared" si="4"/>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3"/>
        <v>#DIV/0!</v>
      </c>
      <c r="AA26" s="33" t="str">
        <f t="shared" si="4"/>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3"/>
        <v>#DIV/0!</v>
      </c>
      <c r="AA27" s="33" t="str">
        <f t="shared" si="4"/>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3"/>
        <v>#DIV/0!</v>
      </c>
      <c r="AA28" s="33" t="str">
        <f t="shared" si="4"/>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3"/>
        <v>#DIV/0!</v>
      </c>
      <c r="AA29" s="33" t="str">
        <f t="shared" si="4"/>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3"/>
        <v>#DIV/0!</v>
      </c>
      <c r="AA30" s="33" t="str">
        <f t="shared" si="4"/>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3"/>
        <v>#DIV/0!</v>
      </c>
      <c r="AA31" s="33" t="str">
        <f t="shared" si="4"/>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3"/>
        <v>#DIV/0!</v>
      </c>
      <c r="AA32" s="33" t="str">
        <f t="shared" si="4"/>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3"/>
        <v>#DIV/0!</v>
      </c>
      <c r="AA33" s="33" t="str">
        <f t="shared" si="4"/>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3"/>
        <v>#DIV/0!</v>
      </c>
      <c r="AA34" s="33" t="str">
        <f t="shared" si="4"/>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3"/>
        <v>#DIV/0!</v>
      </c>
      <c r="AA35" s="33" t="str">
        <f t="shared" si="4"/>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3"/>
        <v>#DIV/0!</v>
      </c>
      <c r="AA36" s="33" t="str">
        <f t="shared" si="4"/>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3"/>
        <v>#DIV/0!</v>
      </c>
      <c r="AA37" s="33" t="str">
        <f t="shared" si="4"/>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3"/>
        <v>#DIV/0!</v>
      </c>
      <c r="AA38" s="33" t="str">
        <f t="shared" si="4"/>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3"/>
        <v>#DIV/0!</v>
      </c>
      <c r="AA39" s="33" t="str">
        <f t="shared" si="4"/>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3"/>
        <v>#DIV/0!</v>
      </c>
      <c r="AA40" s="33" t="str">
        <f t="shared" si="4"/>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3"/>
        <v>#DIV/0!</v>
      </c>
      <c r="AA41" s="33" t="str">
        <f t="shared" si="4"/>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3"/>
        <v>#DIV/0!</v>
      </c>
      <c r="AA42" s="33" t="str">
        <f t="shared" si="4"/>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3"/>
        <v>#DIV/0!</v>
      </c>
      <c r="AA43" s="33" t="str">
        <f t="shared" si="4"/>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3"/>
        <v>#DIV/0!</v>
      </c>
      <c r="AA44" s="33" t="str">
        <f t="shared" si="4"/>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3"/>
        <v>#DIV/0!</v>
      </c>
      <c r="AA45" s="33" t="str">
        <f t="shared" si="4"/>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3"/>
        <v>#DIV/0!</v>
      </c>
      <c r="AA46" s="33" t="str">
        <f t="shared" si="4"/>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3"/>
        <v>#DIV/0!</v>
      </c>
      <c r="AA47" s="33" t="str">
        <f t="shared" si="4"/>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3"/>
        <v>#DIV/0!</v>
      </c>
      <c r="AA48" s="33" t="str">
        <f t="shared" si="4"/>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3"/>
        <v>#DIV/0!</v>
      </c>
      <c r="AA49" s="33" t="str">
        <f t="shared" si="4"/>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3"/>
        <v>#DIV/0!</v>
      </c>
      <c r="AA50" s="33" t="str">
        <f t="shared" si="4"/>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3"/>
        <v>#DIV/0!</v>
      </c>
      <c r="AA51" s="33" t="str">
        <f t="shared" si="4"/>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3"/>
        <v>#DIV/0!</v>
      </c>
      <c r="AA52" s="33" t="str">
        <f t="shared" si="4"/>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3"/>
        <v>#DIV/0!</v>
      </c>
      <c r="AA53" s="33" t="str">
        <f t="shared" si="4"/>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3"/>
        <v>#DIV/0!</v>
      </c>
      <c r="AA54" s="33" t="str">
        <f t="shared" si="4"/>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3"/>
        <v>#DIV/0!</v>
      </c>
      <c r="AA55" s="33" t="str">
        <f t="shared" si="4"/>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3"/>
        <v>#DIV/0!</v>
      </c>
      <c r="AA56" s="33" t="str">
        <f t="shared" si="4"/>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3"/>
        <v>#DIV/0!</v>
      </c>
      <c r="AA57" s="33" t="str">
        <f t="shared" si="4"/>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3"/>
        <v>#DIV/0!</v>
      </c>
      <c r="AA58" s="33" t="str">
        <f t="shared" si="4"/>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3"/>
        <v>#DIV/0!</v>
      </c>
      <c r="AA59" s="33" t="str">
        <f t="shared" si="4"/>
        <v>#DIV/0!</v>
      </c>
      <c r="AB59" s="32"/>
      <c r="AC59" s="5"/>
      <c r="AD59" s="5"/>
      <c r="AE59" s="5"/>
      <c r="AF59" s="5"/>
      <c r="AG59" s="5"/>
      <c r="AH59" s="5"/>
      <c r="AI59" s="5"/>
      <c r="AJ59" s="5"/>
      <c r="AK59" s="5"/>
    </row>
    <row r="60" ht="15.75" customHeight="1">
      <c r="A60" s="5"/>
      <c r="B60" s="29"/>
      <c r="C60" s="31"/>
      <c r="D60" s="2"/>
      <c r="E60" s="32"/>
      <c r="F60" s="32"/>
      <c r="G60" s="32"/>
      <c r="H60" s="32"/>
      <c r="I60" s="33"/>
      <c r="J60" s="32"/>
      <c r="K60" s="33"/>
      <c r="L60" s="32"/>
      <c r="M60" s="32"/>
      <c r="N60" s="33"/>
      <c r="O60" s="33"/>
      <c r="P60" s="33"/>
      <c r="Q60" s="33"/>
      <c r="R60" s="33"/>
      <c r="S60" s="33"/>
      <c r="T60" s="33"/>
      <c r="U60" s="33"/>
      <c r="V60" s="33"/>
      <c r="W60" s="33"/>
      <c r="X60" s="33"/>
      <c r="Y60" s="33"/>
      <c r="Z60" s="33" t="str">
        <f t="shared" si="3"/>
        <v>#DIV/0!</v>
      </c>
      <c r="AA60" s="33" t="str">
        <f t="shared" si="4"/>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3"/>
        <v>#DIV/0!</v>
      </c>
      <c r="AA61" s="55" t="str">
        <f t="shared" si="4"/>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3"/>
        <v>#DIV/0!</v>
      </c>
      <c r="AA62" s="55" t="str">
        <f t="shared" si="4"/>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3"/>
        <v>#DIV/0!</v>
      </c>
      <c r="AA63" s="55" t="str">
        <f t="shared" si="4"/>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3"/>
        <v>#DIV/0!</v>
      </c>
      <c r="AA64" s="55" t="str">
        <f t="shared" si="4"/>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3"/>
        <v>#DIV/0!</v>
      </c>
      <c r="AA65" s="55" t="str">
        <f t="shared" si="4"/>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3"/>
        <v>#DIV/0!</v>
      </c>
      <c r="AA66" s="55" t="str">
        <f t="shared" si="4"/>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3"/>
        <v>#DIV/0!</v>
      </c>
      <c r="AA67" s="55" t="str">
        <f t="shared" si="4"/>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3"/>
        <v>#DIV/0!</v>
      </c>
      <c r="AA68" s="55" t="str">
        <f t="shared" si="4"/>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3"/>
        <v>#DIV/0!</v>
      </c>
      <c r="AA69" s="55" t="str">
        <f t="shared" si="4"/>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3"/>
        <v>#DIV/0!</v>
      </c>
      <c r="AA70" s="55" t="str">
        <f t="shared" si="4"/>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3"/>
        <v>#DIV/0!</v>
      </c>
      <c r="AA71" s="55" t="str">
        <f t="shared" si="4"/>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3"/>
        <v>#DIV/0!</v>
      </c>
      <c r="AA72" s="55" t="str">
        <f t="shared" si="4"/>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3"/>
        <v>#DIV/0!</v>
      </c>
      <c r="AA73" s="55" t="str">
        <f t="shared" si="4"/>
        <v>#DIV/0!</v>
      </c>
      <c r="AB73" s="32"/>
      <c r="AC73" s="5"/>
      <c r="AD73" s="5"/>
      <c r="AE73" s="5"/>
      <c r="AF73" s="5"/>
      <c r="AG73" s="5"/>
      <c r="AH73" s="5"/>
      <c r="AI73" s="5"/>
      <c r="AJ73" s="5"/>
      <c r="AK73" s="5"/>
    </row>
    <row r="74" ht="15.75" customHeight="1">
      <c r="A74" s="5"/>
      <c r="B74" s="58"/>
      <c r="C74" s="59"/>
      <c r="D74" s="39"/>
      <c r="E74" s="60"/>
      <c r="F74" s="61"/>
      <c r="G74" s="60"/>
      <c r="H74" s="60"/>
      <c r="I74" s="62"/>
      <c r="J74" s="63"/>
      <c r="K74" s="62"/>
      <c r="L74" s="60"/>
      <c r="M74" s="60"/>
      <c r="N74" s="62"/>
      <c r="O74" s="62"/>
      <c r="P74" s="62"/>
      <c r="Q74" s="62"/>
      <c r="R74" s="62"/>
      <c r="S74" s="62"/>
      <c r="T74" s="62"/>
      <c r="U74" s="62"/>
      <c r="V74" s="62"/>
      <c r="W74" s="62"/>
      <c r="X74" s="62"/>
      <c r="Y74" s="62"/>
      <c r="Z74" s="62" t="str">
        <f t="shared" si="3"/>
        <v>#DIV/0!</v>
      </c>
      <c r="AA74" s="62" t="str">
        <f t="shared" si="4"/>
        <v>#DIV/0!</v>
      </c>
      <c r="AB74" s="40"/>
      <c r="AC74" s="5"/>
      <c r="AD74" s="5"/>
      <c r="AE74" s="5"/>
      <c r="AF74" s="5"/>
      <c r="AG74" s="5"/>
      <c r="AH74" s="5"/>
      <c r="AI74" s="5"/>
      <c r="AJ74" s="5"/>
      <c r="AK74" s="5"/>
    </row>
    <row r="75" ht="15.75" customHeight="1">
      <c r="A75" s="5"/>
      <c r="B75" s="43" t="s">
        <v>65</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88"/>
      <c r="AC75" s="5"/>
      <c r="AD75" s="5"/>
      <c r="AE75" s="5"/>
      <c r="AF75" s="5"/>
      <c r="AG75" s="5"/>
      <c r="AH75" s="5"/>
      <c r="AI75" s="5"/>
      <c r="AJ75" s="5"/>
      <c r="AK75" s="5"/>
    </row>
    <row r="76" ht="15.75" customHeight="1">
      <c r="A76" s="5"/>
      <c r="B76" s="8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1"/>
      <c r="AC76" s="5"/>
      <c r="AD76" s="5"/>
      <c r="AE76" s="5"/>
      <c r="AF76" s="5"/>
      <c r="AG76" s="5"/>
      <c r="AH76" s="5"/>
      <c r="AI76" s="5"/>
      <c r="AJ76" s="5"/>
      <c r="AK76" s="5"/>
    </row>
    <row r="77" ht="15.75" customHeight="1">
      <c r="A77" s="5"/>
      <c r="B77" s="49" t="s">
        <v>3</v>
      </c>
      <c r="C77" s="10" t="s">
        <v>4</v>
      </c>
      <c r="D77" s="11"/>
      <c r="E77" s="12" t="s">
        <v>5</v>
      </c>
      <c r="F77" s="12" t="s">
        <v>6</v>
      </c>
      <c r="G77" s="12" t="s">
        <v>7</v>
      </c>
      <c r="H77" s="12" t="s">
        <v>8</v>
      </c>
      <c r="I77" s="12" t="s">
        <v>9</v>
      </c>
      <c r="J77" s="12" t="s">
        <v>10</v>
      </c>
      <c r="K77" s="12" t="s">
        <v>11</v>
      </c>
      <c r="L77" s="12" t="s">
        <v>12</v>
      </c>
      <c r="M77" s="12" t="s">
        <v>13</v>
      </c>
      <c r="N77" s="50" t="s">
        <v>14</v>
      </c>
      <c r="O77" s="50" t="s">
        <v>15</v>
      </c>
      <c r="P77" s="50" t="s">
        <v>16</v>
      </c>
      <c r="Q77" s="50" t="s">
        <v>17</v>
      </c>
      <c r="R77" s="50" t="s">
        <v>18</v>
      </c>
      <c r="S77" s="50" t="s">
        <v>19</v>
      </c>
      <c r="T77" s="50" t="s">
        <v>20</v>
      </c>
      <c r="U77" s="50" t="s">
        <v>273</v>
      </c>
      <c r="V77" s="50" t="s">
        <v>22</v>
      </c>
      <c r="W77" s="12" t="s">
        <v>23</v>
      </c>
      <c r="X77" s="12" t="s">
        <v>24</v>
      </c>
      <c r="Y77" s="12" t="s">
        <v>25</v>
      </c>
      <c r="Z77" s="12" t="s">
        <v>26</v>
      </c>
      <c r="AA77" s="12" t="s">
        <v>27</v>
      </c>
      <c r="AB77" s="12" t="s">
        <v>28</v>
      </c>
      <c r="AC77" s="5"/>
      <c r="AD77" s="5"/>
      <c r="AE77" s="5"/>
      <c r="AF77" s="5"/>
      <c r="AG77" s="5"/>
      <c r="AH77" s="5"/>
      <c r="AI77" s="5"/>
      <c r="AJ77" s="5"/>
      <c r="AK77" s="5"/>
    </row>
    <row r="78" ht="76.5" customHeight="1">
      <c r="A78" s="5"/>
      <c r="B78" s="17" t="s">
        <v>49</v>
      </c>
      <c r="C78" s="18" t="s">
        <v>32</v>
      </c>
      <c r="D78" s="4"/>
      <c r="E78" s="19" t="s">
        <v>340</v>
      </c>
      <c r="F78" s="19" t="s">
        <v>68</v>
      </c>
      <c r="G78" s="20" t="s">
        <v>35</v>
      </c>
      <c r="H78" s="20" t="s">
        <v>36</v>
      </c>
      <c r="I78" s="20" t="s">
        <v>138</v>
      </c>
      <c r="J78" s="22" t="s">
        <v>69</v>
      </c>
      <c r="K78" s="21">
        <v>1.0</v>
      </c>
      <c r="L78" s="20" t="s">
        <v>38</v>
      </c>
      <c r="M78" s="20" t="s">
        <v>55</v>
      </c>
      <c r="N78" s="21"/>
      <c r="O78" s="21"/>
      <c r="P78" s="21"/>
      <c r="Q78" s="21"/>
      <c r="R78" s="21"/>
      <c r="S78" s="21"/>
      <c r="T78" s="21"/>
      <c r="U78" s="21"/>
      <c r="V78" s="21"/>
      <c r="W78" s="21"/>
      <c r="X78" s="21"/>
      <c r="Y78" s="21"/>
      <c r="Z78" s="21" t="str">
        <f t="shared" ref="Z78:Z92" si="5">AVERAGE(N78:Y78)</f>
        <v>#DIV/0!</v>
      </c>
      <c r="AA78" s="21" t="str">
        <f t="shared" ref="AA78:AA92" si="6">Z78/K78</f>
        <v>#DIV/0!</v>
      </c>
      <c r="AB78" s="2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5"/>
        <v>#DIV/0!</v>
      </c>
      <c r="AA79" s="55" t="str">
        <f t="shared" si="6"/>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5"/>
        <v>#DIV/0!</v>
      </c>
      <c r="AA80" s="55" t="str">
        <f t="shared" si="6"/>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5"/>
        <v>#DIV/0!</v>
      </c>
      <c r="AA81" s="55" t="str">
        <f t="shared" si="6"/>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5"/>
        <v>#DIV/0!</v>
      </c>
      <c r="AA82" s="55" t="str">
        <f t="shared" si="6"/>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5"/>
        <v>#DIV/0!</v>
      </c>
      <c r="AA83" s="55" t="str">
        <f t="shared" si="6"/>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5"/>
        <v>#DIV/0!</v>
      </c>
      <c r="AA84" s="55" t="str">
        <f t="shared" si="6"/>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5"/>
        <v>#DIV/0!</v>
      </c>
      <c r="AA85" s="55" t="str">
        <f t="shared" si="6"/>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5"/>
        <v>#DIV/0!</v>
      </c>
      <c r="AA86" s="55" t="str">
        <f t="shared" si="6"/>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5"/>
        <v>#DIV/0!</v>
      </c>
      <c r="AA87" s="55" t="str">
        <f t="shared" si="6"/>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5"/>
        <v>#DIV/0!</v>
      </c>
      <c r="AA88" s="55" t="str">
        <f t="shared" si="6"/>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5"/>
        <v>#DIV/0!</v>
      </c>
      <c r="AA89" s="55" t="str">
        <f t="shared" si="6"/>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5"/>
        <v>#DIV/0!</v>
      </c>
      <c r="AA90" s="55" t="str">
        <f t="shared" si="6"/>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5"/>
        <v>#DIV/0!</v>
      </c>
      <c r="AA91" s="55" t="str">
        <f t="shared" si="6"/>
        <v>#DIV/0!</v>
      </c>
      <c r="AB91" s="32"/>
      <c r="AC91" s="5"/>
      <c r="AD91" s="5"/>
      <c r="AE91" s="5"/>
      <c r="AF91" s="5"/>
      <c r="AG91" s="5"/>
      <c r="AH91" s="5"/>
      <c r="AI91" s="5"/>
      <c r="AJ91" s="5"/>
      <c r="AK91" s="5"/>
    </row>
    <row r="92" ht="15.75" customHeight="1">
      <c r="A92" s="5"/>
      <c r="B92" s="30"/>
      <c r="C92" s="52"/>
      <c r="D92" s="2"/>
      <c r="E92" s="53"/>
      <c r="F92" s="54"/>
      <c r="G92" s="53"/>
      <c r="H92" s="53"/>
      <c r="I92" s="55"/>
      <c r="J92" s="56"/>
      <c r="K92" s="55"/>
      <c r="L92" s="53"/>
      <c r="M92" s="53"/>
      <c r="N92" s="55"/>
      <c r="O92" s="55"/>
      <c r="P92" s="55"/>
      <c r="Q92" s="55"/>
      <c r="R92" s="55"/>
      <c r="S92" s="55"/>
      <c r="T92" s="55"/>
      <c r="U92" s="55"/>
      <c r="V92" s="55"/>
      <c r="W92" s="55"/>
      <c r="X92" s="55"/>
      <c r="Y92" s="55"/>
      <c r="Z92" s="55" t="str">
        <f t="shared" si="5"/>
        <v>#DIV/0!</v>
      </c>
      <c r="AA92" s="55" t="str">
        <f t="shared" si="6"/>
        <v>#DIV/0!</v>
      </c>
      <c r="AB92" s="32"/>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row>
  </sheetData>
  <mergeCells count="124">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0:D60"/>
    <mergeCell ref="C61:D61"/>
    <mergeCell ref="C62:D62"/>
    <mergeCell ref="C63:D63"/>
    <mergeCell ref="C64:D64"/>
    <mergeCell ref="C65:D65"/>
    <mergeCell ref="C66:D66"/>
    <mergeCell ref="C74:D74"/>
    <mergeCell ref="B75:AB76"/>
    <mergeCell ref="C67:D67"/>
    <mergeCell ref="C68:D68"/>
    <mergeCell ref="C69:D69"/>
    <mergeCell ref="C70:D70"/>
    <mergeCell ref="C71:D71"/>
    <mergeCell ref="C72:D72"/>
    <mergeCell ref="C73:D73"/>
    <mergeCell ref="C77:D77"/>
    <mergeCell ref="C78:D78"/>
    <mergeCell ref="C79:D79"/>
    <mergeCell ref="C80:D80"/>
    <mergeCell ref="C81:D81"/>
    <mergeCell ref="C82:D82"/>
    <mergeCell ref="C83:D83"/>
    <mergeCell ref="C91:D91"/>
    <mergeCell ref="C92:D92"/>
    <mergeCell ref="C84:D84"/>
    <mergeCell ref="C85:D85"/>
    <mergeCell ref="C86:D86"/>
    <mergeCell ref="C87:D87"/>
    <mergeCell ref="C88:D88"/>
    <mergeCell ref="C89:D89"/>
    <mergeCell ref="C90:D9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4">
    <cfRule type="cellIs" dxfId="0" priority="4" operator="lessThan">
      <formula>0.7</formula>
    </cfRule>
  </conditionalFormatting>
  <conditionalFormatting sqref="Z61:AA74">
    <cfRule type="cellIs" dxfId="1" priority="5" operator="between">
      <formula>0.7</formula>
      <formula>0.9</formula>
    </cfRule>
  </conditionalFormatting>
  <conditionalFormatting sqref="Z61:AA74">
    <cfRule type="cellIs" dxfId="2" priority="6" operator="greaterThan">
      <formula>0.9</formula>
    </cfRule>
  </conditionalFormatting>
  <conditionalFormatting sqref="N61:Y74">
    <cfRule type="cellIs" dxfId="0" priority="7" operator="lessThan">
      <formula>0.7</formula>
    </cfRule>
  </conditionalFormatting>
  <conditionalFormatting sqref="N61:Y74">
    <cfRule type="cellIs" dxfId="1" priority="8" operator="between">
      <formula>0.7</formula>
      <formula>0.9</formula>
    </cfRule>
  </conditionalFormatting>
  <conditionalFormatting sqref="N61:Y74">
    <cfRule type="cellIs" dxfId="2" priority="9" operator="greaterThan">
      <formula>0.9</formula>
    </cfRule>
  </conditionalFormatting>
  <conditionalFormatting sqref="N78:Y78 Z78:AA92">
    <cfRule type="cellIs" dxfId="0" priority="10" operator="lessThan">
      <formula>0.7</formula>
    </cfRule>
  </conditionalFormatting>
  <conditionalFormatting sqref="N78:Y78 Z78:AA92">
    <cfRule type="cellIs" dxfId="1" priority="11" operator="between">
      <formula>0.7</formula>
      <formula>0.9</formula>
    </cfRule>
  </conditionalFormatting>
  <conditionalFormatting sqref="N78:Y78 Z78:AA92">
    <cfRule type="cellIs" dxfId="2" priority="12" operator="greaterThan">
      <formula>0.9</formula>
    </cfRule>
  </conditionalFormatting>
  <conditionalFormatting sqref="N79:Y92">
    <cfRule type="cellIs" dxfId="0" priority="13" operator="lessThan">
      <formula>0.7</formula>
    </cfRule>
  </conditionalFormatting>
  <conditionalFormatting sqref="N79:Y92">
    <cfRule type="cellIs" dxfId="1" priority="14" operator="between">
      <formula>0.7</formula>
      <formula>0.9</formula>
    </cfRule>
  </conditionalFormatting>
  <conditionalFormatting sqref="N79:Y92">
    <cfRule type="cellIs" dxfId="2" priority="15" operator="greaterThan">
      <formula>0.9</formula>
    </cfRule>
  </conditionalFormatting>
  <dataValidations>
    <dataValidation type="list" allowBlank="1" showErrorMessage="1" sqref="L7:L74 L78:L92">
      <formula1>$AI$7:$AI$11</formula1>
    </dataValidation>
    <dataValidation type="list" allowBlank="1" showErrorMessage="1" sqref="G7:G74 G78:G92">
      <formula1>$AG$7:$AG$12</formula1>
    </dataValidation>
    <dataValidation type="list" allowBlank="1" showErrorMessage="1" sqref="H7:H74 H78:H92">
      <formula1>$AH$7:$AH$11</formula1>
    </dataValidation>
    <dataValidation type="list" allowBlank="1" showErrorMessage="1" sqref="B7:B74 B78:B92">
      <formula1>$AK$7:$AK$11</formula1>
    </dataValidation>
    <dataValidation type="list" allowBlank="1" showErrorMessage="1" sqref="M7:M74 M78:M92">
      <formula1>$AJ$7:$AJ$13</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41" t="s">
        <v>14</v>
      </c>
      <c r="O6" s="141" t="s">
        <v>15</v>
      </c>
      <c r="P6" s="141" t="s">
        <v>16</v>
      </c>
      <c r="Q6" s="141" t="s">
        <v>17</v>
      </c>
      <c r="R6" s="141" t="s">
        <v>18</v>
      </c>
      <c r="S6" s="141" t="s">
        <v>19</v>
      </c>
      <c r="T6" s="141" t="s">
        <v>20</v>
      </c>
      <c r="U6" s="141" t="s">
        <v>21</v>
      </c>
      <c r="V6" s="141" t="s">
        <v>22</v>
      </c>
      <c r="W6" s="141" t="s">
        <v>23</v>
      </c>
      <c r="X6" s="141" t="s">
        <v>24</v>
      </c>
      <c r="Y6" s="141" t="s">
        <v>25</v>
      </c>
      <c r="Z6" s="141" t="s">
        <v>26</v>
      </c>
      <c r="AA6" s="141" t="s">
        <v>27</v>
      </c>
      <c r="AB6" s="141" t="s">
        <v>28</v>
      </c>
      <c r="AC6" s="5"/>
      <c r="AD6" s="16" t="s">
        <v>29</v>
      </c>
      <c r="AE6" s="2"/>
      <c r="AF6" s="5"/>
      <c r="AG6" s="5" t="s">
        <v>7</v>
      </c>
      <c r="AH6" s="5" t="s">
        <v>8</v>
      </c>
      <c r="AI6" s="5" t="s">
        <v>12</v>
      </c>
      <c r="AJ6" s="5" t="s">
        <v>30</v>
      </c>
      <c r="AK6" s="5" t="s">
        <v>3</v>
      </c>
    </row>
    <row r="7" ht="93.75" customHeight="1">
      <c r="A7" s="5"/>
      <c r="B7" s="142" t="s">
        <v>31</v>
      </c>
      <c r="C7" s="111" t="s">
        <v>158</v>
      </c>
      <c r="D7" s="2"/>
      <c r="E7" s="79" t="s">
        <v>341</v>
      </c>
      <c r="F7" s="79" t="s">
        <v>342</v>
      </c>
      <c r="G7" s="79" t="s">
        <v>61</v>
      </c>
      <c r="H7" s="79" t="s">
        <v>36</v>
      </c>
      <c r="I7" s="79" t="s">
        <v>154</v>
      </c>
      <c r="J7" s="79" t="s">
        <v>343</v>
      </c>
      <c r="K7" s="75">
        <v>1.0</v>
      </c>
      <c r="L7" s="107" t="s">
        <v>38</v>
      </c>
      <c r="M7" s="104" t="s">
        <v>55</v>
      </c>
      <c r="N7" s="55"/>
      <c r="O7" s="55"/>
      <c r="P7" s="55"/>
      <c r="Q7" s="55"/>
      <c r="R7" s="143">
        <v>1.0</v>
      </c>
      <c r="S7" s="55"/>
      <c r="T7" s="55"/>
      <c r="U7" s="143">
        <v>1.0</v>
      </c>
      <c r="V7" s="55"/>
      <c r="W7" s="55"/>
      <c r="X7" s="143">
        <v>1.0</v>
      </c>
      <c r="Y7" s="55"/>
      <c r="Z7" s="33">
        <f t="shared" ref="Z7:Z8" si="1">AVERAGE(N7:Y7)</f>
        <v>1</v>
      </c>
      <c r="AA7" s="21">
        <f t="shared" ref="AA7:AA12" si="2">Z7/K7</f>
        <v>1</v>
      </c>
      <c r="AB7" s="67" t="s">
        <v>344</v>
      </c>
      <c r="AC7" s="5"/>
      <c r="AD7" s="28"/>
      <c r="AE7" s="29"/>
      <c r="AF7" s="5"/>
      <c r="AG7" s="6"/>
      <c r="AH7" s="6"/>
      <c r="AI7" s="6"/>
      <c r="AJ7" s="6"/>
      <c r="AK7" s="5"/>
    </row>
    <row r="8" ht="93.75" customHeight="1">
      <c r="A8" s="5"/>
      <c r="B8" s="17" t="s">
        <v>31</v>
      </c>
      <c r="C8" s="18" t="s">
        <v>32</v>
      </c>
      <c r="D8" s="4"/>
      <c r="E8" s="65" t="s">
        <v>345</v>
      </c>
      <c r="F8" s="65" t="s">
        <v>346</v>
      </c>
      <c r="G8" s="23" t="s">
        <v>61</v>
      </c>
      <c r="H8" s="20" t="s">
        <v>36</v>
      </c>
      <c r="I8" s="23" t="s">
        <v>142</v>
      </c>
      <c r="J8" s="66" t="s">
        <v>347</v>
      </c>
      <c r="K8" s="144">
        <v>1.0</v>
      </c>
      <c r="L8" s="20" t="s">
        <v>38</v>
      </c>
      <c r="M8" s="23" t="s">
        <v>48</v>
      </c>
      <c r="N8" s="21"/>
      <c r="O8" s="21"/>
      <c r="P8" s="24">
        <v>1.0</v>
      </c>
      <c r="Q8" s="21"/>
      <c r="R8" s="24">
        <v>1.0</v>
      </c>
      <c r="S8" s="21"/>
      <c r="T8" s="21"/>
      <c r="U8" s="21"/>
      <c r="V8" s="24">
        <v>1.0</v>
      </c>
      <c r="W8" s="21"/>
      <c r="X8" s="24">
        <v>1.0</v>
      </c>
      <c r="Y8" s="21"/>
      <c r="Z8" s="33">
        <f t="shared" si="1"/>
        <v>1</v>
      </c>
      <c r="AA8" s="21">
        <f t="shared" si="2"/>
        <v>1</v>
      </c>
      <c r="AB8" s="106" t="s">
        <v>348</v>
      </c>
      <c r="AC8" s="5"/>
      <c r="AD8" s="28" t="s">
        <v>41</v>
      </c>
      <c r="AE8" s="29" t="s">
        <v>42</v>
      </c>
      <c r="AF8" s="5"/>
      <c r="AG8" s="6" t="s">
        <v>35</v>
      </c>
      <c r="AH8" s="6" t="s">
        <v>36</v>
      </c>
      <c r="AI8" s="6" t="s">
        <v>38</v>
      </c>
      <c r="AJ8" s="6" t="s">
        <v>39</v>
      </c>
      <c r="AK8" s="5" t="s">
        <v>31</v>
      </c>
    </row>
    <row r="9" ht="80.25" customHeight="1">
      <c r="A9" s="5"/>
      <c r="B9" s="30" t="s">
        <v>31</v>
      </c>
      <c r="C9" s="18" t="s">
        <v>32</v>
      </c>
      <c r="D9" s="4"/>
      <c r="E9" s="65" t="s">
        <v>349</v>
      </c>
      <c r="F9" s="65" t="s">
        <v>350</v>
      </c>
      <c r="G9" s="79" t="s">
        <v>61</v>
      </c>
      <c r="H9" s="79" t="s">
        <v>36</v>
      </c>
      <c r="I9" s="79" t="s">
        <v>142</v>
      </c>
      <c r="J9" s="66" t="s">
        <v>351</v>
      </c>
      <c r="K9" s="79">
        <v>12.0</v>
      </c>
      <c r="L9" s="79" t="s">
        <v>47</v>
      </c>
      <c r="M9" s="32" t="s">
        <v>39</v>
      </c>
      <c r="N9" s="79">
        <v>1.0</v>
      </c>
      <c r="O9" s="79">
        <v>1.0</v>
      </c>
      <c r="P9" s="79">
        <v>1.0</v>
      </c>
      <c r="Q9" s="79">
        <v>1.0</v>
      </c>
      <c r="R9" s="79">
        <v>1.0</v>
      </c>
      <c r="S9" s="79">
        <v>1.0</v>
      </c>
      <c r="T9" s="79">
        <v>1.0</v>
      </c>
      <c r="U9" s="79">
        <v>1.0</v>
      </c>
      <c r="V9" s="79">
        <v>1.0</v>
      </c>
      <c r="W9" s="79">
        <v>1.0</v>
      </c>
      <c r="X9" s="79">
        <v>1.0</v>
      </c>
      <c r="Y9" s="79">
        <v>1.0</v>
      </c>
      <c r="Z9" s="79">
        <f t="shared" ref="Z9:Z10" si="3">SUM(N9:Y9)</f>
        <v>12</v>
      </c>
      <c r="AA9" s="21">
        <f t="shared" si="2"/>
        <v>1</v>
      </c>
      <c r="AB9" s="65" t="s">
        <v>352</v>
      </c>
      <c r="AC9" s="5"/>
      <c r="AD9" s="35" t="s">
        <v>43</v>
      </c>
      <c r="AE9" s="29" t="s">
        <v>44</v>
      </c>
      <c r="AF9" s="5"/>
      <c r="AG9" s="6" t="s">
        <v>45</v>
      </c>
      <c r="AH9" s="6" t="s">
        <v>46</v>
      </c>
      <c r="AI9" s="6" t="s">
        <v>47</v>
      </c>
      <c r="AJ9" s="6" t="s">
        <v>48</v>
      </c>
      <c r="AK9" s="5" t="s">
        <v>49</v>
      </c>
    </row>
    <row r="10" ht="125.25" customHeight="1">
      <c r="A10" s="5"/>
      <c r="B10" s="109" t="s">
        <v>31</v>
      </c>
      <c r="C10" s="18" t="s">
        <v>32</v>
      </c>
      <c r="D10" s="4"/>
      <c r="E10" s="65" t="s">
        <v>353</v>
      </c>
      <c r="F10" s="32"/>
      <c r="G10" s="79" t="s">
        <v>61</v>
      </c>
      <c r="H10" s="79" t="s">
        <v>36</v>
      </c>
      <c r="I10" s="79" t="s">
        <v>142</v>
      </c>
      <c r="J10" s="66" t="s">
        <v>351</v>
      </c>
      <c r="K10" s="79">
        <v>12.0</v>
      </c>
      <c r="L10" s="79" t="s">
        <v>47</v>
      </c>
      <c r="M10" s="79" t="s">
        <v>39</v>
      </c>
      <c r="N10" s="79">
        <v>1.0</v>
      </c>
      <c r="O10" s="79">
        <v>1.0</v>
      </c>
      <c r="P10" s="100">
        <v>1.0</v>
      </c>
      <c r="Q10" s="79">
        <v>1.0</v>
      </c>
      <c r="R10" s="79">
        <v>1.0</v>
      </c>
      <c r="S10" s="79">
        <v>1.0</v>
      </c>
      <c r="T10" s="79">
        <v>1.0</v>
      </c>
      <c r="U10" s="79">
        <v>1.0</v>
      </c>
      <c r="V10" s="79">
        <v>1.0</v>
      </c>
      <c r="W10" s="79">
        <v>1.0</v>
      </c>
      <c r="X10" s="79">
        <v>1.0</v>
      </c>
      <c r="Y10" s="79">
        <v>1.0</v>
      </c>
      <c r="Z10" s="79">
        <f t="shared" si="3"/>
        <v>12</v>
      </c>
      <c r="AA10" s="33">
        <f t="shared" si="2"/>
        <v>1</v>
      </c>
      <c r="AB10" s="79" t="s">
        <v>354</v>
      </c>
      <c r="AC10" s="5"/>
      <c r="AD10" s="36" t="s">
        <v>50</v>
      </c>
      <c r="AE10" s="29" t="s">
        <v>51</v>
      </c>
      <c r="AF10" s="5"/>
      <c r="AG10" s="6" t="s">
        <v>52</v>
      </c>
      <c r="AH10" s="6" t="s">
        <v>53</v>
      </c>
      <c r="AI10" s="6" t="s">
        <v>54</v>
      </c>
      <c r="AJ10" s="6" t="s">
        <v>55</v>
      </c>
      <c r="AK10" s="5" t="s">
        <v>56</v>
      </c>
    </row>
    <row r="11" ht="71.25" customHeight="1">
      <c r="A11" s="5"/>
      <c r="B11" s="109" t="s">
        <v>31</v>
      </c>
      <c r="C11" s="18" t="s">
        <v>32</v>
      </c>
      <c r="D11" s="4"/>
      <c r="E11" s="65" t="s">
        <v>355</v>
      </c>
      <c r="F11" s="32"/>
      <c r="G11" s="79" t="s">
        <v>61</v>
      </c>
      <c r="H11" s="79" t="s">
        <v>36</v>
      </c>
      <c r="I11" s="75">
        <v>2.05</v>
      </c>
      <c r="J11" s="79" t="s">
        <v>356</v>
      </c>
      <c r="K11" s="75">
        <v>1.0</v>
      </c>
      <c r="L11" s="79" t="s">
        <v>38</v>
      </c>
      <c r="M11" s="79" t="s">
        <v>39</v>
      </c>
      <c r="N11" s="75">
        <v>1.0</v>
      </c>
      <c r="O11" s="75">
        <v>1.0</v>
      </c>
      <c r="P11" s="75">
        <v>1.0</v>
      </c>
      <c r="Q11" s="75">
        <v>1.0</v>
      </c>
      <c r="R11" s="75">
        <v>1.0</v>
      </c>
      <c r="S11" s="75">
        <v>1.0</v>
      </c>
      <c r="T11" s="75">
        <v>1.0</v>
      </c>
      <c r="U11" s="75">
        <v>1.0</v>
      </c>
      <c r="V11" s="75">
        <v>1.0</v>
      </c>
      <c r="W11" s="75">
        <v>1.0</v>
      </c>
      <c r="X11" s="75">
        <v>1.0</v>
      </c>
      <c r="Y11" s="75">
        <v>1.0</v>
      </c>
      <c r="Z11" s="33">
        <f t="shared" ref="Z11:Z72" si="4">AVERAGE(N11:Y11)</f>
        <v>1</v>
      </c>
      <c r="AA11" s="33">
        <f t="shared" si="2"/>
        <v>1</v>
      </c>
      <c r="AB11" s="79" t="s">
        <v>357</v>
      </c>
      <c r="AC11" s="5"/>
      <c r="AD11" s="5"/>
      <c r="AE11" s="5"/>
      <c r="AF11" s="5"/>
      <c r="AG11" s="6" t="s">
        <v>57</v>
      </c>
      <c r="AH11" s="6"/>
      <c r="AI11" s="6" t="s">
        <v>58</v>
      </c>
      <c r="AJ11" s="6" t="s">
        <v>59</v>
      </c>
      <c r="AK11" s="5" t="s">
        <v>60</v>
      </c>
    </row>
    <row r="12" ht="90.75" customHeight="1">
      <c r="A12" s="5"/>
      <c r="B12" s="110"/>
      <c r="C12" s="111" t="s">
        <v>358</v>
      </c>
      <c r="D12" s="2"/>
      <c r="E12" s="79" t="s">
        <v>359</v>
      </c>
      <c r="F12" s="79" t="s">
        <v>360</v>
      </c>
      <c r="G12" s="79" t="s">
        <v>61</v>
      </c>
      <c r="H12" s="79" t="s">
        <v>36</v>
      </c>
      <c r="I12" s="79" t="s">
        <v>361</v>
      </c>
      <c r="J12" s="79" t="s">
        <v>362</v>
      </c>
      <c r="K12" s="75">
        <v>1.0</v>
      </c>
      <c r="L12" s="107" t="s">
        <v>38</v>
      </c>
      <c r="M12" s="108" t="s">
        <v>62</v>
      </c>
      <c r="N12" s="33"/>
      <c r="O12" s="33"/>
      <c r="P12" s="33"/>
      <c r="Q12" s="75"/>
      <c r="R12" s="33"/>
      <c r="S12" s="33"/>
      <c r="T12" s="75">
        <v>1.0</v>
      </c>
      <c r="U12" s="75">
        <v>1.0</v>
      </c>
      <c r="V12" s="33"/>
      <c r="W12" s="75">
        <v>1.0</v>
      </c>
      <c r="X12" s="75">
        <v>1.0</v>
      </c>
      <c r="Y12" s="33"/>
      <c r="Z12" s="33">
        <f t="shared" si="4"/>
        <v>1</v>
      </c>
      <c r="AA12" s="33">
        <f t="shared" si="2"/>
        <v>1</v>
      </c>
      <c r="AB12" s="79" t="s">
        <v>363</v>
      </c>
      <c r="AC12" s="5"/>
      <c r="AD12" s="5"/>
      <c r="AE12" s="5"/>
      <c r="AF12" s="5"/>
      <c r="AG12" s="5"/>
      <c r="AH12" s="5"/>
      <c r="AI12" s="5"/>
      <c r="AJ12" s="5"/>
      <c r="AK12" s="5"/>
    </row>
    <row r="13">
      <c r="A13" s="5"/>
      <c r="B13" s="110" t="s">
        <v>31</v>
      </c>
      <c r="C13" s="111" t="s">
        <v>158</v>
      </c>
      <c r="D13" s="2"/>
      <c r="E13" s="79" t="s">
        <v>364</v>
      </c>
      <c r="F13" s="79" t="s">
        <v>365</v>
      </c>
      <c r="G13" s="79" t="s">
        <v>61</v>
      </c>
      <c r="H13" s="79" t="s">
        <v>36</v>
      </c>
      <c r="I13" s="79" t="s">
        <v>154</v>
      </c>
      <c r="J13" s="79" t="s">
        <v>366</v>
      </c>
      <c r="K13" s="79">
        <v>2.0</v>
      </c>
      <c r="L13" s="107" t="s">
        <v>47</v>
      </c>
      <c r="M13" s="107" t="s">
        <v>39</v>
      </c>
      <c r="N13" s="75">
        <v>1.0</v>
      </c>
      <c r="O13" s="75">
        <v>1.0</v>
      </c>
      <c r="P13" s="75">
        <v>1.0</v>
      </c>
      <c r="Q13" s="75">
        <v>1.0</v>
      </c>
      <c r="R13" s="75">
        <v>1.0</v>
      </c>
      <c r="S13" s="75">
        <v>1.0</v>
      </c>
      <c r="T13" s="75">
        <v>1.0</v>
      </c>
      <c r="U13" s="75">
        <v>1.2</v>
      </c>
      <c r="V13" s="75">
        <v>1.0</v>
      </c>
      <c r="W13" s="75">
        <v>1.0</v>
      </c>
      <c r="X13" s="75">
        <v>2.0</v>
      </c>
      <c r="Y13" s="75">
        <v>1.0</v>
      </c>
      <c r="Z13" s="33">
        <f t="shared" si="4"/>
        <v>1.1</v>
      </c>
      <c r="AA13" s="33">
        <f>Z13</f>
        <v>1.1</v>
      </c>
      <c r="AB13" s="79" t="s">
        <v>367</v>
      </c>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4"/>
        <v>#DIV/0!</v>
      </c>
      <c r="AA14" s="33" t="str">
        <f t="shared" ref="AA14:AA72" si="5">Z14/K14</f>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4"/>
        <v>#DIV/0!</v>
      </c>
      <c r="AA15" s="33" t="str">
        <f t="shared" si="5"/>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4"/>
        <v>#DIV/0!</v>
      </c>
      <c r="AA16" s="33" t="str">
        <f t="shared" si="5"/>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4"/>
        <v>#DIV/0!</v>
      </c>
      <c r="AA17" s="33" t="str">
        <f t="shared" si="5"/>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4"/>
        <v>#DIV/0!</v>
      </c>
      <c r="AA18" s="33" t="str">
        <f t="shared" si="5"/>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4"/>
        <v>#DIV/0!</v>
      </c>
      <c r="AA19" s="33" t="str">
        <f t="shared" si="5"/>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4"/>
        <v>#DIV/0!</v>
      </c>
      <c r="AA20" s="33" t="str">
        <f t="shared" si="5"/>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4"/>
        <v>#DIV/0!</v>
      </c>
      <c r="AA21" s="33" t="str">
        <f t="shared" si="5"/>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4"/>
        <v>#DIV/0!</v>
      </c>
      <c r="AA22" s="33" t="str">
        <f t="shared" si="5"/>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4"/>
        <v>#DIV/0!</v>
      </c>
      <c r="AA23" s="33" t="str">
        <f t="shared" si="5"/>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4"/>
        <v>#DIV/0!</v>
      </c>
      <c r="AA24" s="33" t="str">
        <f t="shared" si="5"/>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4"/>
        <v>#DIV/0!</v>
      </c>
      <c r="AA25" s="33" t="str">
        <f t="shared" si="5"/>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4"/>
        <v>#DIV/0!</v>
      </c>
      <c r="AA26" s="33" t="str">
        <f t="shared" si="5"/>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4"/>
        <v>#DIV/0!</v>
      </c>
      <c r="AA27" s="33" t="str">
        <f t="shared" si="5"/>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4"/>
        <v>#DIV/0!</v>
      </c>
      <c r="AA28" s="33" t="str">
        <f t="shared" si="5"/>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4"/>
        <v>#DIV/0!</v>
      </c>
      <c r="AA29" s="33" t="str">
        <f t="shared" si="5"/>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4"/>
        <v>#DIV/0!</v>
      </c>
      <c r="AA30" s="33" t="str">
        <f t="shared" si="5"/>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4"/>
        <v>#DIV/0!</v>
      </c>
      <c r="AA31" s="33" t="str">
        <f t="shared" si="5"/>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4"/>
        <v>#DIV/0!</v>
      </c>
      <c r="AA32" s="33" t="str">
        <f t="shared" si="5"/>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4"/>
        <v>#DIV/0!</v>
      </c>
      <c r="AA33" s="33" t="str">
        <f t="shared" si="5"/>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4"/>
        <v>#DIV/0!</v>
      </c>
      <c r="AA34" s="33" t="str">
        <f t="shared" si="5"/>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4"/>
        <v>#DIV/0!</v>
      </c>
      <c r="AA35" s="33" t="str">
        <f t="shared" si="5"/>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4"/>
        <v>#DIV/0!</v>
      </c>
      <c r="AA36" s="33" t="str">
        <f t="shared" si="5"/>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4"/>
        <v>#DIV/0!</v>
      </c>
      <c r="AA37" s="33" t="str">
        <f t="shared" si="5"/>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4"/>
        <v>#DIV/0!</v>
      </c>
      <c r="AA38" s="33" t="str">
        <f t="shared" si="5"/>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4"/>
        <v>#DIV/0!</v>
      </c>
      <c r="AA39" s="33" t="str">
        <f t="shared" si="5"/>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4"/>
        <v>#DIV/0!</v>
      </c>
      <c r="AA40" s="33" t="str">
        <f t="shared" si="5"/>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4"/>
        <v>#DIV/0!</v>
      </c>
      <c r="AA41" s="33" t="str">
        <f t="shared" si="5"/>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4"/>
        <v>#DIV/0!</v>
      </c>
      <c r="AA42" s="33" t="str">
        <f t="shared" si="5"/>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4"/>
        <v>#DIV/0!</v>
      </c>
      <c r="AA43" s="33" t="str">
        <f t="shared" si="5"/>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4"/>
        <v>#DIV/0!</v>
      </c>
      <c r="AA44" s="33" t="str">
        <f t="shared" si="5"/>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4"/>
        <v>#DIV/0!</v>
      </c>
      <c r="AA45" s="33" t="str">
        <f t="shared" si="5"/>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4"/>
        <v>#DIV/0!</v>
      </c>
      <c r="AA46" s="33" t="str">
        <f t="shared" si="5"/>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4"/>
        <v>#DIV/0!</v>
      </c>
      <c r="AA47" s="33" t="str">
        <f t="shared" si="5"/>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4"/>
        <v>#DIV/0!</v>
      </c>
      <c r="AA48" s="33" t="str">
        <f t="shared" si="5"/>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4"/>
        <v>#DIV/0!</v>
      </c>
      <c r="AA49" s="33" t="str">
        <f t="shared" si="5"/>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4"/>
        <v>#DIV/0!</v>
      </c>
      <c r="AA50" s="33" t="str">
        <f t="shared" si="5"/>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4"/>
        <v>#DIV/0!</v>
      </c>
      <c r="AA51" s="33" t="str">
        <f t="shared" si="5"/>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4"/>
        <v>#DIV/0!</v>
      </c>
      <c r="AA52" s="33" t="str">
        <f t="shared" si="5"/>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4"/>
        <v>#DIV/0!</v>
      </c>
      <c r="AA53" s="33" t="str">
        <f t="shared" si="5"/>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4"/>
        <v>#DIV/0!</v>
      </c>
      <c r="AA54" s="33" t="str">
        <f t="shared" si="5"/>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4"/>
        <v>#DIV/0!</v>
      </c>
      <c r="AA55" s="33" t="str">
        <f t="shared" si="5"/>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4"/>
        <v>#DIV/0!</v>
      </c>
      <c r="AA56" s="33" t="str">
        <f t="shared" si="5"/>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4"/>
        <v>#DIV/0!</v>
      </c>
      <c r="AA57" s="33" t="str">
        <f t="shared" si="5"/>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4"/>
        <v>#DIV/0!</v>
      </c>
      <c r="AA58" s="33" t="str">
        <f t="shared" si="5"/>
        <v>#DIV/0!</v>
      </c>
      <c r="AB58" s="32"/>
      <c r="AC58" s="5"/>
      <c r="AD58" s="5"/>
      <c r="AE58" s="5"/>
      <c r="AF58" s="5"/>
      <c r="AG58" s="5"/>
      <c r="AH58" s="5"/>
      <c r="AI58" s="5"/>
      <c r="AJ58" s="5"/>
      <c r="AK58" s="5"/>
    </row>
    <row r="59" ht="15.75" customHeight="1">
      <c r="A59" s="5"/>
      <c r="B59" s="37"/>
      <c r="C59" s="38"/>
      <c r="D59" s="39"/>
      <c r="E59" s="40"/>
      <c r="F59" s="40"/>
      <c r="G59" s="40"/>
      <c r="H59" s="40"/>
      <c r="I59" s="41"/>
      <c r="J59" s="40"/>
      <c r="K59" s="41"/>
      <c r="L59" s="40"/>
      <c r="M59" s="40"/>
      <c r="N59" s="41"/>
      <c r="O59" s="41"/>
      <c r="P59" s="41"/>
      <c r="Q59" s="41"/>
      <c r="R59" s="41"/>
      <c r="S59" s="41"/>
      <c r="T59" s="41"/>
      <c r="U59" s="41"/>
      <c r="V59" s="41"/>
      <c r="W59" s="41"/>
      <c r="X59" s="41"/>
      <c r="Y59" s="41"/>
      <c r="Z59" s="41" t="str">
        <f t="shared" si="4"/>
        <v>#DIV/0!</v>
      </c>
      <c r="AA59" s="41" t="str">
        <f t="shared" si="5"/>
        <v>#DIV/0!</v>
      </c>
      <c r="AB59" s="40"/>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4"/>
        <v>#DIV/0!</v>
      </c>
      <c r="AA60" s="55" t="str">
        <f t="shared" si="5"/>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4"/>
        <v>#DIV/0!</v>
      </c>
      <c r="AA61" s="55" t="str">
        <f t="shared" si="5"/>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4"/>
        <v>#DIV/0!</v>
      </c>
      <c r="AA62" s="55" t="str">
        <f t="shared" si="5"/>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4"/>
        <v>#DIV/0!</v>
      </c>
      <c r="AA63" s="55" t="str">
        <f t="shared" si="5"/>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4"/>
        <v>#DIV/0!</v>
      </c>
      <c r="AA64" s="55" t="str">
        <f t="shared" si="5"/>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4"/>
        <v>#DIV/0!</v>
      </c>
      <c r="AA65" s="55" t="str">
        <f t="shared" si="5"/>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4"/>
        <v>#DIV/0!</v>
      </c>
      <c r="AA66" s="55" t="str">
        <f t="shared" si="5"/>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4"/>
        <v>#DIV/0!</v>
      </c>
      <c r="AA67" s="55" t="str">
        <f t="shared" si="5"/>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4"/>
        <v>#DIV/0!</v>
      </c>
      <c r="AA68" s="55" t="str">
        <f t="shared" si="5"/>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4"/>
        <v>#DIV/0!</v>
      </c>
      <c r="AA69" s="55" t="str">
        <f t="shared" si="5"/>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4"/>
        <v>#DIV/0!</v>
      </c>
      <c r="AA70" s="55" t="str">
        <f t="shared" si="5"/>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4"/>
        <v>#DIV/0!</v>
      </c>
      <c r="AA71" s="55" t="str">
        <f t="shared" si="5"/>
        <v>#DIV/0!</v>
      </c>
      <c r="AB71" s="32"/>
      <c r="AC71" s="5"/>
      <c r="AD71" s="5"/>
      <c r="AE71" s="5"/>
      <c r="AF71" s="5"/>
      <c r="AG71" s="5"/>
      <c r="AH71" s="5"/>
      <c r="AI71" s="5"/>
      <c r="AJ71" s="5"/>
      <c r="AK71" s="5"/>
    </row>
    <row r="72" ht="15.75" customHeight="1">
      <c r="A72" s="5"/>
      <c r="B72" s="58"/>
      <c r="C72" s="59"/>
      <c r="D72" s="39"/>
      <c r="E72" s="60"/>
      <c r="F72" s="61"/>
      <c r="G72" s="60"/>
      <c r="H72" s="60"/>
      <c r="I72" s="62"/>
      <c r="J72" s="63"/>
      <c r="K72" s="62"/>
      <c r="L72" s="60"/>
      <c r="M72" s="60"/>
      <c r="N72" s="62"/>
      <c r="O72" s="62"/>
      <c r="P72" s="62"/>
      <c r="Q72" s="62"/>
      <c r="R72" s="62"/>
      <c r="S72" s="62"/>
      <c r="T72" s="62"/>
      <c r="U72" s="62"/>
      <c r="V72" s="62"/>
      <c r="W72" s="62"/>
      <c r="X72" s="62"/>
      <c r="Y72" s="62"/>
      <c r="Z72" s="62" t="str">
        <f t="shared" si="4"/>
        <v>#DIV/0!</v>
      </c>
      <c r="AA72" s="62" t="str">
        <f t="shared" si="5"/>
        <v>#DIV/0!</v>
      </c>
      <c r="AB72" s="40"/>
      <c r="AC72" s="5"/>
      <c r="AD72" s="5"/>
      <c r="AE72" s="5"/>
      <c r="AF72" s="5"/>
      <c r="AG72" s="5"/>
      <c r="AH72" s="5"/>
      <c r="AI72" s="5"/>
      <c r="AJ72" s="5"/>
      <c r="AK72" s="5"/>
    </row>
    <row r="73" ht="15.75" customHeight="1">
      <c r="A73" s="5"/>
      <c r="B73" s="43" t="s">
        <v>65</v>
      </c>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88"/>
      <c r="AC73" s="5"/>
      <c r="AD73" s="5"/>
      <c r="AE73" s="5"/>
      <c r="AF73" s="5"/>
      <c r="AG73" s="5"/>
      <c r="AH73" s="5"/>
      <c r="AI73" s="5"/>
      <c r="AJ73" s="5"/>
      <c r="AK73" s="5"/>
    </row>
    <row r="74" ht="15.75" customHeight="1">
      <c r="A74" s="5"/>
      <c r="B74" s="8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1"/>
      <c r="AC74" s="5"/>
      <c r="AD74" s="5"/>
      <c r="AE74" s="5"/>
      <c r="AF74" s="5"/>
      <c r="AG74" s="5"/>
      <c r="AH74" s="5"/>
      <c r="AI74" s="5"/>
      <c r="AJ74" s="5"/>
      <c r="AK74" s="5"/>
    </row>
    <row r="75" ht="15.75" customHeight="1">
      <c r="A75" s="5"/>
      <c r="B75" s="49" t="s">
        <v>3</v>
      </c>
      <c r="C75" s="10" t="s">
        <v>4</v>
      </c>
      <c r="D75" s="11"/>
      <c r="E75" s="12" t="s">
        <v>5</v>
      </c>
      <c r="F75" s="12" t="s">
        <v>6</v>
      </c>
      <c r="G75" s="12" t="s">
        <v>7</v>
      </c>
      <c r="H75" s="12" t="s">
        <v>8</v>
      </c>
      <c r="I75" s="12" t="s">
        <v>9</v>
      </c>
      <c r="J75" s="12" t="s">
        <v>10</v>
      </c>
      <c r="K75" s="12" t="s">
        <v>11</v>
      </c>
      <c r="L75" s="12" t="s">
        <v>12</v>
      </c>
      <c r="M75" s="12" t="s">
        <v>13</v>
      </c>
      <c r="N75" s="50" t="s">
        <v>14</v>
      </c>
      <c r="O75" s="50" t="s">
        <v>15</v>
      </c>
      <c r="P75" s="50" t="s">
        <v>368</v>
      </c>
      <c r="Q75" s="50" t="s">
        <v>17</v>
      </c>
      <c r="R75" s="50" t="s">
        <v>369</v>
      </c>
      <c r="S75" s="50" t="s">
        <v>19</v>
      </c>
      <c r="T75" s="50" t="s">
        <v>20</v>
      </c>
      <c r="U75" s="50" t="s">
        <v>21</v>
      </c>
      <c r="V75" s="50" t="s">
        <v>22</v>
      </c>
      <c r="W75" s="12" t="s">
        <v>23</v>
      </c>
      <c r="X75" s="12" t="s">
        <v>24</v>
      </c>
      <c r="Y75" s="12" t="s">
        <v>25</v>
      </c>
      <c r="Z75" s="12" t="s">
        <v>26</v>
      </c>
      <c r="AA75" s="12" t="s">
        <v>27</v>
      </c>
      <c r="AB75" s="12" t="s">
        <v>28</v>
      </c>
      <c r="AC75" s="5"/>
      <c r="AD75" s="5"/>
      <c r="AE75" s="5"/>
      <c r="AF75" s="5"/>
      <c r="AG75" s="5"/>
      <c r="AH75" s="5"/>
      <c r="AI75" s="5"/>
      <c r="AJ75" s="5"/>
      <c r="AK75" s="5"/>
    </row>
    <row r="76" ht="48.0" customHeight="1">
      <c r="A76" s="5"/>
      <c r="B76" s="17" t="s">
        <v>49</v>
      </c>
      <c r="C76" s="18" t="s">
        <v>32</v>
      </c>
      <c r="D76" s="4"/>
      <c r="E76" s="19" t="s">
        <v>370</v>
      </c>
      <c r="F76" s="19" t="s">
        <v>68</v>
      </c>
      <c r="G76" s="20" t="s">
        <v>35</v>
      </c>
      <c r="H76" s="20" t="s">
        <v>36</v>
      </c>
      <c r="I76" s="21">
        <v>0.0</v>
      </c>
      <c r="J76" s="133" t="s">
        <v>69</v>
      </c>
      <c r="K76" s="21">
        <v>1.0</v>
      </c>
      <c r="L76" s="20" t="s">
        <v>38</v>
      </c>
      <c r="M76" s="20" t="s">
        <v>55</v>
      </c>
      <c r="N76" s="21"/>
      <c r="O76" s="21"/>
      <c r="P76" s="21"/>
      <c r="Q76" s="21"/>
      <c r="R76" s="21"/>
      <c r="S76" s="21"/>
      <c r="T76" s="21"/>
      <c r="U76" s="21"/>
      <c r="V76" s="21"/>
      <c r="W76" s="21"/>
      <c r="X76" s="21"/>
      <c r="Y76" s="21"/>
      <c r="Z76" s="21" t="str">
        <f t="shared" ref="Z76:Z90" si="6">AVERAGE(N76:Y76)</f>
        <v>#DIV/0!</v>
      </c>
      <c r="AA76" s="21" t="str">
        <f t="shared" ref="AA76:AA90" si="7">Z76/K76</f>
        <v>#DIV/0!</v>
      </c>
      <c r="AB76" s="11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6"/>
        <v>#DIV/0!</v>
      </c>
      <c r="AA77" s="55" t="str">
        <f t="shared" si="7"/>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6"/>
        <v>#DIV/0!</v>
      </c>
      <c r="AA78" s="55" t="str">
        <f t="shared" si="7"/>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6"/>
        <v>#DIV/0!</v>
      </c>
      <c r="AA79" s="55" t="str">
        <f t="shared" si="7"/>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6"/>
        <v>#DIV/0!</v>
      </c>
      <c r="AA80" s="55" t="str">
        <f t="shared" si="7"/>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6"/>
        <v>#DIV/0!</v>
      </c>
      <c r="AA81" s="55" t="str">
        <f t="shared" si="7"/>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6"/>
        <v>#DIV/0!</v>
      </c>
      <c r="AA82" s="55" t="str">
        <f t="shared" si="7"/>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6"/>
        <v>#DIV/0!</v>
      </c>
      <c r="AA83" s="55" t="str">
        <f t="shared" si="7"/>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6"/>
        <v>#DIV/0!</v>
      </c>
      <c r="AA84" s="55" t="str">
        <f t="shared" si="7"/>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6"/>
        <v>#DIV/0!</v>
      </c>
      <c r="AA85" s="55" t="str">
        <f t="shared" si="7"/>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6"/>
        <v>#DIV/0!</v>
      </c>
      <c r="AA86" s="55" t="str">
        <f t="shared" si="7"/>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6"/>
        <v>#DIV/0!</v>
      </c>
      <c r="AA87" s="55" t="str">
        <f t="shared" si="7"/>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6"/>
        <v>#DIV/0!</v>
      </c>
      <c r="AA88" s="55" t="str">
        <f t="shared" si="7"/>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6"/>
        <v>#DIV/0!</v>
      </c>
      <c r="AA89" s="55" t="str">
        <f t="shared" si="7"/>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6"/>
        <v>#DIV/0!</v>
      </c>
      <c r="AA90" s="55" t="str">
        <f t="shared" si="7"/>
        <v>#DIV/0!</v>
      </c>
      <c r="AB90" s="32"/>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sheetData>
  <mergeCells count="122">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B73:AB74"/>
    <mergeCell ref="C60:D60"/>
    <mergeCell ref="C61:D61"/>
    <mergeCell ref="C62:D62"/>
    <mergeCell ref="C63:D63"/>
    <mergeCell ref="C64:D64"/>
    <mergeCell ref="C65:D65"/>
    <mergeCell ref="C66:D66"/>
    <mergeCell ref="C75:D75"/>
    <mergeCell ref="C76:D76"/>
    <mergeCell ref="C77:D77"/>
    <mergeCell ref="C78:D78"/>
    <mergeCell ref="C79:D79"/>
    <mergeCell ref="C80:D80"/>
    <mergeCell ref="C81:D81"/>
    <mergeCell ref="C89:D89"/>
    <mergeCell ref="C90:D90"/>
    <mergeCell ref="C82:D82"/>
    <mergeCell ref="C83:D83"/>
    <mergeCell ref="C84:D84"/>
    <mergeCell ref="C85:D85"/>
    <mergeCell ref="C86:D86"/>
    <mergeCell ref="C87:D87"/>
    <mergeCell ref="C88:D88"/>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59">
    <cfRule type="cellIs" dxfId="0" priority="1" operator="lessThan">
      <formula>0.7</formula>
    </cfRule>
  </conditionalFormatting>
  <conditionalFormatting sqref="N7:AA59">
    <cfRule type="cellIs" dxfId="1" priority="2" operator="between">
      <formula>0.7</formula>
      <formula>0.9</formula>
    </cfRule>
  </conditionalFormatting>
  <conditionalFormatting sqref="N7:AA59">
    <cfRule type="cellIs" dxfId="2" priority="3" operator="greaterThan">
      <formula>0.9</formula>
    </cfRule>
  </conditionalFormatting>
  <conditionalFormatting sqref="Z60:AA72">
    <cfRule type="cellIs" dxfId="0" priority="4" operator="lessThan">
      <formula>0.7</formula>
    </cfRule>
  </conditionalFormatting>
  <conditionalFormatting sqref="Z60:AA72">
    <cfRule type="cellIs" dxfId="1" priority="5" operator="between">
      <formula>0.7</formula>
      <formula>0.9</formula>
    </cfRule>
  </conditionalFormatting>
  <conditionalFormatting sqref="Z60:AA72">
    <cfRule type="cellIs" dxfId="2" priority="6" operator="greaterThan">
      <formula>0.9</formula>
    </cfRule>
  </conditionalFormatting>
  <conditionalFormatting sqref="N60:Y72">
    <cfRule type="cellIs" dxfId="0" priority="7" operator="lessThan">
      <formula>0.7</formula>
    </cfRule>
  </conditionalFormatting>
  <conditionalFormatting sqref="N60:Y72">
    <cfRule type="cellIs" dxfId="1" priority="8" operator="between">
      <formula>0.7</formula>
      <formula>0.9</formula>
    </cfRule>
  </conditionalFormatting>
  <conditionalFormatting sqref="N60:Y72">
    <cfRule type="cellIs" dxfId="2" priority="9" operator="greaterThan">
      <formula>0.9</formula>
    </cfRule>
  </conditionalFormatting>
  <conditionalFormatting sqref="N76:Y76 Z76:AA90">
    <cfRule type="cellIs" dxfId="0" priority="10" operator="lessThan">
      <formula>0.7</formula>
    </cfRule>
  </conditionalFormatting>
  <conditionalFormatting sqref="N76:Y76 Z76:AA90">
    <cfRule type="cellIs" dxfId="1" priority="11" operator="between">
      <formula>0.7</formula>
      <formula>0.9</formula>
    </cfRule>
  </conditionalFormatting>
  <conditionalFormatting sqref="N76:Y76 Z76:AA90">
    <cfRule type="cellIs" dxfId="2" priority="12" operator="greaterThan">
      <formula>0.9</formula>
    </cfRule>
  </conditionalFormatting>
  <conditionalFormatting sqref="N77:Y90">
    <cfRule type="cellIs" dxfId="0" priority="13" operator="lessThan">
      <formula>0.7</formula>
    </cfRule>
  </conditionalFormatting>
  <conditionalFormatting sqref="N77:Y90">
    <cfRule type="cellIs" dxfId="1" priority="14" operator="between">
      <formula>0.7</formula>
      <formula>0.9</formula>
    </cfRule>
  </conditionalFormatting>
  <conditionalFormatting sqref="N77:Y90">
    <cfRule type="cellIs" dxfId="2" priority="15" operator="greaterThan">
      <formula>0.9</formula>
    </cfRule>
  </conditionalFormatting>
  <dataValidations>
    <dataValidation type="list" allowBlank="1" showErrorMessage="1" sqref="M12:M13">
      <formula1>$AJ$8:$AJ$13</formula1>
    </dataValidation>
    <dataValidation type="list" allowBlank="1" showErrorMessage="1" sqref="L13">
      <formula1>$AI$8</formula1>
    </dataValidation>
    <dataValidation type="list" allowBlank="1" showErrorMessage="1" sqref="B7:B72 B76:B90">
      <formula1>$AK$8:$AK$11</formula1>
    </dataValidation>
    <dataValidation type="list" allowBlank="1" showErrorMessage="1" sqref="G7:G72 G76:G90">
      <formula1>$AG$8:$AG$11</formula1>
    </dataValidation>
    <dataValidation type="list" allowBlank="1" showErrorMessage="1" sqref="M7">
      <formula1>$AJ$8:$AJ$10</formula1>
    </dataValidation>
    <dataValidation type="list" allowBlank="1" showErrorMessage="1" sqref="M8:M11 M14:M72 M76:M90">
      <formula1>$AJ$8:$AJ$11</formula1>
    </dataValidation>
    <dataValidation type="list" allowBlank="1" showErrorMessage="1" sqref="H7:H72 H76:H90">
      <formula1>$AH$8:$AH$10</formula1>
    </dataValidation>
    <dataValidation type="list" allowBlank="1" showErrorMessage="1" sqref="L7:L12 L14:L72 L76:L90">
      <formula1>$AI$8:$AI$11</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t="s">
        <v>20</v>
      </c>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41.75" customHeight="1">
      <c r="A7" s="5"/>
      <c r="B7" s="17" t="s">
        <v>31</v>
      </c>
      <c r="C7" s="18" t="s">
        <v>32</v>
      </c>
      <c r="D7" s="4"/>
      <c r="E7" s="19" t="s">
        <v>371</v>
      </c>
      <c r="F7" s="19" t="s">
        <v>372</v>
      </c>
      <c r="G7" s="20" t="s">
        <v>35</v>
      </c>
      <c r="H7" s="20" t="s">
        <v>36</v>
      </c>
      <c r="I7" s="21">
        <v>0.0</v>
      </c>
      <c r="J7" s="22" t="s">
        <v>373</v>
      </c>
      <c r="K7" s="21">
        <v>1.0</v>
      </c>
      <c r="L7" s="20" t="s">
        <v>38</v>
      </c>
      <c r="M7" s="20" t="s">
        <v>39</v>
      </c>
      <c r="N7" s="24">
        <v>1.37</v>
      </c>
      <c r="O7" s="24">
        <v>1.16</v>
      </c>
      <c r="P7" s="24">
        <v>1.01</v>
      </c>
      <c r="Q7" s="24">
        <v>1.2</v>
      </c>
      <c r="R7" s="24">
        <v>1.39</v>
      </c>
      <c r="S7" s="24">
        <v>1.25</v>
      </c>
      <c r="T7" s="24">
        <v>1.0</v>
      </c>
      <c r="U7" s="24">
        <v>1.0</v>
      </c>
      <c r="V7" s="24">
        <v>1.0</v>
      </c>
      <c r="W7" s="24">
        <v>1.0</v>
      </c>
      <c r="X7" s="24">
        <v>1.0</v>
      </c>
      <c r="Y7" s="21"/>
      <c r="Z7" s="21">
        <f>AVERAGE(N7:Y7)</f>
        <v>1.125454545</v>
      </c>
      <c r="AA7" s="21">
        <f>Z7/K7</f>
        <v>1.125454545</v>
      </c>
      <c r="AB7" s="65" t="s">
        <v>374</v>
      </c>
      <c r="AC7" s="5"/>
      <c r="AD7" s="28" t="s">
        <v>41</v>
      </c>
      <c r="AE7" s="29" t="s">
        <v>42</v>
      </c>
      <c r="AF7" s="5"/>
      <c r="AG7" s="6" t="s">
        <v>35</v>
      </c>
      <c r="AH7" s="6" t="s">
        <v>36</v>
      </c>
      <c r="AI7" s="6" t="s">
        <v>38</v>
      </c>
      <c r="AJ7" s="6" t="s">
        <v>39</v>
      </c>
      <c r="AK7" s="5" t="s">
        <v>31</v>
      </c>
    </row>
    <row r="8" ht="135.0" customHeight="1">
      <c r="A8" s="5"/>
      <c r="B8" s="30" t="s">
        <v>31</v>
      </c>
      <c r="C8" s="18" t="s">
        <v>32</v>
      </c>
      <c r="D8" s="4"/>
      <c r="E8" s="19" t="s">
        <v>375</v>
      </c>
      <c r="F8" s="19" t="s">
        <v>376</v>
      </c>
      <c r="G8" s="19" t="s">
        <v>52</v>
      </c>
      <c r="H8" s="32" t="s">
        <v>36</v>
      </c>
      <c r="I8" s="33">
        <v>0.0</v>
      </c>
      <c r="J8" s="22" t="s">
        <v>377</v>
      </c>
      <c r="K8" s="145">
        <v>0.045</v>
      </c>
      <c r="L8" s="32"/>
      <c r="M8" s="32" t="s">
        <v>39</v>
      </c>
      <c r="N8" s="75">
        <v>0.0</v>
      </c>
      <c r="O8" s="75">
        <v>1.0</v>
      </c>
      <c r="P8" s="75">
        <v>1.0</v>
      </c>
      <c r="Q8" s="75">
        <v>1.0</v>
      </c>
      <c r="R8" s="75">
        <v>0.9</v>
      </c>
      <c r="S8" s="75">
        <v>0.0</v>
      </c>
      <c r="T8" s="75">
        <v>0.72</v>
      </c>
      <c r="U8" s="75">
        <v>0.8</v>
      </c>
      <c r="V8" s="75">
        <v>0.9</v>
      </c>
      <c r="W8" s="75">
        <v>0.0</v>
      </c>
      <c r="X8" s="75">
        <v>0.82</v>
      </c>
      <c r="Y8" s="75">
        <v>1.0</v>
      </c>
      <c r="Z8" s="33">
        <f>AVERAGE(O8:Y8)</f>
        <v>0.74</v>
      </c>
      <c r="AA8" s="21">
        <f>AVERAGE(N8:Y8)</f>
        <v>0.6783333333</v>
      </c>
      <c r="AB8" s="129" t="s">
        <v>378</v>
      </c>
      <c r="AC8" s="5"/>
      <c r="AD8" s="35" t="s">
        <v>43</v>
      </c>
      <c r="AE8" s="29" t="s">
        <v>44</v>
      </c>
      <c r="AF8" s="5"/>
      <c r="AG8" s="6" t="s">
        <v>45</v>
      </c>
      <c r="AH8" s="6" t="s">
        <v>46</v>
      </c>
      <c r="AI8" s="6" t="s">
        <v>47</v>
      </c>
      <c r="AJ8" s="6" t="s">
        <v>48</v>
      </c>
      <c r="AK8" s="5" t="s">
        <v>49</v>
      </c>
    </row>
    <row r="9" ht="15.75" customHeight="1">
      <c r="A9" s="5"/>
      <c r="B9" s="30"/>
      <c r="C9" s="31"/>
      <c r="D9" s="2"/>
      <c r="E9" s="32"/>
      <c r="F9" s="32"/>
      <c r="G9" s="32"/>
      <c r="H9" s="32"/>
      <c r="I9" s="33"/>
      <c r="J9" s="32"/>
      <c r="K9" s="33"/>
      <c r="L9" s="32"/>
      <c r="M9" s="32"/>
      <c r="N9" s="33"/>
      <c r="O9" s="33"/>
      <c r="P9" s="33"/>
      <c r="Q9" s="33"/>
      <c r="R9" s="33"/>
      <c r="S9" s="33"/>
      <c r="T9" s="33"/>
      <c r="U9" s="33"/>
      <c r="V9" s="33"/>
      <c r="W9" s="33"/>
      <c r="X9" s="33"/>
      <c r="Y9" s="33"/>
      <c r="Z9" s="33" t="str">
        <f t="shared" ref="Z9:Z72" si="1">AVERAGE(N9:Y9)</f>
        <v>#DIV/0!</v>
      </c>
      <c r="AA9" s="33" t="str">
        <f t="shared" ref="AA9:AA72" si="2">Z9/K9</f>
        <v>#DIV/0!</v>
      </c>
      <c r="AB9" s="32"/>
      <c r="AC9" s="5"/>
      <c r="AD9" s="36" t="s">
        <v>50</v>
      </c>
      <c r="AE9" s="29" t="s">
        <v>51</v>
      </c>
      <c r="AF9" s="5"/>
      <c r="AG9" s="6" t="s">
        <v>52</v>
      </c>
      <c r="AH9" s="6" t="s">
        <v>53</v>
      </c>
      <c r="AI9" s="6" t="s">
        <v>54</v>
      </c>
      <c r="AJ9" s="6" t="s">
        <v>55</v>
      </c>
      <c r="AK9" s="5" t="s">
        <v>56</v>
      </c>
    </row>
    <row r="10" ht="15.75" customHeight="1">
      <c r="A10" s="5"/>
      <c r="B10" s="30"/>
      <c r="C10" s="31"/>
      <c r="D10" s="2"/>
      <c r="E10" s="32"/>
      <c r="F10" s="32"/>
      <c r="G10" s="32"/>
      <c r="H10" s="32"/>
      <c r="I10" s="33"/>
      <c r="J10" s="32"/>
      <c r="K10" s="33"/>
      <c r="L10" s="32"/>
      <c r="M10" s="32"/>
      <c r="N10" s="33"/>
      <c r="O10" s="33"/>
      <c r="P10" s="33"/>
      <c r="Q10" s="33"/>
      <c r="R10" s="33"/>
      <c r="S10" s="33"/>
      <c r="T10" s="33"/>
      <c r="U10" s="33"/>
      <c r="V10" s="33"/>
      <c r="W10" s="33"/>
      <c r="X10" s="33"/>
      <c r="Y10" s="33"/>
      <c r="Z10" s="33" t="str">
        <f t="shared" si="1"/>
        <v>#DIV/0!</v>
      </c>
      <c r="AA10" s="33" t="str">
        <f t="shared" si="2"/>
        <v>#DIV/0!</v>
      </c>
      <c r="AB10" s="32"/>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1"/>
        <v>#DIV/0!</v>
      </c>
      <c r="AA11" s="33" t="str">
        <f t="shared" si="2"/>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1"/>
        <v>#DIV/0!</v>
      </c>
      <c r="AA12" s="33" t="str">
        <f t="shared" si="2"/>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1"/>
        <v>#DIV/0!</v>
      </c>
      <c r="AA13" s="33"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1"/>
        <v>#DIV/0!</v>
      </c>
      <c r="AA14" s="33"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1"/>
        <v>#DIV/0!</v>
      </c>
      <c r="AA15" s="33"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1"/>
        <v>#DIV/0!</v>
      </c>
      <c r="AA16" s="33"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1"/>
        <v>#DIV/0!</v>
      </c>
      <c r="AA17" s="33"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1"/>
        <v>#DIV/0!</v>
      </c>
      <c r="AA18" s="33"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1"/>
        <v>#DIV/0!</v>
      </c>
      <c r="AA19" s="33"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1"/>
        <v>#DIV/0!</v>
      </c>
      <c r="AA20" s="33"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1"/>
        <v>#DIV/0!</v>
      </c>
      <c r="AA21" s="33"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1"/>
        <v>#DIV/0!</v>
      </c>
      <c r="AA22" s="33"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1"/>
        <v>#DIV/0!</v>
      </c>
      <c r="AA23" s="33"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1"/>
        <v>#DIV/0!</v>
      </c>
      <c r="AA24" s="33"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1"/>
        <v>#DIV/0!</v>
      </c>
      <c r="AA25" s="33"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1"/>
        <v>#DIV/0!</v>
      </c>
      <c r="AA26" s="33"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3"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3"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3"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3"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3"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3"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3"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3"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3"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3"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3"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3"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3"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3"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3"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3"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3"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3"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3"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3"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3"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3"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3"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3"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3" t="str">
        <f t="shared" si="2"/>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3" t="str">
        <f t="shared" si="2"/>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3" t="str">
        <f t="shared" si="2"/>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3" t="str">
        <f t="shared" si="2"/>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3" t="str">
        <f t="shared" si="2"/>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3" t="str">
        <f t="shared" si="2"/>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3" t="str">
        <f t="shared" si="2"/>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3" t="str">
        <f t="shared" si="2"/>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1"/>
        <v>#DIV/0!</v>
      </c>
      <c r="AA59" s="33" t="str">
        <f t="shared" si="2"/>
        <v>#DIV/0!</v>
      </c>
      <c r="AB59" s="32"/>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1"/>
        <v>#DIV/0!</v>
      </c>
      <c r="AA60" s="55" t="str">
        <f t="shared" si="2"/>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1"/>
        <v>#DIV/0!</v>
      </c>
      <c r="AA61" s="55" t="str">
        <f t="shared" si="2"/>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1"/>
        <v>#DIV/0!</v>
      </c>
      <c r="AA62" s="55" t="str">
        <f t="shared" si="2"/>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1"/>
        <v>#DIV/0!</v>
      </c>
      <c r="AA63" s="55" t="str">
        <f t="shared" si="2"/>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1"/>
        <v>#DIV/0!</v>
      </c>
      <c r="AA64" s="55" t="str">
        <f t="shared" si="2"/>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1"/>
        <v>#DIV/0!</v>
      </c>
      <c r="AA65" s="55" t="str">
        <f t="shared" si="2"/>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1"/>
        <v>#DIV/0!</v>
      </c>
      <c r="AA66" s="55" t="str">
        <f t="shared" si="2"/>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1"/>
        <v>#DIV/0!</v>
      </c>
      <c r="AA67" s="55" t="str">
        <f t="shared" si="2"/>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1"/>
        <v>#DIV/0!</v>
      </c>
      <c r="AA68" s="55" t="str">
        <f t="shared" si="2"/>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1"/>
        <v>#DIV/0!</v>
      </c>
      <c r="AA69" s="55" t="str">
        <f t="shared" si="2"/>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1"/>
        <v>#DIV/0!</v>
      </c>
      <c r="AA70" s="55" t="str">
        <f t="shared" si="2"/>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1"/>
        <v>#DIV/0!</v>
      </c>
      <c r="AA71" s="55" t="str">
        <f t="shared" si="2"/>
        <v>#DIV/0!</v>
      </c>
      <c r="AB71" s="32"/>
      <c r="AC71" s="5"/>
      <c r="AD71" s="5"/>
      <c r="AE71" s="5"/>
      <c r="AF71" s="5"/>
      <c r="AG71" s="5"/>
      <c r="AH71" s="5"/>
      <c r="AI71" s="5"/>
      <c r="AJ71" s="5"/>
      <c r="AK71" s="5"/>
    </row>
    <row r="72" ht="15.75" customHeight="1">
      <c r="A72" s="5"/>
      <c r="B72" s="58"/>
      <c r="C72" s="59"/>
      <c r="D72" s="39"/>
      <c r="E72" s="60"/>
      <c r="F72" s="61"/>
      <c r="G72" s="60"/>
      <c r="H72" s="60"/>
      <c r="I72" s="62"/>
      <c r="J72" s="63"/>
      <c r="K72" s="62"/>
      <c r="L72" s="60"/>
      <c r="M72" s="60"/>
      <c r="N72" s="62"/>
      <c r="O72" s="62"/>
      <c r="P72" s="62"/>
      <c r="Q72" s="62"/>
      <c r="R72" s="62"/>
      <c r="S72" s="62"/>
      <c r="T72" s="62"/>
      <c r="U72" s="62"/>
      <c r="V72" s="62"/>
      <c r="W72" s="62"/>
      <c r="X72" s="62"/>
      <c r="Y72" s="62"/>
      <c r="Z72" s="62" t="str">
        <f t="shared" si="1"/>
        <v>#DIV/0!</v>
      </c>
      <c r="AA72" s="62" t="str">
        <f t="shared" si="2"/>
        <v>#DIV/0!</v>
      </c>
      <c r="AB72" s="40"/>
      <c r="AC72" s="5"/>
      <c r="AD72" s="5"/>
      <c r="AE72" s="5"/>
      <c r="AF72" s="5"/>
      <c r="AG72" s="5"/>
      <c r="AH72" s="5"/>
      <c r="AI72" s="5"/>
      <c r="AJ72" s="5"/>
      <c r="AK72" s="5"/>
    </row>
    <row r="73" ht="15.75" customHeight="1">
      <c r="A73" s="5"/>
      <c r="B73" s="43" t="s">
        <v>65</v>
      </c>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88"/>
      <c r="AC73" s="5"/>
      <c r="AD73" s="5"/>
      <c r="AE73" s="5"/>
      <c r="AF73" s="5"/>
      <c r="AG73" s="5"/>
      <c r="AH73" s="5"/>
      <c r="AI73" s="5"/>
      <c r="AJ73" s="5"/>
      <c r="AK73" s="5"/>
    </row>
    <row r="74" ht="15.75" customHeight="1">
      <c r="A74" s="5"/>
      <c r="B74" s="8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1"/>
      <c r="AC74" s="5"/>
      <c r="AD74" s="5"/>
      <c r="AE74" s="5"/>
      <c r="AF74" s="5"/>
      <c r="AG74" s="5"/>
      <c r="AH74" s="5"/>
      <c r="AI74" s="5"/>
      <c r="AJ74" s="5"/>
      <c r="AK74" s="5"/>
    </row>
    <row r="75" ht="15.75" customHeight="1">
      <c r="A75" s="5"/>
      <c r="B75" s="49" t="s">
        <v>3</v>
      </c>
      <c r="C75" s="10" t="s">
        <v>4</v>
      </c>
      <c r="D75" s="11"/>
      <c r="E75" s="12" t="s">
        <v>5</v>
      </c>
      <c r="F75" s="12" t="s">
        <v>6</v>
      </c>
      <c r="G75" s="12" t="s">
        <v>7</v>
      </c>
      <c r="H75" s="12" t="s">
        <v>8</v>
      </c>
      <c r="I75" s="12" t="s">
        <v>9</v>
      </c>
      <c r="J75" s="12" t="s">
        <v>10</v>
      </c>
      <c r="K75" s="12" t="s">
        <v>11</v>
      </c>
      <c r="L75" s="12" t="s">
        <v>12</v>
      </c>
      <c r="M75" s="12" t="s">
        <v>13</v>
      </c>
      <c r="N75" s="50" t="s">
        <v>14</v>
      </c>
      <c r="O75" s="50" t="s">
        <v>15</v>
      </c>
      <c r="P75" s="50" t="s">
        <v>16</v>
      </c>
      <c r="Q75" s="50" t="s">
        <v>17</v>
      </c>
      <c r="R75" s="50" t="s">
        <v>18</v>
      </c>
      <c r="S75" s="50" t="s">
        <v>19</v>
      </c>
      <c r="T75" s="50" t="s">
        <v>20</v>
      </c>
      <c r="U75" s="12" t="s">
        <v>21</v>
      </c>
      <c r="V75" s="12" t="s">
        <v>22</v>
      </c>
      <c r="W75" s="12" t="s">
        <v>23</v>
      </c>
      <c r="X75" s="12" t="s">
        <v>24</v>
      </c>
      <c r="Y75" s="12" t="s">
        <v>25</v>
      </c>
      <c r="Z75" s="12" t="s">
        <v>26</v>
      </c>
      <c r="AA75" s="12" t="s">
        <v>27</v>
      </c>
      <c r="AB75" s="12" t="s">
        <v>28</v>
      </c>
      <c r="AC75" s="5"/>
      <c r="AD75" s="5"/>
      <c r="AE75" s="5"/>
      <c r="AF75" s="5"/>
      <c r="AG75" s="5"/>
      <c r="AH75" s="5"/>
      <c r="AI75" s="5"/>
      <c r="AJ75" s="5"/>
      <c r="AK75" s="5"/>
    </row>
    <row r="76" ht="153.0" customHeight="1">
      <c r="A76" s="5"/>
      <c r="B76" s="17" t="s">
        <v>49</v>
      </c>
      <c r="C76" s="18" t="s">
        <v>32</v>
      </c>
      <c r="D76" s="4"/>
      <c r="E76" s="19" t="s">
        <v>379</v>
      </c>
      <c r="F76" s="19" t="s">
        <v>68</v>
      </c>
      <c r="G76" s="20" t="s">
        <v>35</v>
      </c>
      <c r="H76" s="20" t="s">
        <v>36</v>
      </c>
      <c r="I76" s="21">
        <v>0.0</v>
      </c>
      <c r="J76" s="22" t="s">
        <v>69</v>
      </c>
      <c r="K76" s="21">
        <v>1.0</v>
      </c>
      <c r="L76" s="20" t="s">
        <v>38</v>
      </c>
      <c r="M76" s="20" t="s">
        <v>55</v>
      </c>
      <c r="N76" s="21"/>
      <c r="O76" s="21"/>
      <c r="P76" s="21"/>
      <c r="Q76" s="21"/>
      <c r="R76" s="21"/>
      <c r="S76" s="21"/>
      <c r="T76" s="21"/>
      <c r="U76" s="21"/>
      <c r="V76" s="21"/>
      <c r="W76" s="21"/>
      <c r="X76" s="21"/>
      <c r="Y76" s="21"/>
      <c r="Z76" s="21"/>
      <c r="AA76" s="21">
        <f t="shared" ref="AA76:AA90" si="3">Z76/K76</f>
        <v>0</v>
      </c>
      <c r="AB76" s="114"/>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ref="Z77:Z90" si="4">AVERAGE(N77:Y77)</f>
        <v>#DIV/0!</v>
      </c>
      <c r="AA77" s="55" t="str">
        <f t="shared" si="3"/>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4"/>
        <v>#DIV/0!</v>
      </c>
      <c r="AA78" s="55" t="str">
        <f t="shared" si="3"/>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4"/>
        <v>#DIV/0!</v>
      </c>
      <c r="AA79" s="55" t="str">
        <f t="shared" si="3"/>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4"/>
        <v>#DIV/0!</v>
      </c>
      <c r="AA80" s="55" t="str">
        <f t="shared" si="3"/>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4"/>
        <v>#DIV/0!</v>
      </c>
      <c r="AA81" s="55" t="str">
        <f t="shared" si="3"/>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4"/>
        <v>#DIV/0!</v>
      </c>
      <c r="AA82" s="55" t="str">
        <f t="shared" si="3"/>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4"/>
        <v>#DIV/0!</v>
      </c>
      <c r="AA83" s="55" t="str">
        <f t="shared" si="3"/>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4"/>
        <v>#DIV/0!</v>
      </c>
      <c r="AA84" s="55" t="str">
        <f t="shared" si="3"/>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4"/>
        <v>#DIV/0!</v>
      </c>
      <c r="AA85" s="55" t="str">
        <f t="shared" si="3"/>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4"/>
        <v>#DIV/0!</v>
      </c>
      <c r="AA86" s="55" t="str">
        <f t="shared" si="3"/>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4"/>
        <v>#DIV/0!</v>
      </c>
      <c r="AA87" s="55" t="str">
        <f t="shared" si="3"/>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4"/>
        <v>#DIV/0!</v>
      </c>
      <c r="AA88" s="55" t="str">
        <f t="shared" si="3"/>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4"/>
        <v>#DIV/0!</v>
      </c>
      <c r="AA89" s="55" t="str">
        <f t="shared" si="3"/>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4"/>
        <v>#DIV/0!</v>
      </c>
      <c r="AA90" s="55" t="str">
        <f t="shared" si="3"/>
        <v>#DIV/0!</v>
      </c>
      <c r="AB90" s="32"/>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sheetData>
  <mergeCells count="122">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B73:AB74"/>
    <mergeCell ref="C60:D60"/>
    <mergeCell ref="C61:D61"/>
    <mergeCell ref="C62:D62"/>
    <mergeCell ref="C63:D63"/>
    <mergeCell ref="C64:D64"/>
    <mergeCell ref="C65:D65"/>
    <mergeCell ref="C66:D66"/>
    <mergeCell ref="C75:D75"/>
    <mergeCell ref="C76:D76"/>
    <mergeCell ref="C77:D77"/>
    <mergeCell ref="C78:D78"/>
    <mergeCell ref="C79:D79"/>
    <mergeCell ref="C80:D80"/>
    <mergeCell ref="C81:D81"/>
    <mergeCell ref="C89:D89"/>
    <mergeCell ref="C90:D90"/>
    <mergeCell ref="C82:D82"/>
    <mergeCell ref="C83:D83"/>
    <mergeCell ref="C84:D84"/>
    <mergeCell ref="C85:D85"/>
    <mergeCell ref="C86:D86"/>
    <mergeCell ref="C87:D87"/>
    <mergeCell ref="C88:D88"/>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59">
    <cfRule type="cellIs" dxfId="0" priority="1" operator="lessThan">
      <formula>0.7</formula>
    </cfRule>
  </conditionalFormatting>
  <conditionalFormatting sqref="N7:AA59">
    <cfRule type="cellIs" dxfId="1" priority="2" operator="between">
      <formula>0.7</formula>
      <formula>0.9</formula>
    </cfRule>
  </conditionalFormatting>
  <conditionalFormatting sqref="N7:AA59">
    <cfRule type="cellIs" dxfId="2" priority="3" operator="greaterThan">
      <formula>0.9</formula>
    </cfRule>
  </conditionalFormatting>
  <conditionalFormatting sqref="Z60:AA72">
    <cfRule type="cellIs" dxfId="0" priority="4" operator="lessThan">
      <formula>0.7</formula>
    </cfRule>
  </conditionalFormatting>
  <conditionalFormatting sqref="Z60:AA72">
    <cfRule type="cellIs" dxfId="1" priority="5" operator="between">
      <formula>0.7</formula>
      <formula>0.9</formula>
    </cfRule>
  </conditionalFormatting>
  <conditionalFormatting sqref="Z60:AA72">
    <cfRule type="cellIs" dxfId="2" priority="6" operator="greaterThan">
      <formula>0.9</formula>
    </cfRule>
  </conditionalFormatting>
  <conditionalFormatting sqref="N60:Y72">
    <cfRule type="cellIs" dxfId="0" priority="7" operator="lessThan">
      <formula>0.7</formula>
    </cfRule>
  </conditionalFormatting>
  <conditionalFormatting sqref="N60:Y72">
    <cfRule type="cellIs" dxfId="1" priority="8" operator="between">
      <formula>0.7</formula>
      <formula>0.9</formula>
    </cfRule>
  </conditionalFormatting>
  <conditionalFormatting sqref="N60:Y72">
    <cfRule type="cellIs" dxfId="2" priority="9" operator="greaterThan">
      <formula>0.9</formula>
    </cfRule>
  </conditionalFormatting>
  <conditionalFormatting sqref="N76:Y76 Z76:AA90">
    <cfRule type="cellIs" dxfId="0" priority="10" operator="lessThan">
      <formula>0.7</formula>
    </cfRule>
  </conditionalFormatting>
  <conditionalFormatting sqref="N76:Y76 Z76:AA90">
    <cfRule type="cellIs" dxfId="1" priority="11" operator="between">
      <formula>0.7</formula>
      <formula>0.9</formula>
    </cfRule>
  </conditionalFormatting>
  <conditionalFormatting sqref="N76:Y76 Z76:AA90">
    <cfRule type="cellIs" dxfId="2" priority="12" operator="greaterThan">
      <formula>0.9</formula>
    </cfRule>
  </conditionalFormatting>
  <conditionalFormatting sqref="N77:Y90">
    <cfRule type="cellIs" dxfId="0" priority="13" operator="lessThan">
      <formula>0.7</formula>
    </cfRule>
  </conditionalFormatting>
  <conditionalFormatting sqref="N77:Y90">
    <cfRule type="cellIs" dxfId="1" priority="14" operator="between">
      <formula>0.7</formula>
      <formula>0.9</formula>
    </cfRule>
  </conditionalFormatting>
  <conditionalFormatting sqref="N77:Y90">
    <cfRule type="cellIs" dxfId="2" priority="15" operator="greaterThan">
      <formula>0.9</formula>
    </cfRule>
  </conditionalFormatting>
  <dataValidations>
    <dataValidation type="list" allowBlank="1" showErrorMessage="1" sqref="B7:B72 B76:B90">
      <formula1>$AK$7:$AK$10</formula1>
    </dataValidation>
    <dataValidation type="list" allowBlank="1" showErrorMessage="1" sqref="M7:M72 M76:M90">
      <formula1>$AJ$7:$AJ$12</formula1>
    </dataValidation>
    <dataValidation type="list" allowBlank="1" showErrorMessage="1" sqref="G7:G72 G76:G90">
      <formula1>$AG$7:$AG$11</formula1>
    </dataValidation>
    <dataValidation type="list" allowBlank="1" showErrorMessage="1" sqref="H7:H72 H76:H90">
      <formula1>$AH$7:$AH$9</formula1>
    </dataValidation>
    <dataValidation type="list" allowBlank="1" showErrorMessage="1" sqref="L7:L72 L76:L90">
      <formula1>$AI$7:$AI$10</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380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40.25" customHeight="1">
      <c r="A7" s="5"/>
      <c r="B7" s="17" t="s">
        <v>31</v>
      </c>
      <c r="C7" s="146" t="s">
        <v>32</v>
      </c>
      <c r="D7" s="4"/>
      <c r="E7" s="65" t="s">
        <v>381</v>
      </c>
      <c r="F7" s="65" t="s">
        <v>382</v>
      </c>
      <c r="G7" s="20" t="s">
        <v>35</v>
      </c>
      <c r="H7" s="20" t="s">
        <v>36</v>
      </c>
      <c r="I7" s="21">
        <v>1.0</v>
      </c>
      <c r="J7" s="66" t="s">
        <v>383</v>
      </c>
      <c r="K7" s="21">
        <v>1.0</v>
      </c>
      <c r="L7" s="20" t="s">
        <v>38</v>
      </c>
      <c r="M7" s="20" t="s">
        <v>55</v>
      </c>
      <c r="N7" s="21"/>
      <c r="O7" s="21"/>
      <c r="P7" s="24">
        <v>1.0</v>
      </c>
      <c r="Q7" s="21"/>
      <c r="R7" s="21"/>
      <c r="S7" s="24">
        <v>1.0</v>
      </c>
      <c r="T7" s="21"/>
      <c r="U7" s="21"/>
      <c r="V7" s="24">
        <v>1.0</v>
      </c>
      <c r="W7" s="21"/>
      <c r="X7" s="21"/>
      <c r="Y7" s="24">
        <v>1.0</v>
      </c>
      <c r="Z7" s="33">
        <f>AVERAGE(N7:W7)</f>
        <v>1</v>
      </c>
      <c r="AA7" s="33">
        <f t="shared" ref="AA7:AA9" si="1">Z7</f>
        <v>1</v>
      </c>
      <c r="AB7" s="65" t="s">
        <v>384</v>
      </c>
      <c r="AC7" s="5"/>
      <c r="AD7" s="28" t="s">
        <v>41</v>
      </c>
      <c r="AE7" s="29" t="s">
        <v>42</v>
      </c>
      <c r="AF7" s="5"/>
      <c r="AG7" s="6" t="s">
        <v>35</v>
      </c>
      <c r="AH7" s="6" t="s">
        <v>36</v>
      </c>
      <c r="AI7" s="6" t="s">
        <v>38</v>
      </c>
      <c r="AJ7" s="6" t="s">
        <v>39</v>
      </c>
      <c r="AK7" s="5" t="s">
        <v>31</v>
      </c>
    </row>
    <row r="8" ht="134.25" customHeight="1">
      <c r="A8" s="5"/>
      <c r="B8" s="30" t="s">
        <v>31</v>
      </c>
      <c r="C8" s="52" t="s">
        <v>385</v>
      </c>
      <c r="D8" s="2"/>
      <c r="E8" s="106" t="s">
        <v>386</v>
      </c>
      <c r="F8" s="79" t="s">
        <v>387</v>
      </c>
      <c r="G8" s="32" t="s">
        <v>35</v>
      </c>
      <c r="H8" s="32" t="s">
        <v>36</v>
      </c>
      <c r="I8" s="33">
        <v>1.0</v>
      </c>
      <c r="J8" s="79" t="s">
        <v>388</v>
      </c>
      <c r="K8" s="33">
        <v>1.0</v>
      </c>
      <c r="L8" s="32" t="s">
        <v>38</v>
      </c>
      <c r="M8" s="32" t="s">
        <v>55</v>
      </c>
      <c r="N8" s="33"/>
      <c r="O8" s="33"/>
      <c r="P8" s="75">
        <v>1.0</v>
      </c>
      <c r="Q8" s="33"/>
      <c r="R8" s="33"/>
      <c r="S8" s="75">
        <v>1.0</v>
      </c>
      <c r="T8" s="33"/>
      <c r="U8" s="33"/>
      <c r="V8" s="75">
        <v>1.0</v>
      </c>
      <c r="W8" s="33"/>
      <c r="X8" s="33"/>
      <c r="Y8" s="75">
        <v>1.0</v>
      </c>
      <c r="Z8" s="33">
        <f t="shared" ref="Z8:Z60" si="2">AVERAGE(N8:Y8)</f>
        <v>1</v>
      </c>
      <c r="AA8" s="33">
        <f t="shared" si="1"/>
        <v>1</v>
      </c>
      <c r="AB8" s="67" t="s">
        <v>389</v>
      </c>
      <c r="AC8" s="5"/>
      <c r="AD8" s="35" t="s">
        <v>43</v>
      </c>
      <c r="AE8" s="29" t="s">
        <v>44</v>
      </c>
      <c r="AF8" s="5"/>
      <c r="AG8" s="6" t="s">
        <v>45</v>
      </c>
      <c r="AH8" s="6" t="s">
        <v>46</v>
      </c>
      <c r="AI8" s="6" t="s">
        <v>47</v>
      </c>
      <c r="AJ8" s="6" t="s">
        <v>48</v>
      </c>
      <c r="AK8" s="5" t="s">
        <v>49</v>
      </c>
    </row>
    <row r="9" ht="75.0" customHeight="1">
      <c r="A9" s="5"/>
      <c r="B9" s="109" t="s">
        <v>31</v>
      </c>
      <c r="C9" s="111" t="s">
        <v>385</v>
      </c>
      <c r="D9" s="2"/>
      <c r="E9" s="67" t="s">
        <v>390</v>
      </c>
      <c r="F9" s="67" t="s">
        <v>391</v>
      </c>
      <c r="G9" s="79" t="s">
        <v>35</v>
      </c>
      <c r="H9" s="79" t="s">
        <v>36</v>
      </c>
      <c r="I9" s="75">
        <v>1.0</v>
      </c>
      <c r="J9" s="79" t="s">
        <v>392</v>
      </c>
      <c r="K9" s="75">
        <v>1.0</v>
      </c>
      <c r="L9" s="79" t="s">
        <v>38</v>
      </c>
      <c r="M9" s="79" t="s">
        <v>55</v>
      </c>
      <c r="N9" s="33"/>
      <c r="O9" s="33"/>
      <c r="P9" s="75">
        <v>1.0</v>
      </c>
      <c r="Q9" s="75">
        <v>1.0</v>
      </c>
      <c r="R9" s="75">
        <v>1.0</v>
      </c>
      <c r="S9" s="75">
        <v>1.0</v>
      </c>
      <c r="T9" s="75">
        <v>1.0</v>
      </c>
      <c r="U9" s="75">
        <v>1.0</v>
      </c>
      <c r="V9" s="75">
        <v>1.0</v>
      </c>
      <c r="W9" s="75">
        <v>1.0</v>
      </c>
      <c r="X9" s="75">
        <v>1.0</v>
      </c>
      <c r="Y9" s="75">
        <v>1.0</v>
      </c>
      <c r="Z9" s="33">
        <f t="shared" si="2"/>
        <v>1</v>
      </c>
      <c r="AA9" s="33">
        <f t="shared" si="1"/>
        <v>1</v>
      </c>
      <c r="AB9" s="67" t="s">
        <v>393</v>
      </c>
      <c r="AC9" s="5"/>
      <c r="AD9" s="36" t="s">
        <v>50</v>
      </c>
      <c r="AE9" s="29" t="s">
        <v>51</v>
      </c>
      <c r="AF9" s="5"/>
      <c r="AG9" s="6" t="s">
        <v>52</v>
      </c>
      <c r="AH9" s="6" t="s">
        <v>53</v>
      </c>
      <c r="AI9" s="6" t="s">
        <v>54</v>
      </c>
      <c r="AJ9" s="6" t="s">
        <v>55</v>
      </c>
      <c r="AK9" s="5" t="s">
        <v>56</v>
      </c>
    </row>
    <row r="10" ht="15.75" customHeight="1">
      <c r="A10" s="5"/>
      <c r="B10" s="30"/>
      <c r="C10" s="31"/>
      <c r="D10" s="2"/>
      <c r="E10" s="32"/>
      <c r="F10" s="32"/>
      <c r="G10" s="32"/>
      <c r="H10" s="32"/>
      <c r="I10" s="33"/>
      <c r="J10" s="32"/>
      <c r="K10" s="33"/>
      <c r="L10" s="32"/>
      <c r="M10" s="32"/>
      <c r="N10" s="33"/>
      <c r="O10" s="33"/>
      <c r="P10" s="33"/>
      <c r="Q10" s="33"/>
      <c r="R10" s="33"/>
      <c r="S10" s="33"/>
      <c r="T10" s="33"/>
      <c r="U10" s="33"/>
      <c r="V10" s="33"/>
      <c r="W10" s="33"/>
      <c r="X10" s="33"/>
      <c r="Y10" s="33"/>
      <c r="Z10" s="33" t="str">
        <f t="shared" si="2"/>
        <v>#DIV/0!</v>
      </c>
      <c r="AA10" s="33" t="str">
        <f t="shared" ref="AA10:AA60" si="3">Z10/K10</f>
        <v>#DIV/0!</v>
      </c>
      <c r="AB10" s="32"/>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2"/>
        <v>#DIV/0!</v>
      </c>
      <c r="AA11" s="33" t="str">
        <f t="shared" si="3"/>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2"/>
        <v>#DIV/0!</v>
      </c>
      <c r="AA12" s="33" t="str">
        <f t="shared" si="3"/>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2"/>
        <v>#DIV/0!</v>
      </c>
      <c r="AA13" s="33" t="str">
        <f t="shared" si="3"/>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2"/>
        <v>#DIV/0!</v>
      </c>
      <c r="AA14" s="33" t="str">
        <f t="shared" si="3"/>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2"/>
        <v>#DIV/0!</v>
      </c>
      <c r="AA15" s="33" t="str">
        <f t="shared" si="3"/>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2"/>
        <v>#DIV/0!</v>
      </c>
      <c r="AA16" s="33" t="str">
        <f t="shared" si="3"/>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2"/>
        <v>#DIV/0!</v>
      </c>
      <c r="AA17" s="33" t="str">
        <f t="shared" si="3"/>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2"/>
        <v>#DIV/0!</v>
      </c>
      <c r="AA18" s="33" t="str">
        <f t="shared" si="3"/>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2"/>
        <v>#DIV/0!</v>
      </c>
      <c r="AA19" s="33" t="str">
        <f t="shared" si="3"/>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2"/>
        <v>#DIV/0!</v>
      </c>
      <c r="AA20" s="33" t="str">
        <f t="shared" si="3"/>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2"/>
        <v>#DIV/0!</v>
      </c>
      <c r="AA21" s="33" t="str">
        <f t="shared" si="3"/>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2"/>
        <v>#DIV/0!</v>
      </c>
      <c r="AA22" s="33" t="str">
        <f t="shared" si="3"/>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2"/>
        <v>#DIV/0!</v>
      </c>
      <c r="AA23" s="33" t="str">
        <f t="shared" si="3"/>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2"/>
        <v>#DIV/0!</v>
      </c>
      <c r="AA24" s="33" t="str">
        <f t="shared" si="3"/>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2"/>
        <v>#DIV/0!</v>
      </c>
      <c r="AA25" s="33" t="str">
        <f t="shared" si="3"/>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2"/>
        <v>#DIV/0!</v>
      </c>
      <c r="AA26" s="33" t="str">
        <f t="shared" si="3"/>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2"/>
        <v>#DIV/0!</v>
      </c>
      <c r="AA27" s="33" t="str">
        <f t="shared" si="3"/>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2"/>
        <v>#DIV/0!</v>
      </c>
      <c r="AA28" s="33" t="str">
        <f t="shared" si="3"/>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2"/>
        <v>#DIV/0!</v>
      </c>
      <c r="AA29" s="33" t="str">
        <f t="shared" si="3"/>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2"/>
        <v>#DIV/0!</v>
      </c>
      <c r="AA30" s="33" t="str">
        <f t="shared" si="3"/>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2"/>
        <v>#DIV/0!</v>
      </c>
      <c r="AA31" s="33" t="str">
        <f t="shared" si="3"/>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2"/>
        <v>#DIV/0!</v>
      </c>
      <c r="AA32" s="33" t="str">
        <f t="shared" si="3"/>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2"/>
        <v>#DIV/0!</v>
      </c>
      <c r="AA33" s="33" t="str">
        <f t="shared" si="3"/>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2"/>
        <v>#DIV/0!</v>
      </c>
      <c r="AA34" s="33" t="str">
        <f t="shared" si="3"/>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2"/>
        <v>#DIV/0!</v>
      </c>
      <c r="AA35" s="33" t="str">
        <f t="shared" si="3"/>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2"/>
        <v>#DIV/0!</v>
      </c>
      <c r="AA36" s="33" t="str">
        <f t="shared" si="3"/>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2"/>
        <v>#DIV/0!</v>
      </c>
      <c r="AA37" s="33" t="str">
        <f t="shared" si="3"/>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2"/>
        <v>#DIV/0!</v>
      </c>
      <c r="AA38" s="33" t="str">
        <f t="shared" si="3"/>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2"/>
        <v>#DIV/0!</v>
      </c>
      <c r="AA39" s="33" t="str">
        <f t="shared" si="3"/>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2"/>
        <v>#DIV/0!</v>
      </c>
      <c r="AA40" s="33" t="str">
        <f t="shared" si="3"/>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2"/>
        <v>#DIV/0!</v>
      </c>
      <c r="AA41" s="33" t="str">
        <f t="shared" si="3"/>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2"/>
        <v>#DIV/0!</v>
      </c>
      <c r="AA42" s="33" t="str">
        <f t="shared" si="3"/>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2"/>
        <v>#DIV/0!</v>
      </c>
      <c r="AA43" s="33" t="str">
        <f t="shared" si="3"/>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2"/>
        <v>#DIV/0!</v>
      </c>
      <c r="AA44" s="33" t="str">
        <f t="shared" si="3"/>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2"/>
        <v>#DIV/0!</v>
      </c>
      <c r="AA45" s="33" t="str">
        <f t="shared" si="3"/>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2"/>
        <v>#DIV/0!</v>
      </c>
      <c r="AA46" s="33" t="str">
        <f t="shared" si="3"/>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2"/>
        <v>#DIV/0!</v>
      </c>
      <c r="AA47" s="33" t="str">
        <f t="shared" si="3"/>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2"/>
        <v>#DIV/0!</v>
      </c>
      <c r="AA48" s="33" t="str">
        <f t="shared" si="3"/>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2"/>
        <v>#DIV/0!</v>
      </c>
      <c r="AA49" s="33" t="str">
        <f t="shared" si="3"/>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2"/>
        <v>#DIV/0!</v>
      </c>
      <c r="AA50" s="33" t="str">
        <f t="shared" si="3"/>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2"/>
        <v>#DIV/0!</v>
      </c>
      <c r="AA51" s="33" t="str">
        <f t="shared" si="3"/>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2"/>
        <v>#DIV/0!</v>
      </c>
      <c r="AA52" s="33" t="str">
        <f t="shared" si="3"/>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2"/>
        <v>#DIV/0!</v>
      </c>
      <c r="AA53" s="33" t="str">
        <f t="shared" si="3"/>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2"/>
        <v>#DIV/0!</v>
      </c>
      <c r="AA54" s="33" t="str">
        <f t="shared" si="3"/>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2"/>
        <v>#DIV/0!</v>
      </c>
      <c r="AA55" s="33" t="str">
        <f t="shared" si="3"/>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2"/>
        <v>#DIV/0!</v>
      </c>
      <c r="AA56" s="33" t="str">
        <f t="shared" si="3"/>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2"/>
        <v>#DIV/0!</v>
      </c>
      <c r="AA57" s="33" t="str">
        <f t="shared" si="3"/>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2"/>
        <v>#DIV/0!</v>
      </c>
      <c r="AA58" s="33" t="str">
        <f t="shared" si="3"/>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2"/>
        <v>#DIV/0!</v>
      </c>
      <c r="AA59" s="33" t="str">
        <f t="shared" si="3"/>
        <v>#DIV/0!</v>
      </c>
      <c r="AB59" s="32"/>
      <c r="AC59" s="5"/>
      <c r="AD59" s="5"/>
      <c r="AE59" s="5"/>
      <c r="AF59" s="5"/>
      <c r="AG59" s="5"/>
      <c r="AH59" s="5"/>
      <c r="AI59" s="5"/>
      <c r="AJ59" s="5"/>
      <c r="AK59" s="5"/>
    </row>
    <row r="60" ht="15.75" customHeight="1">
      <c r="A60" s="5"/>
      <c r="B60" s="37"/>
      <c r="C60" s="38"/>
      <c r="D60" s="39"/>
      <c r="E60" s="40"/>
      <c r="F60" s="40"/>
      <c r="G60" s="40"/>
      <c r="H60" s="40"/>
      <c r="I60" s="41"/>
      <c r="J60" s="40"/>
      <c r="K60" s="41"/>
      <c r="L60" s="40"/>
      <c r="M60" s="40"/>
      <c r="N60" s="41"/>
      <c r="O60" s="41"/>
      <c r="P60" s="41"/>
      <c r="Q60" s="41"/>
      <c r="R60" s="41"/>
      <c r="S60" s="41"/>
      <c r="T60" s="41"/>
      <c r="U60" s="41"/>
      <c r="V60" s="41"/>
      <c r="W60" s="41"/>
      <c r="X60" s="41"/>
      <c r="Y60" s="41"/>
      <c r="Z60" s="41" t="str">
        <f t="shared" si="2"/>
        <v>#DIV/0!</v>
      </c>
      <c r="AA60" s="41" t="str">
        <f t="shared" si="3"/>
        <v>#DIV/0!</v>
      </c>
      <c r="AB60" s="40"/>
      <c r="AC60" s="5"/>
      <c r="AD60" s="5"/>
      <c r="AE60" s="5"/>
      <c r="AF60" s="5"/>
      <c r="AG60" s="5"/>
      <c r="AH60" s="5"/>
      <c r="AI60" s="5"/>
      <c r="AJ60" s="5"/>
      <c r="AK60" s="5"/>
    </row>
    <row r="61" ht="15.75" customHeight="1">
      <c r="A61" s="5"/>
      <c r="B61" s="43" t="s">
        <v>64</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88"/>
      <c r="AC61" s="5"/>
      <c r="AD61" s="5"/>
      <c r="AE61" s="5"/>
      <c r="AF61" s="5"/>
      <c r="AG61" s="5"/>
      <c r="AH61" s="5"/>
      <c r="AI61" s="5"/>
      <c r="AJ61" s="5"/>
      <c r="AK61" s="5"/>
    </row>
    <row r="62" ht="15.75" customHeight="1">
      <c r="A62" s="5"/>
      <c r="B62" s="89"/>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1"/>
      <c r="AC62" s="5"/>
      <c r="AD62" s="5"/>
      <c r="AE62" s="5"/>
      <c r="AF62" s="5"/>
      <c r="AG62" s="5"/>
      <c r="AH62" s="5"/>
      <c r="AI62" s="5"/>
      <c r="AJ62" s="5"/>
      <c r="AK62" s="5"/>
    </row>
    <row r="63" ht="15.75" customHeight="1">
      <c r="A63" s="5"/>
      <c r="B63" s="49" t="s">
        <v>3</v>
      </c>
      <c r="C63" s="10" t="s">
        <v>4</v>
      </c>
      <c r="D63" s="11"/>
      <c r="E63" s="12" t="s">
        <v>5</v>
      </c>
      <c r="F63" s="12" t="s">
        <v>6</v>
      </c>
      <c r="G63" s="12" t="s">
        <v>7</v>
      </c>
      <c r="H63" s="12" t="s">
        <v>8</v>
      </c>
      <c r="I63" s="12" t="s">
        <v>9</v>
      </c>
      <c r="J63" s="12" t="s">
        <v>10</v>
      </c>
      <c r="K63" s="12" t="s">
        <v>11</v>
      </c>
      <c r="L63" s="12" t="s">
        <v>12</v>
      </c>
      <c r="M63" s="12" t="s">
        <v>13</v>
      </c>
      <c r="N63" s="50" t="s">
        <v>14</v>
      </c>
      <c r="O63" s="50" t="s">
        <v>15</v>
      </c>
      <c r="P63" s="50" t="s">
        <v>16</v>
      </c>
      <c r="Q63" s="50" t="s">
        <v>394</v>
      </c>
      <c r="R63" s="50" t="s">
        <v>19</v>
      </c>
      <c r="S63" s="50" t="s">
        <v>20</v>
      </c>
      <c r="T63" s="50" t="s">
        <v>21</v>
      </c>
      <c r="U63" s="50" t="s">
        <v>22</v>
      </c>
      <c r="V63" s="50" t="s">
        <v>23</v>
      </c>
      <c r="W63" s="12" t="s">
        <v>23</v>
      </c>
      <c r="X63" s="12" t="s">
        <v>24</v>
      </c>
      <c r="Y63" s="12" t="s">
        <v>25</v>
      </c>
      <c r="Z63" s="12" t="s">
        <v>26</v>
      </c>
      <c r="AA63" s="12" t="s">
        <v>27</v>
      </c>
      <c r="AB63" s="12" t="s">
        <v>28</v>
      </c>
      <c r="AC63" s="5"/>
      <c r="AD63" s="5"/>
      <c r="AE63" s="5"/>
      <c r="AF63" s="5"/>
      <c r="AG63" s="5"/>
      <c r="AH63" s="5"/>
      <c r="AI63" s="5"/>
      <c r="AJ63" s="5"/>
      <c r="AK63" s="5"/>
    </row>
    <row r="64" ht="15.75" customHeight="1">
      <c r="A64" s="5"/>
      <c r="B64" s="17"/>
      <c r="C64" s="18"/>
      <c r="D64" s="4"/>
      <c r="E64" s="20"/>
      <c r="F64" s="19"/>
      <c r="G64" s="20"/>
      <c r="H64" s="20"/>
      <c r="I64" s="21"/>
      <c r="J64" s="22"/>
      <c r="K64" s="21"/>
      <c r="L64" s="20"/>
      <c r="M64" s="20"/>
      <c r="N64" s="21"/>
      <c r="O64" s="21"/>
      <c r="P64" s="21"/>
      <c r="Q64" s="21"/>
      <c r="R64" s="21"/>
      <c r="S64" s="21"/>
      <c r="T64" s="21"/>
      <c r="U64" s="21"/>
      <c r="V64" s="21"/>
      <c r="W64" s="21"/>
      <c r="X64" s="21"/>
      <c r="Y64" s="21"/>
      <c r="Z64" s="21" t="str">
        <f t="shared" ref="Z64:Z78" si="4">AVERAGE(N64:Y64)</f>
        <v>#DIV/0!</v>
      </c>
      <c r="AA64" s="21" t="str">
        <f t="shared" ref="AA64:AA78" si="5">Z64/K64</f>
        <v>#DIV/0!</v>
      </c>
      <c r="AB64" s="11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4"/>
        <v>#DIV/0!</v>
      </c>
      <c r="AA65" s="55" t="str">
        <f t="shared" si="5"/>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4"/>
        <v>#DIV/0!</v>
      </c>
      <c r="AA66" s="55" t="str">
        <f t="shared" si="5"/>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4"/>
        <v>#DIV/0!</v>
      </c>
      <c r="AA67" s="55" t="str">
        <f t="shared" si="5"/>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4"/>
        <v>#DIV/0!</v>
      </c>
      <c r="AA68" s="55" t="str">
        <f t="shared" si="5"/>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4"/>
        <v>#DIV/0!</v>
      </c>
      <c r="AA69" s="55" t="str">
        <f t="shared" si="5"/>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4"/>
        <v>#DIV/0!</v>
      </c>
      <c r="AA70" s="55" t="str">
        <f t="shared" si="5"/>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4"/>
        <v>#DIV/0!</v>
      </c>
      <c r="AA71" s="55" t="str">
        <f t="shared" si="5"/>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4"/>
        <v>#DIV/0!</v>
      </c>
      <c r="AA72" s="55" t="str">
        <f t="shared" si="5"/>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4"/>
        <v>#DIV/0!</v>
      </c>
      <c r="AA73" s="55" t="str">
        <f t="shared" si="5"/>
        <v>#DIV/0!</v>
      </c>
      <c r="AB73" s="32"/>
      <c r="AC73" s="5"/>
      <c r="AD73" s="5"/>
      <c r="AE73" s="5"/>
      <c r="AF73" s="5"/>
      <c r="AG73" s="5"/>
      <c r="AH73" s="5"/>
      <c r="AI73" s="5"/>
      <c r="AJ73" s="5"/>
      <c r="AK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4"/>
        <v>#DIV/0!</v>
      </c>
      <c r="AA74" s="55" t="str">
        <f t="shared" si="5"/>
        <v>#DIV/0!</v>
      </c>
      <c r="AB74" s="32"/>
      <c r="AC74" s="5"/>
      <c r="AD74" s="5"/>
      <c r="AE74" s="5"/>
      <c r="AF74" s="5"/>
      <c r="AG74" s="5"/>
      <c r="AH74" s="5"/>
      <c r="AI74" s="5"/>
      <c r="AJ74" s="5"/>
      <c r="AK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4"/>
        <v>#DIV/0!</v>
      </c>
      <c r="AA75" s="55" t="str">
        <f t="shared" si="5"/>
        <v>#DIV/0!</v>
      </c>
      <c r="AB75" s="32"/>
      <c r="AC75" s="5"/>
      <c r="AD75" s="5"/>
      <c r="AE75" s="5"/>
      <c r="AF75" s="5"/>
      <c r="AG75" s="5"/>
      <c r="AH75" s="5"/>
      <c r="AI75" s="5"/>
      <c r="AJ75" s="5"/>
      <c r="AK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4"/>
        <v>#DIV/0!</v>
      </c>
      <c r="AA76" s="55" t="str">
        <f t="shared" si="5"/>
        <v>#DIV/0!</v>
      </c>
      <c r="AB76" s="3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4"/>
        <v>#DIV/0!</v>
      </c>
      <c r="AA77" s="55" t="str">
        <f t="shared" si="5"/>
        <v>#DIV/0!</v>
      </c>
      <c r="AB77" s="32"/>
      <c r="AC77" s="5"/>
      <c r="AD77" s="5"/>
      <c r="AE77" s="5"/>
      <c r="AF77" s="5"/>
      <c r="AG77" s="5"/>
      <c r="AH77" s="5"/>
      <c r="AI77" s="5"/>
      <c r="AJ77" s="5"/>
      <c r="AK77" s="5"/>
    </row>
    <row r="78" ht="15.75" customHeight="1">
      <c r="A78" s="5"/>
      <c r="B78" s="58"/>
      <c r="C78" s="59"/>
      <c r="D78" s="39"/>
      <c r="E78" s="60"/>
      <c r="F78" s="61"/>
      <c r="G78" s="60"/>
      <c r="H78" s="60"/>
      <c r="I78" s="62"/>
      <c r="J78" s="63"/>
      <c r="K78" s="62"/>
      <c r="L78" s="60"/>
      <c r="M78" s="60"/>
      <c r="N78" s="62"/>
      <c r="O78" s="62"/>
      <c r="P78" s="62"/>
      <c r="Q78" s="62"/>
      <c r="R78" s="62"/>
      <c r="S78" s="62"/>
      <c r="T78" s="62"/>
      <c r="U78" s="62"/>
      <c r="V78" s="62"/>
      <c r="W78" s="62"/>
      <c r="X78" s="62"/>
      <c r="Y78" s="62"/>
      <c r="Z78" s="62" t="str">
        <f t="shared" si="4"/>
        <v>#DIV/0!</v>
      </c>
      <c r="AA78" s="62" t="str">
        <f t="shared" si="5"/>
        <v>#DIV/0!</v>
      </c>
      <c r="AB78" s="40"/>
      <c r="AC78" s="5"/>
      <c r="AD78" s="5"/>
      <c r="AE78" s="5"/>
      <c r="AF78" s="5"/>
      <c r="AG78" s="5"/>
      <c r="AH78" s="5"/>
      <c r="AI78" s="5"/>
      <c r="AJ78" s="5"/>
      <c r="AK78" s="5"/>
    </row>
    <row r="79" ht="15.75" customHeight="1">
      <c r="A79" s="5"/>
      <c r="B79" s="43" t="s">
        <v>65</v>
      </c>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88"/>
      <c r="AC79" s="5"/>
      <c r="AD79" s="5"/>
      <c r="AE79" s="5"/>
      <c r="AF79" s="5"/>
      <c r="AG79" s="5"/>
      <c r="AH79" s="5"/>
      <c r="AI79" s="5"/>
      <c r="AJ79" s="5"/>
      <c r="AK79" s="5"/>
    </row>
    <row r="80" ht="15.75" customHeight="1">
      <c r="A80" s="5"/>
      <c r="B80" s="8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1"/>
      <c r="AC80" s="5"/>
      <c r="AD80" s="5"/>
      <c r="AE80" s="5"/>
      <c r="AF80" s="5"/>
      <c r="AG80" s="5"/>
      <c r="AH80" s="5"/>
      <c r="AI80" s="5"/>
      <c r="AJ80" s="5"/>
      <c r="AK80" s="5"/>
    </row>
    <row r="81" ht="15.75" customHeight="1">
      <c r="A81" s="5"/>
      <c r="B81" s="49" t="s">
        <v>3</v>
      </c>
      <c r="C81" s="10" t="s">
        <v>4</v>
      </c>
      <c r="D81" s="11"/>
      <c r="E81" s="12" t="s">
        <v>5</v>
      </c>
      <c r="F81" s="12" t="s">
        <v>6</v>
      </c>
      <c r="G81" s="12" t="s">
        <v>7</v>
      </c>
      <c r="H81" s="12" t="s">
        <v>8</v>
      </c>
      <c r="I81" s="12" t="s">
        <v>9</v>
      </c>
      <c r="J81" s="12" t="s">
        <v>10</v>
      </c>
      <c r="K81" s="12" t="s">
        <v>11</v>
      </c>
      <c r="L81" s="12" t="s">
        <v>12</v>
      </c>
      <c r="M81" s="12" t="s">
        <v>13</v>
      </c>
      <c r="N81" s="50" t="s">
        <v>14</v>
      </c>
      <c r="O81" s="50" t="s">
        <v>15</v>
      </c>
      <c r="P81" s="50" t="s">
        <v>16</v>
      </c>
      <c r="Q81" s="50" t="s">
        <v>395</v>
      </c>
      <c r="R81" s="50" t="s">
        <v>18</v>
      </c>
      <c r="S81" s="50" t="s">
        <v>19</v>
      </c>
      <c r="T81" s="50" t="s">
        <v>20</v>
      </c>
      <c r="U81" s="50" t="s">
        <v>21</v>
      </c>
      <c r="V81" s="50" t="s">
        <v>22</v>
      </c>
      <c r="W81" s="12" t="s">
        <v>23</v>
      </c>
      <c r="X81" s="12" t="s">
        <v>24</v>
      </c>
      <c r="Y81" s="12" t="s">
        <v>25</v>
      </c>
      <c r="Z81" s="12" t="s">
        <v>26</v>
      </c>
      <c r="AA81" s="12" t="s">
        <v>27</v>
      </c>
      <c r="AB81" s="12" t="s">
        <v>28</v>
      </c>
      <c r="AC81" s="5"/>
      <c r="AD81" s="5"/>
      <c r="AE81" s="5"/>
      <c r="AF81" s="5"/>
      <c r="AG81" s="5"/>
      <c r="AH81" s="5"/>
      <c r="AI81" s="5"/>
      <c r="AJ81" s="5"/>
      <c r="AK81" s="5"/>
    </row>
    <row r="82" ht="15.75" customHeight="1">
      <c r="A82" s="5"/>
      <c r="B82" s="17"/>
      <c r="C82" s="18"/>
      <c r="D82" s="4"/>
      <c r="E82" s="20"/>
      <c r="F82" s="19"/>
      <c r="G82" s="20"/>
      <c r="H82" s="20"/>
      <c r="I82" s="21"/>
      <c r="J82" s="22"/>
      <c r="K82" s="21"/>
      <c r="L82" s="20"/>
      <c r="M82" s="20"/>
      <c r="N82" s="21"/>
      <c r="O82" s="21"/>
      <c r="P82" s="21"/>
      <c r="Q82" s="21"/>
      <c r="R82" s="21"/>
      <c r="S82" s="21"/>
      <c r="T82" s="21"/>
      <c r="U82" s="21"/>
      <c r="V82" s="21"/>
      <c r="W82" s="21"/>
      <c r="X82" s="21"/>
      <c r="Y82" s="21"/>
      <c r="Z82" s="21" t="str">
        <f t="shared" ref="Z82:Z96" si="6">AVERAGE(N82:Y82)</f>
        <v>#DIV/0!</v>
      </c>
      <c r="AA82" s="21" t="str">
        <f t="shared" ref="AA82:AA96" si="7">Z82/K82</f>
        <v>#DIV/0!</v>
      </c>
      <c r="AB82" s="11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6"/>
        <v>#DIV/0!</v>
      </c>
      <c r="AA83" s="55" t="str">
        <f t="shared" si="7"/>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6"/>
        <v>#DIV/0!</v>
      </c>
      <c r="AA84" s="55" t="str">
        <f t="shared" si="7"/>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6"/>
        <v>#DIV/0!</v>
      </c>
      <c r="AA85" s="55" t="str">
        <f t="shared" si="7"/>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6"/>
        <v>#DIV/0!</v>
      </c>
      <c r="AA86" s="55" t="str">
        <f t="shared" si="7"/>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6"/>
        <v>#DIV/0!</v>
      </c>
      <c r="AA87" s="55" t="str">
        <f t="shared" si="7"/>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6"/>
        <v>#DIV/0!</v>
      </c>
      <c r="AA88" s="55" t="str">
        <f t="shared" si="7"/>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6"/>
        <v>#DIV/0!</v>
      </c>
      <c r="AA89" s="55" t="str">
        <f t="shared" si="7"/>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6"/>
        <v>#DIV/0!</v>
      </c>
      <c r="AA90" s="55" t="str">
        <f t="shared" si="7"/>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6"/>
        <v>#DIV/0!</v>
      </c>
      <c r="AA91" s="55" t="str">
        <f t="shared" si="7"/>
        <v>#DIV/0!</v>
      </c>
      <c r="AB91" s="32"/>
      <c r="AC91" s="5"/>
      <c r="AD91" s="5"/>
      <c r="AE91" s="5"/>
      <c r="AF91" s="5"/>
      <c r="AG91" s="5"/>
      <c r="AH91" s="5"/>
      <c r="AI91" s="5"/>
      <c r="AJ91" s="5"/>
      <c r="AK91" s="5"/>
    </row>
    <row r="92" ht="15.75" customHeight="1">
      <c r="A92" s="5"/>
      <c r="B92" s="30"/>
      <c r="C92" s="52"/>
      <c r="D92" s="2"/>
      <c r="E92" s="53"/>
      <c r="F92" s="54"/>
      <c r="G92" s="53"/>
      <c r="H92" s="53"/>
      <c r="I92" s="55"/>
      <c r="J92" s="56"/>
      <c r="K92" s="55"/>
      <c r="L92" s="53"/>
      <c r="M92" s="53"/>
      <c r="N92" s="55"/>
      <c r="O92" s="55"/>
      <c r="P92" s="55"/>
      <c r="Q92" s="55"/>
      <c r="R92" s="55"/>
      <c r="S92" s="55"/>
      <c r="T92" s="55"/>
      <c r="U92" s="55"/>
      <c r="V92" s="55"/>
      <c r="W92" s="55"/>
      <c r="X92" s="55"/>
      <c r="Y92" s="55"/>
      <c r="Z92" s="55" t="str">
        <f t="shared" si="6"/>
        <v>#DIV/0!</v>
      </c>
      <c r="AA92" s="55" t="str">
        <f t="shared" si="7"/>
        <v>#DIV/0!</v>
      </c>
      <c r="AB92" s="32"/>
      <c r="AC92" s="5"/>
      <c r="AD92" s="5"/>
      <c r="AE92" s="5"/>
      <c r="AF92" s="5"/>
      <c r="AG92" s="5"/>
      <c r="AH92" s="5"/>
      <c r="AI92" s="5"/>
      <c r="AJ92" s="5"/>
      <c r="AK92" s="5"/>
    </row>
    <row r="93" ht="15.75" customHeight="1">
      <c r="A93" s="5"/>
      <c r="B93" s="30"/>
      <c r="C93" s="52"/>
      <c r="D93" s="2"/>
      <c r="E93" s="53"/>
      <c r="F93" s="54"/>
      <c r="G93" s="53"/>
      <c r="H93" s="53"/>
      <c r="I93" s="55"/>
      <c r="J93" s="56"/>
      <c r="K93" s="55"/>
      <c r="L93" s="53"/>
      <c r="M93" s="53"/>
      <c r="N93" s="55"/>
      <c r="O93" s="55"/>
      <c r="P93" s="55"/>
      <c r="Q93" s="55"/>
      <c r="R93" s="55"/>
      <c r="S93" s="55"/>
      <c r="T93" s="55"/>
      <c r="U93" s="55"/>
      <c r="V93" s="55"/>
      <c r="W93" s="55"/>
      <c r="X93" s="55"/>
      <c r="Y93" s="55"/>
      <c r="Z93" s="55" t="str">
        <f t="shared" si="6"/>
        <v>#DIV/0!</v>
      </c>
      <c r="AA93" s="55" t="str">
        <f t="shared" si="7"/>
        <v>#DIV/0!</v>
      </c>
      <c r="AB93" s="32"/>
      <c r="AC93" s="5"/>
      <c r="AD93" s="5"/>
      <c r="AE93" s="5"/>
      <c r="AF93" s="5"/>
      <c r="AG93" s="5"/>
      <c r="AH93" s="5"/>
      <c r="AI93" s="5"/>
      <c r="AJ93" s="5"/>
      <c r="AK93" s="5"/>
    </row>
    <row r="94" ht="15.75" customHeight="1">
      <c r="A94" s="5"/>
      <c r="B94" s="30"/>
      <c r="C94" s="52"/>
      <c r="D94" s="2"/>
      <c r="E94" s="53"/>
      <c r="F94" s="54"/>
      <c r="G94" s="53"/>
      <c r="H94" s="53"/>
      <c r="I94" s="55"/>
      <c r="J94" s="56"/>
      <c r="K94" s="55"/>
      <c r="L94" s="53"/>
      <c r="M94" s="53"/>
      <c r="N94" s="55"/>
      <c r="O94" s="55"/>
      <c r="P94" s="55"/>
      <c r="Q94" s="55"/>
      <c r="R94" s="55"/>
      <c r="S94" s="55"/>
      <c r="T94" s="55"/>
      <c r="U94" s="55"/>
      <c r="V94" s="55"/>
      <c r="W94" s="55"/>
      <c r="X94" s="55"/>
      <c r="Y94" s="55"/>
      <c r="Z94" s="55" t="str">
        <f t="shared" si="6"/>
        <v>#DIV/0!</v>
      </c>
      <c r="AA94" s="55" t="str">
        <f t="shared" si="7"/>
        <v>#DIV/0!</v>
      </c>
      <c r="AB94" s="32"/>
      <c r="AC94" s="5"/>
      <c r="AD94" s="5"/>
      <c r="AE94" s="5"/>
      <c r="AF94" s="5"/>
      <c r="AG94" s="5"/>
      <c r="AH94" s="5"/>
      <c r="AI94" s="5"/>
      <c r="AJ94" s="5"/>
      <c r="AK94" s="5"/>
    </row>
    <row r="95" ht="15.75" customHeight="1">
      <c r="A95" s="5"/>
      <c r="B95" s="30"/>
      <c r="C95" s="52"/>
      <c r="D95" s="2"/>
      <c r="E95" s="53"/>
      <c r="F95" s="54"/>
      <c r="G95" s="53"/>
      <c r="H95" s="53"/>
      <c r="I95" s="55"/>
      <c r="J95" s="56"/>
      <c r="K95" s="55"/>
      <c r="L95" s="53"/>
      <c r="M95" s="53"/>
      <c r="N95" s="55"/>
      <c r="O95" s="55"/>
      <c r="P95" s="55"/>
      <c r="Q95" s="55"/>
      <c r="R95" s="55"/>
      <c r="S95" s="55"/>
      <c r="T95" s="55"/>
      <c r="U95" s="55"/>
      <c r="V95" s="55"/>
      <c r="W95" s="55"/>
      <c r="X95" s="55"/>
      <c r="Y95" s="55"/>
      <c r="Z95" s="55" t="str">
        <f t="shared" si="6"/>
        <v>#DIV/0!</v>
      </c>
      <c r="AA95" s="55" t="str">
        <f t="shared" si="7"/>
        <v>#DIV/0!</v>
      </c>
      <c r="AB95" s="32"/>
      <c r="AC95" s="5"/>
      <c r="AD95" s="5"/>
      <c r="AE95" s="5"/>
      <c r="AF95" s="5"/>
      <c r="AG95" s="5"/>
      <c r="AH95" s="5"/>
      <c r="AI95" s="5"/>
      <c r="AJ95" s="5"/>
      <c r="AK95" s="5"/>
    </row>
    <row r="96" ht="15.75" customHeight="1">
      <c r="A96" s="5"/>
      <c r="B96" s="30"/>
      <c r="C96" s="52"/>
      <c r="D96" s="2"/>
      <c r="E96" s="53"/>
      <c r="F96" s="54"/>
      <c r="G96" s="53"/>
      <c r="H96" s="53"/>
      <c r="I96" s="55"/>
      <c r="J96" s="56"/>
      <c r="K96" s="55"/>
      <c r="L96" s="53"/>
      <c r="M96" s="53"/>
      <c r="N96" s="55"/>
      <c r="O96" s="55"/>
      <c r="P96" s="55"/>
      <c r="Q96" s="55"/>
      <c r="R96" s="55"/>
      <c r="S96" s="55"/>
      <c r="T96" s="55"/>
      <c r="U96" s="55"/>
      <c r="V96" s="55"/>
      <c r="W96" s="55"/>
      <c r="X96" s="55"/>
      <c r="Y96" s="55"/>
      <c r="Z96" s="55" t="str">
        <f t="shared" si="6"/>
        <v>#DIV/0!</v>
      </c>
      <c r="AA96" s="55" t="str">
        <f t="shared" si="7"/>
        <v>#DIV/0!</v>
      </c>
      <c r="AB96" s="32"/>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row>
  </sheetData>
  <mergeCells count="127">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60:D60"/>
    <mergeCell ref="B61:AB62"/>
    <mergeCell ref="C63:D63"/>
    <mergeCell ref="C64:D64"/>
    <mergeCell ref="B79:AB80"/>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N82:AA82 Z83:AA96">
    <cfRule type="cellIs" dxfId="0" priority="10" operator="lessThan">
      <formula>0.7</formula>
    </cfRule>
  </conditionalFormatting>
  <conditionalFormatting sqref="N82:AA82 Z83:AA96">
    <cfRule type="cellIs" dxfId="1" priority="11" operator="between">
      <formula>0.7</formula>
      <formula>0.9</formula>
    </cfRule>
  </conditionalFormatting>
  <conditionalFormatting sqref="N82:AA82 Z83: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B7:B60 B64:B78 B82:B96">
      <formula1>$AK$7:$AK$10</formula1>
    </dataValidation>
    <dataValidation type="list" allowBlank="1" showErrorMessage="1" sqref="M7:M60 M64:M78 M82:M96">
      <formula1>$AJ$7:$AJ$12</formula1>
    </dataValidation>
    <dataValidation type="list" allowBlank="1" showErrorMessage="1" sqref="G7:G60 G64:G78 G82:G96">
      <formula1>$AG$7:$AG$11</formula1>
    </dataValidation>
    <dataValidation type="list" allowBlank="1" showErrorMessage="1" sqref="H7:H60 H64:H78 H82:H96">
      <formula1>$AH$7:$AH$9</formula1>
    </dataValidation>
    <dataValidation type="list" allowBlank="1" showErrorMessage="1" sqref="L7:L60 L64:L78 L82:L96">
      <formula1>$AI$7:$AI$10</formula1>
    </dataValidation>
  </dataValidation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29" width="17.11"/>
    <col customWidth="1" min="30"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8"/>
      <c r="AC2" s="8"/>
      <c r="AD2" s="5"/>
      <c r="AE2" s="5"/>
      <c r="AF2" s="5"/>
      <c r="AG2" s="5"/>
      <c r="AH2" s="5"/>
      <c r="AI2" s="5"/>
      <c r="AJ2" s="5"/>
      <c r="AK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8"/>
      <c r="AC3" s="8"/>
      <c r="AD3" s="5"/>
      <c r="AE3" s="5"/>
      <c r="AF3" s="5"/>
      <c r="AG3" s="5"/>
      <c r="AH3" s="5"/>
      <c r="AI3" s="5"/>
      <c r="AJ3" s="5"/>
      <c r="AK3" s="5"/>
    </row>
    <row r="4" ht="18.0" customHeight="1">
      <c r="A4" s="5"/>
      <c r="C4" s="7"/>
      <c r="D4" s="1" t="s">
        <v>2</v>
      </c>
      <c r="E4" s="2"/>
      <c r="F4" s="8"/>
      <c r="G4" s="8"/>
      <c r="H4" s="8"/>
      <c r="I4" s="8"/>
      <c r="J4" s="8"/>
      <c r="K4" s="8"/>
      <c r="L4" s="8"/>
      <c r="M4" s="8"/>
      <c r="N4" s="8"/>
      <c r="O4" s="8"/>
      <c r="P4" s="8"/>
      <c r="Q4" s="8"/>
      <c r="R4" s="8"/>
      <c r="S4" s="8"/>
      <c r="T4" s="8"/>
      <c r="U4" s="8"/>
      <c r="V4" s="8"/>
      <c r="W4" s="8"/>
      <c r="X4" s="8"/>
      <c r="Y4" s="8"/>
      <c r="Z4" s="8"/>
      <c r="AA4" s="8"/>
      <c r="AB4" s="8"/>
      <c r="AC4" s="8"/>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3" t="s">
        <v>27</v>
      </c>
      <c r="AB6" s="14" t="s">
        <v>28</v>
      </c>
      <c r="AC6" s="15"/>
      <c r="AD6" s="16" t="s">
        <v>29</v>
      </c>
      <c r="AE6" s="2"/>
      <c r="AF6" s="5"/>
      <c r="AG6" s="5" t="s">
        <v>7</v>
      </c>
      <c r="AH6" s="5" t="s">
        <v>8</v>
      </c>
      <c r="AI6" s="5" t="s">
        <v>12</v>
      </c>
      <c r="AJ6" s="5" t="s">
        <v>30</v>
      </c>
      <c r="AK6" s="5" t="s">
        <v>3</v>
      </c>
    </row>
    <row r="7" ht="121.5" customHeight="1">
      <c r="A7" s="5"/>
      <c r="B7" s="17" t="s">
        <v>31</v>
      </c>
      <c r="C7" s="18" t="s">
        <v>32</v>
      </c>
      <c r="D7" s="4"/>
      <c r="E7" s="19" t="s">
        <v>33</v>
      </c>
      <c r="F7" s="19" t="s">
        <v>34</v>
      </c>
      <c r="G7" s="20" t="s">
        <v>35</v>
      </c>
      <c r="H7" s="20" t="s">
        <v>36</v>
      </c>
      <c r="I7" s="21">
        <v>0.0</v>
      </c>
      <c r="J7" s="22" t="s">
        <v>37</v>
      </c>
      <c r="K7" s="21">
        <v>1.0</v>
      </c>
      <c r="L7" s="20" t="s">
        <v>38</v>
      </c>
      <c r="M7" s="23" t="s">
        <v>39</v>
      </c>
      <c r="N7" s="24">
        <v>0.85</v>
      </c>
      <c r="O7" s="24">
        <v>1.0</v>
      </c>
      <c r="P7" s="24">
        <v>0.8</v>
      </c>
      <c r="Q7" s="24">
        <v>0.88</v>
      </c>
      <c r="R7" s="24">
        <v>1.38</v>
      </c>
      <c r="S7" s="24">
        <v>0.56</v>
      </c>
      <c r="T7" s="24">
        <v>1.25</v>
      </c>
      <c r="U7" s="24">
        <v>0.83</v>
      </c>
      <c r="V7" s="24">
        <v>0.54</v>
      </c>
      <c r="W7" s="24">
        <v>1.33</v>
      </c>
      <c r="X7" s="24">
        <v>2.5</v>
      </c>
      <c r="Y7" s="24">
        <v>1.0</v>
      </c>
      <c r="Z7" s="21">
        <f t="shared" ref="Z7:Z60" si="1">AVERAGE(N7:Y7)</f>
        <v>1.076666667</v>
      </c>
      <c r="AA7" s="25">
        <f>Z7/K7</f>
        <v>1.076666667</v>
      </c>
      <c r="AB7" s="26" t="s">
        <v>40</v>
      </c>
      <c r="AC7" s="27"/>
      <c r="AD7" s="28" t="s">
        <v>41</v>
      </c>
      <c r="AE7" s="29" t="s">
        <v>42</v>
      </c>
      <c r="AF7" s="5"/>
      <c r="AG7" s="6" t="s">
        <v>35</v>
      </c>
      <c r="AH7" s="6" t="s">
        <v>36</v>
      </c>
      <c r="AI7" s="6" t="s">
        <v>38</v>
      </c>
      <c r="AJ7" s="6" t="s">
        <v>39</v>
      </c>
      <c r="AK7" s="5" t="s">
        <v>31</v>
      </c>
    </row>
    <row r="8" ht="15.75" customHeight="1">
      <c r="A8" s="5"/>
      <c r="B8" s="30"/>
      <c r="C8" s="31"/>
      <c r="D8" s="2"/>
      <c r="E8" s="32"/>
      <c r="F8" s="32"/>
      <c r="G8" s="32"/>
      <c r="H8" s="32"/>
      <c r="I8" s="33"/>
      <c r="J8" s="32"/>
      <c r="K8" s="33"/>
      <c r="L8" s="32"/>
      <c r="M8" s="32"/>
      <c r="N8" s="33"/>
      <c r="O8" s="33"/>
      <c r="P8" s="33"/>
      <c r="Q8" s="33"/>
      <c r="R8" s="33"/>
      <c r="S8" s="33"/>
      <c r="T8" s="33"/>
      <c r="U8" s="33"/>
      <c r="V8" s="33"/>
      <c r="W8" s="33"/>
      <c r="X8" s="33"/>
      <c r="Y8" s="33"/>
      <c r="Z8" s="33" t="str">
        <f t="shared" si="1"/>
        <v>#DIV/0!</v>
      </c>
      <c r="AA8" s="34" t="str">
        <f>Z8</f>
        <v>#DIV/0!</v>
      </c>
      <c r="AB8" s="32"/>
      <c r="AC8" s="5"/>
      <c r="AD8" s="35" t="s">
        <v>43</v>
      </c>
      <c r="AE8" s="29" t="s">
        <v>44</v>
      </c>
      <c r="AF8" s="5"/>
      <c r="AG8" s="6" t="s">
        <v>45</v>
      </c>
      <c r="AH8" s="6" t="s">
        <v>46</v>
      </c>
      <c r="AI8" s="6" t="s">
        <v>47</v>
      </c>
      <c r="AJ8" s="6" t="s">
        <v>48</v>
      </c>
      <c r="AK8" s="5" t="s">
        <v>49</v>
      </c>
    </row>
    <row r="9" ht="15.75" customHeight="1">
      <c r="A9" s="5"/>
      <c r="B9" s="30"/>
      <c r="C9" s="31"/>
      <c r="D9" s="2"/>
      <c r="E9" s="32"/>
      <c r="F9" s="32"/>
      <c r="G9" s="32"/>
      <c r="H9" s="32"/>
      <c r="I9" s="33"/>
      <c r="J9" s="32"/>
      <c r="K9" s="33"/>
      <c r="L9" s="32"/>
      <c r="M9" s="32"/>
      <c r="N9" s="33"/>
      <c r="O9" s="33"/>
      <c r="P9" s="33"/>
      <c r="Q9" s="33"/>
      <c r="R9" s="33"/>
      <c r="S9" s="33"/>
      <c r="T9" s="33"/>
      <c r="U9" s="33"/>
      <c r="V9" s="33"/>
      <c r="W9" s="33"/>
      <c r="X9" s="33"/>
      <c r="Y9" s="33"/>
      <c r="Z9" s="33" t="str">
        <f t="shared" si="1"/>
        <v>#DIV/0!</v>
      </c>
      <c r="AA9" s="34" t="str">
        <f t="shared" ref="AA9:AA60" si="2">Z9/K9</f>
        <v>#DIV/0!</v>
      </c>
      <c r="AB9" s="32"/>
      <c r="AC9" s="5"/>
      <c r="AD9" s="36" t="s">
        <v>50</v>
      </c>
      <c r="AE9" s="29" t="s">
        <v>51</v>
      </c>
      <c r="AF9" s="5"/>
      <c r="AG9" s="6" t="s">
        <v>52</v>
      </c>
      <c r="AH9" s="6" t="s">
        <v>53</v>
      </c>
      <c r="AI9" s="6" t="s">
        <v>54</v>
      </c>
      <c r="AJ9" s="6" t="s">
        <v>55</v>
      </c>
      <c r="AK9" s="5" t="s">
        <v>56</v>
      </c>
    </row>
    <row r="10" ht="15.75" customHeight="1">
      <c r="A10" s="5"/>
      <c r="B10" s="30"/>
      <c r="C10" s="31"/>
      <c r="D10" s="2"/>
      <c r="E10" s="32"/>
      <c r="F10" s="32"/>
      <c r="G10" s="32"/>
      <c r="H10" s="32"/>
      <c r="I10" s="33"/>
      <c r="J10" s="32"/>
      <c r="K10" s="33"/>
      <c r="L10" s="32"/>
      <c r="M10" s="32"/>
      <c r="N10" s="33"/>
      <c r="O10" s="33"/>
      <c r="P10" s="33"/>
      <c r="Q10" s="33"/>
      <c r="R10" s="33"/>
      <c r="S10" s="33"/>
      <c r="T10" s="33"/>
      <c r="U10" s="33"/>
      <c r="V10" s="33"/>
      <c r="W10" s="33"/>
      <c r="X10" s="33"/>
      <c r="Y10" s="33"/>
      <c r="Z10" s="33" t="str">
        <f t="shared" si="1"/>
        <v>#DIV/0!</v>
      </c>
      <c r="AA10" s="34" t="str">
        <f t="shared" si="2"/>
        <v>#DIV/0!</v>
      </c>
      <c r="AB10" s="32"/>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1"/>
        <v>#DIV/0!</v>
      </c>
      <c r="AA11" s="34" t="str">
        <f t="shared" si="2"/>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1"/>
        <v>#DIV/0!</v>
      </c>
      <c r="AA12" s="34" t="str">
        <f t="shared" si="2"/>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1"/>
        <v>#DIV/0!</v>
      </c>
      <c r="AA13" s="34"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1"/>
        <v>#DIV/0!</v>
      </c>
      <c r="AA14" s="34"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1"/>
        <v>#DIV/0!</v>
      </c>
      <c r="AA15" s="34"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1"/>
        <v>#DIV/0!</v>
      </c>
      <c r="AA16" s="34"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1"/>
        <v>#DIV/0!</v>
      </c>
      <c r="AA17" s="34"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1"/>
        <v>#DIV/0!</v>
      </c>
      <c r="AA18" s="34"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1"/>
        <v>#DIV/0!</v>
      </c>
      <c r="AA19" s="34"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1"/>
        <v>#DIV/0!</v>
      </c>
      <c r="AA20" s="34"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1"/>
        <v>#DIV/0!</v>
      </c>
      <c r="AA21" s="34"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1"/>
        <v>#DIV/0!</v>
      </c>
      <c r="AA22" s="34"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1"/>
        <v>#DIV/0!</v>
      </c>
      <c r="AA23" s="34"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1"/>
        <v>#DIV/0!</v>
      </c>
      <c r="AA24" s="34"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1"/>
        <v>#DIV/0!</v>
      </c>
      <c r="AA25" s="34"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1"/>
        <v>#DIV/0!</v>
      </c>
      <c r="AA26" s="34"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4"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4"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4"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4"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4"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4"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4"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4"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4"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4"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4"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4"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4"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4"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4"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4"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4"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4"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4"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4"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4"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4"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4"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4"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4" t="str">
        <f t="shared" si="2"/>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4" t="str">
        <f t="shared" si="2"/>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4" t="str">
        <f t="shared" si="2"/>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4" t="str">
        <f t="shared" si="2"/>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4" t="str">
        <f t="shared" si="2"/>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4" t="str">
        <f t="shared" si="2"/>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4" t="str">
        <f t="shared" si="2"/>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4" t="str">
        <f t="shared" si="2"/>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1"/>
        <v>#DIV/0!</v>
      </c>
      <c r="AA59" s="34" t="str">
        <f t="shared" si="2"/>
        <v>#DIV/0!</v>
      </c>
      <c r="AB59" s="32"/>
      <c r="AC59" s="5"/>
      <c r="AD59" s="5"/>
      <c r="AE59" s="5"/>
      <c r="AF59" s="5"/>
      <c r="AG59" s="5"/>
      <c r="AH59" s="5"/>
      <c r="AI59" s="5"/>
      <c r="AJ59" s="5"/>
      <c r="AK59" s="5"/>
    </row>
    <row r="60" ht="15.75" customHeight="1">
      <c r="A60" s="5"/>
      <c r="B60" s="37"/>
      <c r="C60" s="38"/>
      <c r="D60" s="39"/>
      <c r="E60" s="40"/>
      <c r="F60" s="40"/>
      <c r="G60" s="40"/>
      <c r="H60" s="40"/>
      <c r="I60" s="41"/>
      <c r="J60" s="40"/>
      <c r="K60" s="41"/>
      <c r="L60" s="40"/>
      <c r="M60" s="40"/>
      <c r="N60" s="41"/>
      <c r="O60" s="41"/>
      <c r="P60" s="41"/>
      <c r="Q60" s="41"/>
      <c r="R60" s="41"/>
      <c r="S60" s="41"/>
      <c r="T60" s="41"/>
      <c r="U60" s="41"/>
      <c r="V60" s="41"/>
      <c r="W60" s="41"/>
      <c r="X60" s="41"/>
      <c r="Y60" s="41"/>
      <c r="Z60" s="41" t="str">
        <f t="shared" si="1"/>
        <v>#DIV/0!</v>
      </c>
      <c r="AA60" s="42" t="str">
        <f t="shared" si="2"/>
        <v>#DIV/0!</v>
      </c>
      <c r="AB60" s="32"/>
      <c r="AC60" s="5"/>
      <c r="AD60" s="5"/>
      <c r="AE60" s="5"/>
      <c r="AF60" s="5"/>
      <c r="AG60" s="5"/>
      <c r="AH60" s="5"/>
      <c r="AI60" s="5"/>
      <c r="AJ60" s="5"/>
      <c r="AK60" s="5"/>
    </row>
    <row r="61" ht="15.75" customHeight="1">
      <c r="A61" s="5"/>
      <c r="B61" s="43" t="s">
        <v>64</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5"/>
      <c r="AC61" s="46"/>
      <c r="AD61" s="5"/>
      <c r="AE61" s="5"/>
      <c r="AF61" s="5"/>
      <c r="AG61" s="5"/>
      <c r="AH61" s="5"/>
      <c r="AI61" s="5"/>
      <c r="AJ61" s="5"/>
      <c r="AK61" s="5"/>
    </row>
    <row r="62" ht="15.75" customHeight="1">
      <c r="A62" s="5"/>
      <c r="B62" s="47"/>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
      <c r="AC62" s="46"/>
      <c r="AD62" s="5"/>
      <c r="AE62" s="5"/>
      <c r="AF62" s="5"/>
      <c r="AG62" s="5"/>
      <c r="AH62" s="5"/>
      <c r="AI62" s="5"/>
      <c r="AJ62" s="5"/>
      <c r="AK62" s="5"/>
    </row>
    <row r="63" ht="15.75" customHeight="1">
      <c r="A63" s="5"/>
      <c r="B63" s="49" t="s">
        <v>3</v>
      </c>
      <c r="C63" s="10" t="s">
        <v>4</v>
      </c>
      <c r="D63" s="11"/>
      <c r="E63" s="12" t="s">
        <v>5</v>
      </c>
      <c r="F63" s="12" t="s">
        <v>6</v>
      </c>
      <c r="G63" s="12" t="s">
        <v>7</v>
      </c>
      <c r="H63" s="12" t="s">
        <v>8</v>
      </c>
      <c r="I63" s="12" t="s">
        <v>9</v>
      </c>
      <c r="J63" s="12" t="s">
        <v>10</v>
      </c>
      <c r="K63" s="12" t="s">
        <v>11</v>
      </c>
      <c r="L63" s="12" t="s">
        <v>12</v>
      </c>
      <c r="M63" s="12" t="s">
        <v>13</v>
      </c>
      <c r="N63" s="50" t="s">
        <v>14</v>
      </c>
      <c r="O63" s="50" t="s">
        <v>15</v>
      </c>
      <c r="P63" s="50" t="s">
        <v>16</v>
      </c>
      <c r="Q63" s="50" t="s">
        <v>17</v>
      </c>
      <c r="R63" s="50" t="s">
        <v>18</v>
      </c>
      <c r="S63" s="50" t="s">
        <v>19</v>
      </c>
      <c r="T63" s="50" t="s">
        <v>20</v>
      </c>
      <c r="U63" s="50" t="s">
        <v>21</v>
      </c>
      <c r="V63" s="12" t="s">
        <v>22</v>
      </c>
      <c r="W63" s="12" t="s">
        <v>23</v>
      </c>
      <c r="X63" s="12" t="s">
        <v>24</v>
      </c>
      <c r="Y63" s="12" t="s">
        <v>25</v>
      </c>
      <c r="Z63" s="12" t="s">
        <v>26</v>
      </c>
      <c r="AA63" s="13" t="s">
        <v>27</v>
      </c>
      <c r="AB63" s="14" t="s">
        <v>28</v>
      </c>
      <c r="AC63" s="15"/>
      <c r="AD63" s="5"/>
      <c r="AE63" s="5"/>
      <c r="AF63" s="5"/>
      <c r="AG63" s="5"/>
      <c r="AH63" s="5"/>
      <c r="AI63" s="5"/>
      <c r="AJ63" s="5"/>
      <c r="AK63" s="5"/>
    </row>
    <row r="64" ht="52.5" customHeight="1">
      <c r="A64" s="5"/>
      <c r="B64" s="17"/>
      <c r="C64" s="18"/>
      <c r="D64" s="4"/>
      <c r="E64" s="19"/>
      <c r="F64" s="19"/>
      <c r="G64" s="20"/>
      <c r="H64" s="20"/>
      <c r="I64" s="21"/>
      <c r="J64" s="22"/>
      <c r="K64" s="21"/>
      <c r="L64" s="20"/>
      <c r="M64" s="20"/>
      <c r="N64" s="21"/>
      <c r="O64" s="21"/>
      <c r="P64" s="21"/>
      <c r="Q64" s="21"/>
      <c r="R64" s="21"/>
      <c r="S64" s="21"/>
      <c r="T64" s="21"/>
      <c r="U64" s="21"/>
      <c r="V64" s="21"/>
      <c r="W64" s="21"/>
      <c r="X64" s="21"/>
      <c r="Y64" s="21"/>
      <c r="Z64" s="21" t="str">
        <f t="shared" ref="Z64:Z78" si="3">AVERAGE(N64:Y64)</f>
        <v>#DIV/0!</v>
      </c>
      <c r="AA64" s="25" t="str">
        <f t="shared" ref="AA64:AA78" si="4">Z64/K64</f>
        <v>#DIV/0!</v>
      </c>
      <c r="AB64" s="30"/>
      <c r="AC64" s="51"/>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3"/>
        <v>#DIV/0!</v>
      </c>
      <c r="AA65" s="57" t="str">
        <f t="shared" si="4"/>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3"/>
        <v>#DIV/0!</v>
      </c>
      <c r="AA66" s="57" t="str">
        <f t="shared" si="4"/>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3"/>
        <v>#DIV/0!</v>
      </c>
      <c r="AA67" s="57" t="str">
        <f t="shared" si="4"/>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3"/>
        <v>#DIV/0!</v>
      </c>
      <c r="AA68" s="57" t="str">
        <f t="shared" si="4"/>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3"/>
        <v>#DIV/0!</v>
      </c>
      <c r="AA69" s="57" t="str">
        <f t="shared" si="4"/>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3"/>
        <v>#DIV/0!</v>
      </c>
      <c r="AA70" s="57" t="str">
        <f t="shared" si="4"/>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3"/>
        <v>#DIV/0!</v>
      </c>
      <c r="AA71" s="57" t="str">
        <f t="shared" si="4"/>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3"/>
        <v>#DIV/0!</v>
      </c>
      <c r="AA72" s="57" t="str">
        <f t="shared" si="4"/>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3"/>
        <v>#DIV/0!</v>
      </c>
      <c r="AA73" s="57" t="str">
        <f t="shared" si="4"/>
        <v>#DIV/0!</v>
      </c>
      <c r="AB73" s="32"/>
      <c r="AC73" s="5"/>
      <c r="AD73" s="5"/>
      <c r="AE73" s="5"/>
      <c r="AF73" s="5"/>
      <c r="AG73" s="5"/>
      <c r="AH73" s="5"/>
      <c r="AI73" s="5"/>
      <c r="AJ73" s="5"/>
      <c r="AK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3"/>
        <v>#DIV/0!</v>
      </c>
      <c r="AA74" s="57" t="str">
        <f t="shared" si="4"/>
        <v>#DIV/0!</v>
      </c>
      <c r="AB74" s="32"/>
      <c r="AC74" s="5"/>
      <c r="AD74" s="5"/>
      <c r="AE74" s="5"/>
      <c r="AF74" s="5"/>
      <c r="AG74" s="5"/>
      <c r="AH74" s="5"/>
      <c r="AI74" s="5"/>
      <c r="AJ74" s="5"/>
      <c r="AK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3"/>
        <v>#DIV/0!</v>
      </c>
      <c r="AA75" s="57" t="str">
        <f t="shared" si="4"/>
        <v>#DIV/0!</v>
      </c>
      <c r="AB75" s="32"/>
      <c r="AC75" s="5"/>
      <c r="AD75" s="5"/>
      <c r="AE75" s="5"/>
      <c r="AF75" s="5"/>
      <c r="AG75" s="5"/>
      <c r="AH75" s="5"/>
      <c r="AI75" s="5"/>
      <c r="AJ75" s="5"/>
      <c r="AK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3"/>
        <v>#DIV/0!</v>
      </c>
      <c r="AA76" s="57" t="str">
        <f t="shared" si="4"/>
        <v>#DIV/0!</v>
      </c>
      <c r="AB76" s="3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3"/>
        <v>#DIV/0!</v>
      </c>
      <c r="AA77" s="57" t="str">
        <f t="shared" si="4"/>
        <v>#DIV/0!</v>
      </c>
      <c r="AB77" s="32"/>
      <c r="AC77" s="5"/>
      <c r="AD77" s="5"/>
      <c r="AE77" s="5"/>
      <c r="AF77" s="5"/>
      <c r="AG77" s="5"/>
      <c r="AH77" s="5"/>
      <c r="AI77" s="5"/>
      <c r="AJ77" s="5"/>
      <c r="AK77" s="5"/>
    </row>
    <row r="78" ht="15.75" customHeight="1">
      <c r="A78" s="5"/>
      <c r="B78" s="58"/>
      <c r="C78" s="59"/>
      <c r="D78" s="39"/>
      <c r="E78" s="60"/>
      <c r="F78" s="61"/>
      <c r="G78" s="60"/>
      <c r="H78" s="60"/>
      <c r="I78" s="62"/>
      <c r="J78" s="63"/>
      <c r="K78" s="62"/>
      <c r="L78" s="60"/>
      <c r="M78" s="60"/>
      <c r="N78" s="62"/>
      <c r="O78" s="62"/>
      <c r="P78" s="62"/>
      <c r="Q78" s="62"/>
      <c r="R78" s="62"/>
      <c r="S78" s="62"/>
      <c r="T78" s="62"/>
      <c r="U78" s="62"/>
      <c r="V78" s="62"/>
      <c r="W78" s="62"/>
      <c r="X78" s="62"/>
      <c r="Y78" s="62"/>
      <c r="Z78" s="62" t="str">
        <f t="shared" si="3"/>
        <v>#DIV/0!</v>
      </c>
      <c r="AA78" s="64" t="str">
        <f t="shared" si="4"/>
        <v>#DIV/0!</v>
      </c>
      <c r="AB78" s="32"/>
      <c r="AC78" s="5"/>
      <c r="AD78" s="5"/>
      <c r="AE78" s="5"/>
      <c r="AF78" s="5"/>
      <c r="AG78" s="5"/>
      <c r="AH78" s="5"/>
      <c r="AI78" s="5"/>
      <c r="AJ78" s="5"/>
      <c r="AK78" s="5"/>
    </row>
    <row r="79" ht="15.75" customHeight="1">
      <c r="A79" s="5"/>
      <c r="B79" s="43" t="s">
        <v>65</v>
      </c>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5"/>
      <c r="AC79" s="46"/>
      <c r="AD79" s="5"/>
      <c r="AE79" s="5"/>
      <c r="AF79" s="5"/>
      <c r="AG79" s="5"/>
      <c r="AH79" s="5"/>
      <c r="AI79" s="5"/>
      <c r="AJ79" s="5"/>
      <c r="AK79" s="5"/>
    </row>
    <row r="80" ht="15.75" customHeight="1">
      <c r="A80" s="5"/>
      <c r="B80" s="47"/>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
      <c r="AC80" s="46"/>
      <c r="AD80" s="5"/>
      <c r="AE80" s="5"/>
      <c r="AF80" s="5"/>
      <c r="AG80" s="5"/>
      <c r="AH80" s="5"/>
      <c r="AI80" s="5"/>
      <c r="AJ80" s="5"/>
      <c r="AK80" s="5"/>
    </row>
    <row r="81" ht="15.75" customHeight="1">
      <c r="A81" s="5"/>
      <c r="B81" s="49" t="s">
        <v>3</v>
      </c>
      <c r="C81" s="10" t="s">
        <v>4</v>
      </c>
      <c r="D81" s="11"/>
      <c r="E81" s="12" t="s">
        <v>5</v>
      </c>
      <c r="F81" s="12" t="s">
        <v>6</v>
      </c>
      <c r="G81" s="12" t="s">
        <v>7</v>
      </c>
      <c r="H81" s="12" t="s">
        <v>8</v>
      </c>
      <c r="I81" s="12" t="s">
        <v>9</v>
      </c>
      <c r="J81" s="12" t="s">
        <v>10</v>
      </c>
      <c r="K81" s="12" t="s">
        <v>11</v>
      </c>
      <c r="L81" s="12" t="s">
        <v>12</v>
      </c>
      <c r="M81" s="12" t="s">
        <v>13</v>
      </c>
      <c r="N81" s="50" t="s">
        <v>14</v>
      </c>
      <c r="O81" s="50" t="s">
        <v>15</v>
      </c>
      <c r="P81" s="50" t="s">
        <v>16</v>
      </c>
      <c r="Q81" s="50" t="s">
        <v>17</v>
      </c>
      <c r="R81" s="50" t="s">
        <v>18</v>
      </c>
      <c r="S81" s="50" t="s">
        <v>19</v>
      </c>
      <c r="T81" s="50" t="s">
        <v>20</v>
      </c>
      <c r="U81" s="50" t="s">
        <v>21</v>
      </c>
      <c r="V81" s="12" t="s">
        <v>22</v>
      </c>
      <c r="W81" s="12" t="s">
        <v>23</v>
      </c>
      <c r="X81" s="12" t="s">
        <v>24</v>
      </c>
      <c r="Y81" s="12" t="s">
        <v>25</v>
      </c>
      <c r="Z81" s="12" t="s">
        <v>26</v>
      </c>
      <c r="AA81" s="13" t="s">
        <v>27</v>
      </c>
      <c r="AB81" s="14" t="s">
        <v>28</v>
      </c>
      <c r="AC81" s="15"/>
      <c r="AD81" s="5"/>
      <c r="AE81" s="5"/>
      <c r="AF81" s="5"/>
      <c r="AG81" s="5"/>
      <c r="AH81" s="5"/>
      <c r="AI81" s="5"/>
      <c r="AJ81" s="5"/>
      <c r="AK81" s="5"/>
    </row>
    <row r="82" ht="150.0" customHeight="1">
      <c r="A82" s="5"/>
      <c r="B82" s="17" t="s">
        <v>49</v>
      </c>
      <c r="C82" s="18" t="s">
        <v>66</v>
      </c>
      <c r="D82" s="4"/>
      <c r="E82" s="65" t="s">
        <v>67</v>
      </c>
      <c r="F82" s="65" t="s">
        <v>68</v>
      </c>
      <c r="G82" s="20" t="s">
        <v>35</v>
      </c>
      <c r="H82" s="20" t="s">
        <v>36</v>
      </c>
      <c r="I82" s="21">
        <v>0.0</v>
      </c>
      <c r="J82" s="66" t="s">
        <v>69</v>
      </c>
      <c r="K82" s="21">
        <v>1.0</v>
      </c>
      <c r="L82" s="20" t="s">
        <v>38</v>
      </c>
      <c r="M82" s="20" t="s">
        <v>55</v>
      </c>
      <c r="N82" s="21"/>
      <c r="O82" s="21"/>
      <c r="P82" s="24">
        <v>0.65</v>
      </c>
      <c r="Q82" s="21"/>
      <c r="R82" s="21"/>
      <c r="S82" s="24">
        <v>0.88</v>
      </c>
      <c r="T82" s="21"/>
      <c r="U82" s="21"/>
      <c r="V82" s="24">
        <v>0.9</v>
      </c>
      <c r="W82" s="21"/>
      <c r="X82" s="21"/>
      <c r="Y82" s="24">
        <v>0.83</v>
      </c>
      <c r="Z82" s="21">
        <f t="shared" ref="Z82:Z96" si="5">AVERAGE(N82:Y82)</f>
        <v>0.815</v>
      </c>
      <c r="AA82" s="25">
        <f t="shared" ref="AA82:AA96" si="6">Z82/K82</f>
        <v>0.815</v>
      </c>
      <c r="AB82" s="67" t="s">
        <v>70</v>
      </c>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5"/>
        <v>#DIV/0!</v>
      </c>
      <c r="AA83" s="57" t="str">
        <f t="shared" si="6"/>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5"/>
        <v>#DIV/0!</v>
      </c>
      <c r="AA84" s="57" t="str">
        <f t="shared" si="6"/>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5"/>
        <v>#DIV/0!</v>
      </c>
      <c r="AA85" s="57" t="str">
        <f t="shared" si="6"/>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5"/>
        <v>#DIV/0!</v>
      </c>
      <c r="AA86" s="57" t="str">
        <f t="shared" si="6"/>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5"/>
        <v>#DIV/0!</v>
      </c>
      <c r="AA87" s="57" t="str">
        <f t="shared" si="6"/>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5"/>
        <v>#DIV/0!</v>
      </c>
      <c r="AA88" s="57" t="str">
        <f t="shared" si="6"/>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5"/>
        <v>#DIV/0!</v>
      </c>
      <c r="AA89" s="57" t="str">
        <f t="shared" si="6"/>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5"/>
        <v>#DIV/0!</v>
      </c>
      <c r="AA90" s="57" t="str">
        <f t="shared" si="6"/>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5"/>
        <v>#DIV/0!</v>
      </c>
      <c r="AA91" s="57" t="str">
        <f t="shared" si="6"/>
        <v>#DIV/0!</v>
      </c>
      <c r="AB91" s="32"/>
      <c r="AC91" s="5"/>
      <c r="AD91" s="5"/>
      <c r="AE91" s="5"/>
      <c r="AF91" s="5"/>
      <c r="AG91" s="5"/>
      <c r="AH91" s="5"/>
      <c r="AI91" s="5"/>
      <c r="AJ91" s="5"/>
      <c r="AK91" s="5"/>
    </row>
    <row r="92" ht="15.75" customHeight="1">
      <c r="A92" s="5"/>
      <c r="B92" s="30"/>
      <c r="C92" s="52"/>
      <c r="D92" s="2"/>
      <c r="E92" s="53"/>
      <c r="F92" s="54"/>
      <c r="G92" s="53"/>
      <c r="H92" s="53"/>
      <c r="I92" s="55"/>
      <c r="J92" s="56"/>
      <c r="K92" s="55"/>
      <c r="L92" s="53"/>
      <c r="M92" s="53"/>
      <c r="N92" s="55"/>
      <c r="O92" s="55"/>
      <c r="P92" s="55"/>
      <c r="Q92" s="55"/>
      <c r="R92" s="55"/>
      <c r="S92" s="55"/>
      <c r="T92" s="55"/>
      <c r="U92" s="55"/>
      <c r="V92" s="55"/>
      <c r="W92" s="55"/>
      <c r="X92" s="55"/>
      <c r="Y92" s="55"/>
      <c r="Z92" s="55" t="str">
        <f t="shared" si="5"/>
        <v>#DIV/0!</v>
      </c>
      <c r="AA92" s="57" t="str">
        <f t="shared" si="6"/>
        <v>#DIV/0!</v>
      </c>
      <c r="AB92" s="32"/>
      <c r="AC92" s="5"/>
      <c r="AD92" s="5"/>
      <c r="AE92" s="5"/>
      <c r="AF92" s="5"/>
      <c r="AG92" s="5"/>
      <c r="AH92" s="5"/>
      <c r="AI92" s="5"/>
      <c r="AJ92" s="5"/>
      <c r="AK92" s="5"/>
    </row>
    <row r="93" ht="15.75" customHeight="1">
      <c r="A93" s="5"/>
      <c r="B93" s="30"/>
      <c r="C93" s="52"/>
      <c r="D93" s="2"/>
      <c r="E93" s="53"/>
      <c r="F93" s="54"/>
      <c r="G93" s="53"/>
      <c r="H93" s="53"/>
      <c r="I93" s="55"/>
      <c r="J93" s="56"/>
      <c r="K93" s="55"/>
      <c r="L93" s="53"/>
      <c r="M93" s="53"/>
      <c r="N93" s="55"/>
      <c r="O93" s="55"/>
      <c r="P93" s="55"/>
      <c r="Q93" s="55"/>
      <c r="R93" s="55"/>
      <c r="S93" s="55"/>
      <c r="T93" s="55"/>
      <c r="U93" s="55"/>
      <c r="V93" s="55"/>
      <c r="W93" s="55"/>
      <c r="X93" s="55"/>
      <c r="Y93" s="55"/>
      <c r="Z93" s="55" t="str">
        <f t="shared" si="5"/>
        <v>#DIV/0!</v>
      </c>
      <c r="AA93" s="57" t="str">
        <f t="shared" si="6"/>
        <v>#DIV/0!</v>
      </c>
      <c r="AB93" s="32"/>
      <c r="AC93" s="5"/>
      <c r="AD93" s="5"/>
      <c r="AE93" s="5"/>
      <c r="AF93" s="5"/>
      <c r="AG93" s="5"/>
      <c r="AH93" s="5"/>
      <c r="AI93" s="5"/>
      <c r="AJ93" s="5"/>
      <c r="AK93" s="5"/>
    </row>
    <row r="94" ht="15.75" customHeight="1">
      <c r="A94" s="5"/>
      <c r="B94" s="30"/>
      <c r="C94" s="52"/>
      <c r="D94" s="2"/>
      <c r="E94" s="53"/>
      <c r="F94" s="54"/>
      <c r="G94" s="53"/>
      <c r="H94" s="53"/>
      <c r="I94" s="55"/>
      <c r="J94" s="56"/>
      <c r="K94" s="55"/>
      <c r="L94" s="53"/>
      <c r="M94" s="53"/>
      <c r="N94" s="55"/>
      <c r="O94" s="55"/>
      <c r="P94" s="55"/>
      <c r="Q94" s="55"/>
      <c r="R94" s="55"/>
      <c r="S94" s="55"/>
      <c r="T94" s="55"/>
      <c r="U94" s="55"/>
      <c r="V94" s="55"/>
      <c r="W94" s="55"/>
      <c r="X94" s="55"/>
      <c r="Y94" s="55"/>
      <c r="Z94" s="55" t="str">
        <f t="shared" si="5"/>
        <v>#DIV/0!</v>
      </c>
      <c r="AA94" s="57" t="str">
        <f t="shared" si="6"/>
        <v>#DIV/0!</v>
      </c>
      <c r="AB94" s="32"/>
      <c r="AC94" s="5"/>
      <c r="AD94" s="5"/>
      <c r="AE94" s="5"/>
      <c r="AF94" s="5"/>
      <c r="AG94" s="5"/>
      <c r="AH94" s="5"/>
      <c r="AI94" s="5"/>
      <c r="AJ94" s="5"/>
      <c r="AK94" s="5"/>
    </row>
    <row r="95" ht="15.75" customHeight="1">
      <c r="A95" s="5"/>
      <c r="B95" s="30"/>
      <c r="C95" s="52"/>
      <c r="D95" s="2"/>
      <c r="E95" s="53"/>
      <c r="F95" s="54"/>
      <c r="G95" s="53"/>
      <c r="H95" s="53"/>
      <c r="I95" s="55"/>
      <c r="J95" s="56"/>
      <c r="K95" s="55"/>
      <c r="L95" s="53"/>
      <c r="M95" s="53"/>
      <c r="N95" s="55"/>
      <c r="O95" s="55"/>
      <c r="P95" s="55"/>
      <c r="Q95" s="55"/>
      <c r="R95" s="55"/>
      <c r="S95" s="55"/>
      <c r="T95" s="55"/>
      <c r="U95" s="55"/>
      <c r="V95" s="55"/>
      <c r="W95" s="55"/>
      <c r="X95" s="55"/>
      <c r="Y95" s="55"/>
      <c r="Z95" s="55" t="str">
        <f t="shared" si="5"/>
        <v>#DIV/0!</v>
      </c>
      <c r="AA95" s="57" t="str">
        <f t="shared" si="6"/>
        <v>#DIV/0!</v>
      </c>
      <c r="AB95" s="32"/>
      <c r="AC95" s="5"/>
      <c r="AD95" s="5"/>
      <c r="AE95" s="5"/>
      <c r="AF95" s="5"/>
      <c r="AG95" s="5"/>
      <c r="AH95" s="5"/>
      <c r="AI95" s="5"/>
      <c r="AJ95" s="5"/>
      <c r="AK95" s="5"/>
    </row>
    <row r="96" ht="15.75" customHeight="1">
      <c r="A96" s="5"/>
      <c r="B96" s="30"/>
      <c r="C96" s="52"/>
      <c r="D96" s="2"/>
      <c r="E96" s="53"/>
      <c r="F96" s="54"/>
      <c r="G96" s="53"/>
      <c r="H96" s="53"/>
      <c r="I96" s="55"/>
      <c r="J96" s="56"/>
      <c r="K96" s="55"/>
      <c r="L96" s="53"/>
      <c r="M96" s="53"/>
      <c r="N96" s="55"/>
      <c r="O96" s="55"/>
      <c r="P96" s="55"/>
      <c r="Q96" s="55"/>
      <c r="R96" s="55"/>
      <c r="S96" s="55"/>
      <c r="T96" s="55"/>
      <c r="U96" s="55"/>
      <c r="V96" s="55"/>
      <c r="W96" s="55"/>
      <c r="X96" s="55"/>
      <c r="Y96" s="55"/>
      <c r="Z96" s="55" t="str">
        <f t="shared" si="5"/>
        <v>#DIV/0!</v>
      </c>
      <c r="AA96" s="57" t="str">
        <f t="shared" si="6"/>
        <v>#DIV/0!</v>
      </c>
      <c r="AB96" s="32"/>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row>
  </sheetData>
  <mergeCells count="94">
    <mergeCell ref="C57:D57"/>
    <mergeCell ref="C58:D58"/>
    <mergeCell ref="C59:D59"/>
    <mergeCell ref="C60:D60"/>
    <mergeCell ref="B61:AB62"/>
    <mergeCell ref="C50:D50"/>
    <mergeCell ref="C51:D51"/>
    <mergeCell ref="C52:D52"/>
    <mergeCell ref="C53:D53"/>
    <mergeCell ref="C54:D54"/>
    <mergeCell ref="C55:D55"/>
    <mergeCell ref="C56:D56"/>
    <mergeCell ref="C63:D63"/>
    <mergeCell ref="C64:D64"/>
    <mergeCell ref="C65:D65"/>
    <mergeCell ref="C66:D66"/>
    <mergeCell ref="C67:D67"/>
    <mergeCell ref="C68:D68"/>
    <mergeCell ref="C69:D69"/>
    <mergeCell ref="C77:D77"/>
    <mergeCell ref="C78:D78"/>
    <mergeCell ref="B79:AB80"/>
    <mergeCell ref="C70:D70"/>
    <mergeCell ref="C71:D71"/>
    <mergeCell ref="C72:D72"/>
    <mergeCell ref="C73:D73"/>
    <mergeCell ref="C74:D74"/>
    <mergeCell ref="C75:D75"/>
    <mergeCell ref="C76:D76"/>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60 Z64:AA64">
    <cfRule type="cellIs" dxfId="0" priority="1" operator="lessThan">
      <formula>0.7</formula>
    </cfRule>
  </conditionalFormatting>
  <conditionalFormatting sqref="N7:AA60 Z64:AA64">
    <cfRule type="cellIs" dxfId="1" priority="2" operator="between">
      <formula>0.7</formula>
      <formula>0.9</formula>
    </cfRule>
  </conditionalFormatting>
  <conditionalFormatting sqref="N7:AA60 Z64:AA64">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Z7:AA7 N82:Y82 Z82:AA96">
    <cfRule type="cellIs" dxfId="0" priority="10" operator="lessThan">
      <formula>0.7</formula>
    </cfRule>
  </conditionalFormatting>
  <conditionalFormatting sqref="Z7:AA7 N82:Y82 Z82:AA96">
    <cfRule type="cellIs" dxfId="1" priority="11" operator="between">
      <formula>0.7</formula>
      <formula>0.9</formula>
    </cfRule>
  </conditionalFormatting>
  <conditionalFormatting sqref="Z7:AA7 N82:Y82 Z82: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B7:B60 B64:B78 B82:B96">
      <formula1>$AK$7:$AK$10</formula1>
    </dataValidation>
    <dataValidation type="list" allowBlank="1" showErrorMessage="1" sqref="M7:M60 M64:M78 M82:M96">
      <formula1>$AJ$7:$AJ$12</formula1>
    </dataValidation>
    <dataValidation type="list" allowBlank="1" showErrorMessage="1" sqref="G7:G60 G64:G78 G82:G96">
      <formula1>$AG$7:$AG$11</formula1>
    </dataValidation>
    <dataValidation type="list" allowBlank="1" showErrorMessage="1" sqref="H7:H60 H64:H78 H82:H96">
      <formula1>$AH$7:$AH$9</formula1>
    </dataValidation>
    <dataValidation type="list" allowBlank="1" showErrorMessage="1" sqref="L7:L60 L64:L78 L82:L96">
      <formula1>$AI$7:$AI$10</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31.78"/>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hidden="1" min="32" max="36"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68"/>
      <c r="AC1" s="5"/>
      <c r="AD1" s="5"/>
      <c r="AE1" s="5"/>
      <c r="AF1" s="5"/>
      <c r="AG1" s="5"/>
      <c r="AH1" s="5"/>
      <c r="AI1" s="5"/>
      <c r="AJ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69"/>
      <c r="AC2" s="5"/>
      <c r="AD2" s="5"/>
      <c r="AE2" s="5"/>
      <c r="AF2" s="5"/>
      <c r="AG2" s="5"/>
      <c r="AH2" s="5"/>
      <c r="AI2" s="5"/>
      <c r="AJ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69"/>
      <c r="AC3" s="5"/>
      <c r="AD3" s="5"/>
      <c r="AE3" s="5"/>
      <c r="AF3" s="5"/>
      <c r="AG3" s="5"/>
      <c r="AH3" s="5"/>
      <c r="AI3" s="5"/>
      <c r="AJ3" s="5"/>
    </row>
    <row r="4" ht="48.0" customHeight="1">
      <c r="A4" s="5"/>
      <c r="C4" s="7"/>
      <c r="D4" s="1" t="s">
        <v>2</v>
      </c>
      <c r="E4" s="2"/>
      <c r="F4" s="8"/>
      <c r="G4" s="8"/>
      <c r="H4" s="8"/>
      <c r="I4" s="8"/>
      <c r="J4" s="8"/>
      <c r="K4" s="8"/>
      <c r="L4" s="8"/>
      <c r="M4" s="8"/>
      <c r="N4" s="8"/>
      <c r="O4" s="8"/>
      <c r="P4" s="8"/>
      <c r="Q4" s="8"/>
      <c r="R4" s="8"/>
      <c r="S4" s="8"/>
      <c r="T4" s="8"/>
      <c r="U4" s="8"/>
      <c r="V4" s="8"/>
      <c r="W4" s="8"/>
      <c r="X4" s="8"/>
      <c r="Y4" s="8"/>
      <c r="Z4" s="8"/>
      <c r="AA4" s="8"/>
      <c r="AB4" s="69"/>
      <c r="AC4" s="5"/>
      <c r="AD4" s="5"/>
      <c r="AE4" s="5"/>
      <c r="AF4" s="5"/>
      <c r="AG4" s="5"/>
      <c r="AH4" s="5"/>
      <c r="AI4" s="5"/>
      <c r="AJ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68"/>
      <c r="AC5" s="5"/>
      <c r="AD5" s="5"/>
      <c r="AE5" s="5"/>
      <c r="AF5" s="5"/>
      <c r="AG5" s="5"/>
      <c r="AH5" s="5"/>
      <c r="AI5" s="5"/>
      <c r="AJ5" s="5"/>
    </row>
    <row r="6" ht="36.75" customHeight="1">
      <c r="A6" s="5"/>
      <c r="B6" s="9" t="s">
        <v>3</v>
      </c>
      <c r="C6" s="7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50" t="s">
        <v>28</v>
      </c>
      <c r="AC6" s="5"/>
      <c r="AD6" s="16" t="s">
        <v>29</v>
      </c>
      <c r="AE6" s="2"/>
      <c r="AF6" s="5" t="s">
        <v>7</v>
      </c>
      <c r="AG6" s="5" t="s">
        <v>8</v>
      </c>
      <c r="AH6" s="5" t="s">
        <v>12</v>
      </c>
      <c r="AI6" s="5" t="s">
        <v>30</v>
      </c>
      <c r="AJ6" s="5" t="s">
        <v>3</v>
      </c>
    </row>
    <row r="7" ht="139.5" customHeight="1">
      <c r="A7" s="5"/>
      <c r="B7" s="17" t="s">
        <v>31</v>
      </c>
      <c r="C7" s="71" t="s">
        <v>32</v>
      </c>
      <c r="D7" s="72"/>
      <c r="E7" s="73" t="s">
        <v>71</v>
      </c>
      <c r="F7" s="19" t="s">
        <v>72</v>
      </c>
      <c r="G7" s="19" t="s">
        <v>45</v>
      </c>
      <c r="H7" s="20" t="s">
        <v>53</v>
      </c>
      <c r="I7" s="21" t="s">
        <v>73</v>
      </c>
      <c r="J7" s="22" t="s">
        <v>74</v>
      </c>
      <c r="K7" s="21" t="s">
        <v>73</v>
      </c>
      <c r="L7" s="20" t="s">
        <v>54</v>
      </c>
      <c r="M7" s="20" t="s">
        <v>39</v>
      </c>
      <c r="N7" s="24">
        <v>1.0</v>
      </c>
      <c r="O7" s="24">
        <v>1.0</v>
      </c>
      <c r="P7" s="24">
        <v>1.0</v>
      </c>
      <c r="Q7" s="24">
        <v>1.0</v>
      </c>
      <c r="R7" s="21"/>
      <c r="S7" s="21"/>
      <c r="T7" s="21"/>
      <c r="U7" s="21"/>
      <c r="V7" s="21"/>
      <c r="W7" s="21"/>
      <c r="X7" s="21"/>
      <c r="Y7" s="21"/>
      <c r="Z7" s="33">
        <f>AVERAGE(N7:Y7)</f>
        <v>1</v>
      </c>
      <c r="AA7" s="33">
        <f t="shared" ref="AA7:AA8" si="1">MAX(Z7,K7)</f>
        <v>1</v>
      </c>
      <c r="AB7" s="74" t="s">
        <v>75</v>
      </c>
      <c r="AC7" s="5"/>
      <c r="AD7" s="28" t="s">
        <v>41</v>
      </c>
      <c r="AE7" s="29" t="s">
        <v>42</v>
      </c>
      <c r="AF7" s="6" t="s">
        <v>35</v>
      </c>
      <c r="AG7" s="6" t="s">
        <v>36</v>
      </c>
      <c r="AH7" s="6" t="s">
        <v>38</v>
      </c>
      <c r="AI7" s="6" t="s">
        <v>39</v>
      </c>
      <c r="AJ7" s="5" t="s">
        <v>31</v>
      </c>
    </row>
    <row r="8" ht="115.5" customHeight="1">
      <c r="A8" s="5"/>
      <c r="B8" s="30" t="s">
        <v>60</v>
      </c>
      <c r="C8" s="71" t="s">
        <v>32</v>
      </c>
      <c r="D8" s="72"/>
      <c r="E8" s="73" t="s">
        <v>76</v>
      </c>
      <c r="F8" s="19" t="s">
        <v>77</v>
      </c>
      <c r="G8" s="20" t="s">
        <v>45</v>
      </c>
      <c r="H8" s="20" t="s">
        <v>53</v>
      </c>
      <c r="I8" s="21" t="s">
        <v>78</v>
      </c>
      <c r="J8" s="22" t="s">
        <v>79</v>
      </c>
      <c r="K8" s="21" t="s">
        <v>78</v>
      </c>
      <c r="L8" s="32" t="s">
        <v>58</v>
      </c>
      <c r="M8" s="32" t="s">
        <v>62</v>
      </c>
      <c r="N8" s="75">
        <v>1.0</v>
      </c>
      <c r="O8" s="75">
        <v>1.0</v>
      </c>
      <c r="P8" s="75">
        <v>1.0</v>
      </c>
      <c r="Q8" s="75">
        <v>1.0</v>
      </c>
      <c r="R8" s="75">
        <v>1.0</v>
      </c>
      <c r="S8" s="75">
        <v>1.0</v>
      </c>
      <c r="T8" s="75">
        <v>1.0</v>
      </c>
      <c r="U8" s="75">
        <v>1.0</v>
      </c>
      <c r="V8" s="75">
        <v>1.0</v>
      </c>
      <c r="W8" s="33"/>
      <c r="X8" s="33"/>
      <c r="Y8" s="33"/>
      <c r="Z8" s="33">
        <f>MAX(N8:Y8)</f>
        <v>1</v>
      </c>
      <c r="AA8" s="33">
        <f t="shared" si="1"/>
        <v>1</v>
      </c>
      <c r="AB8" s="76" t="s">
        <v>80</v>
      </c>
      <c r="AC8" s="5"/>
      <c r="AD8" s="35" t="s">
        <v>43</v>
      </c>
      <c r="AE8" s="29" t="s">
        <v>44</v>
      </c>
      <c r="AF8" s="6" t="s">
        <v>45</v>
      </c>
      <c r="AG8" s="6" t="s">
        <v>46</v>
      </c>
      <c r="AH8" s="6" t="s">
        <v>47</v>
      </c>
      <c r="AI8" s="6" t="s">
        <v>48</v>
      </c>
      <c r="AJ8" s="5" t="s">
        <v>49</v>
      </c>
    </row>
    <row r="9" ht="82.5" customHeight="1">
      <c r="A9" s="5"/>
      <c r="B9" s="30" t="s">
        <v>31</v>
      </c>
      <c r="C9" s="71" t="s">
        <v>32</v>
      </c>
      <c r="D9" s="72"/>
      <c r="E9" s="73" t="s">
        <v>81</v>
      </c>
      <c r="F9" s="19" t="s">
        <v>82</v>
      </c>
      <c r="G9" s="32" t="s">
        <v>45</v>
      </c>
      <c r="H9" s="20" t="s">
        <v>53</v>
      </c>
      <c r="I9" s="21">
        <v>1.0</v>
      </c>
      <c r="J9" s="22" t="s">
        <v>83</v>
      </c>
      <c r="K9" s="21">
        <v>1.0</v>
      </c>
      <c r="L9" s="32" t="s">
        <v>38</v>
      </c>
      <c r="M9" s="32" t="s">
        <v>39</v>
      </c>
      <c r="N9" s="75"/>
      <c r="O9" s="75">
        <v>1.0</v>
      </c>
      <c r="P9" s="75">
        <v>1.0</v>
      </c>
      <c r="Q9" s="75">
        <v>1.0</v>
      </c>
      <c r="R9" s="75">
        <v>1.0</v>
      </c>
      <c r="S9" s="75">
        <v>1.0</v>
      </c>
      <c r="T9" s="75">
        <v>1.0</v>
      </c>
      <c r="U9" s="75">
        <v>1.0</v>
      </c>
      <c r="V9" s="75">
        <v>1.0</v>
      </c>
      <c r="W9" s="75">
        <v>1.0</v>
      </c>
      <c r="X9" s="75">
        <v>1.0</v>
      </c>
      <c r="Y9" s="75">
        <v>1.0</v>
      </c>
      <c r="Z9" s="33">
        <f t="shared" ref="Z9:Z11" si="2">AVERAGE(N9:Y9)</f>
        <v>1</v>
      </c>
      <c r="AA9" s="33">
        <f t="shared" ref="AA9:AA10" si="3">Z9/K9</f>
        <v>1</v>
      </c>
      <c r="AB9" s="74" t="s">
        <v>84</v>
      </c>
      <c r="AC9" s="5"/>
      <c r="AD9" s="36" t="s">
        <v>50</v>
      </c>
      <c r="AE9" s="29" t="s">
        <v>51</v>
      </c>
      <c r="AF9" s="6" t="s">
        <v>52</v>
      </c>
      <c r="AG9" s="6" t="s">
        <v>53</v>
      </c>
      <c r="AH9" s="6" t="s">
        <v>54</v>
      </c>
      <c r="AI9" s="6" t="s">
        <v>55</v>
      </c>
      <c r="AJ9" s="5" t="s">
        <v>56</v>
      </c>
    </row>
    <row r="10" ht="158.25" customHeight="1">
      <c r="A10" s="5"/>
      <c r="B10" s="30" t="s">
        <v>60</v>
      </c>
      <c r="C10" s="77" t="s">
        <v>32</v>
      </c>
      <c r="D10" s="72"/>
      <c r="E10" s="78" t="s">
        <v>85</v>
      </c>
      <c r="F10" s="19" t="s">
        <v>86</v>
      </c>
      <c r="G10" s="32" t="s">
        <v>52</v>
      </c>
      <c r="H10" s="20" t="s">
        <v>53</v>
      </c>
      <c r="I10" s="21">
        <v>1.0</v>
      </c>
      <c r="J10" s="22" t="s">
        <v>87</v>
      </c>
      <c r="K10" s="21">
        <v>0.97</v>
      </c>
      <c r="L10" s="32" t="s">
        <v>38</v>
      </c>
      <c r="M10" s="79" t="s">
        <v>39</v>
      </c>
      <c r="N10" s="75"/>
      <c r="O10" s="33"/>
      <c r="P10" s="75">
        <v>1.0</v>
      </c>
      <c r="Q10" s="33"/>
      <c r="R10" s="75">
        <v>1.0</v>
      </c>
      <c r="S10" s="33"/>
      <c r="T10" s="33"/>
      <c r="U10" s="33"/>
      <c r="V10" s="75">
        <v>1.0</v>
      </c>
      <c r="W10" s="33"/>
      <c r="X10" s="75">
        <v>1.0</v>
      </c>
      <c r="Y10" s="75">
        <v>1.0</v>
      </c>
      <c r="Z10" s="33">
        <f t="shared" si="2"/>
        <v>1</v>
      </c>
      <c r="AA10" s="33">
        <f t="shared" si="3"/>
        <v>1.030927835</v>
      </c>
      <c r="AB10" s="80" t="s">
        <v>88</v>
      </c>
      <c r="AC10" s="5"/>
      <c r="AD10" s="5"/>
      <c r="AE10" s="5"/>
      <c r="AF10" s="6" t="s">
        <v>57</v>
      </c>
      <c r="AG10" s="6"/>
      <c r="AH10" s="6" t="s">
        <v>58</v>
      </c>
      <c r="AI10" s="6" t="s">
        <v>59</v>
      </c>
      <c r="AJ10" s="5" t="s">
        <v>60</v>
      </c>
    </row>
    <row r="11" ht="118.5" customHeight="1">
      <c r="A11" s="5"/>
      <c r="B11" s="29" t="s">
        <v>60</v>
      </c>
      <c r="C11" s="77" t="s">
        <v>32</v>
      </c>
      <c r="D11" s="72"/>
      <c r="E11" s="78" t="s">
        <v>89</v>
      </c>
      <c r="F11" s="19" t="s">
        <v>90</v>
      </c>
      <c r="G11" s="32" t="s">
        <v>35</v>
      </c>
      <c r="H11" s="20" t="s">
        <v>53</v>
      </c>
      <c r="I11" s="21">
        <v>1.0</v>
      </c>
      <c r="J11" s="22" t="s">
        <v>91</v>
      </c>
      <c r="K11" s="21">
        <v>1.0</v>
      </c>
      <c r="L11" s="32" t="s">
        <v>38</v>
      </c>
      <c r="M11" s="32" t="s">
        <v>39</v>
      </c>
      <c r="N11" s="75">
        <v>0.53</v>
      </c>
      <c r="O11" s="75">
        <v>0.95</v>
      </c>
      <c r="P11" s="75">
        <v>1.0</v>
      </c>
      <c r="Q11" s="75">
        <v>0.95</v>
      </c>
      <c r="R11" s="75">
        <v>1.01</v>
      </c>
      <c r="S11" s="75">
        <v>1.2</v>
      </c>
      <c r="T11" s="75">
        <v>1.03</v>
      </c>
      <c r="U11" s="75">
        <v>1.05</v>
      </c>
      <c r="V11" s="75">
        <v>0.91</v>
      </c>
      <c r="W11" s="75">
        <v>0.95</v>
      </c>
      <c r="X11" s="75">
        <v>0.9</v>
      </c>
      <c r="Y11" s="75">
        <v>0.9833</v>
      </c>
      <c r="Z11" s="33">
        <f t="shared" si="2"/>
        <v>0.955275</v>
      </c>
      <c r="AA11" s="33">
        <f>Z11</f>
        <v>0.955275</v>
      </c>
      <c r="AB11" s="80" t="s">
        <v>92</v>
      </c>
      <c r="AC11" s="5"/>
      <c r="AD11" s="5"/>
      <c r="AE11" s="5"/>
      <c r="AF11" s="6" t="s">
        <v>61</v>
      </c>
      <c r="AG11" s="6"/>
      <c r="AH11" s="6"/>
      <c r="AI11" s="6" t="s">
        <v>62</v>
      </c>
      <c r="AJ11" s="5"/>
    </row>
    <row r="12" ht="99.0" customHeight="1">
      <c r="A12" s="5"/>
      <c r="B12" s="29" t="s">
        <v>31</v>
      </c>
      <c r="C12" s="77" t="s">
        <v>32</v>
      </c>
      <c r="D12" s="72"/>
      <c r="E12" s="78" t="s">
        <v>93</v>
      </c>
      <c r="F12" s="19" t="s">
        <v>94</v>
      </c>
      <c r="G12" s="32" t="s">
        <v>35</v>
      </c>
      <c r="H12" s="20" t="s">
        <v>53</v>
      </c>
      <c r="I12" s="21">
        <v>0.96</v>
      </c>
      <c r="J12" s="66" t="s">
        <v>95</v>
      </c>
      <c r="K12" s="21">
        <v>0.96</v>
      </c>
      <c r="L12" s="32" t="s">
        <v>38</v>
      </c>
      <c r="M12" s="32" t="s">
        <v>39</v>
      </c>
      <c r="N12" s="75">
        <v>0.09</v>
      </c>
      <c r="O12" s="75">
        <v>0.64</v>
      </c>
      <c r="P12" s="75">
        <v>0.79</v>
      </c>
      <c r="Q12" s="75">
        <v>0.87</v>
      </c>
      <c r="R12" s="75">
        <v>0.84</v>
      </c>
      <c r="S12" s="75">
        <v>0.95</v>
      </c>
      <c r="T12" s="75">
        <v>0.97</v>
      </c>
      <c r="U12" s="75">
        <v>0.96</v>
      </c>
      <c r="V12" s="75">
        <v>0.95</v>
      </c>
      <c r="W12" s="75">
        <v>0.82</v>
      </c>
      <c r="X12" s="75">
        <v>0.96</v>
      </c>
      <c r="Y12" s="75">
        <v>0.98</v>
      </c>
      <c r="Z12" s="33">
        <f>AVERAGE(N12:Y12)/K12</f>
        <v>0.8524305556</v>
      </c>
      <c r="AA12" s="33">
        <f>AVERAGE(O12:Z12)</f>
        <v>0.881869213</v>
      </c>
      <c r="AB12" s="76" t="s">
        <v>96</v>
      </c>
      <c r="AC12" s="5"/>
      <c r="AD12" s="5"/>
      <c r="AE12" s="5"/>
      <c r="AF12" s="6"/>
      <c r="AG12" s="6"/>
      <c r="AH12" s="6"/>
      <c r="AI12" s="6" t="s">
        <v>63</v>
      </c>
      <c r="AJ12" s="5"/>
    </row>
    <row r="13" ht="96.0" customHeight="1">
      <c r="A13" s="5"/>
      <c r="B13" s="29" t="s">
        <v>56</v>
      </c>
      <c r="C13" s="77" t="s">
        <v>97</v>
      </c>
      <c r="D13" s="72"/>
      <c r="E13" s="78" t="s">
        <v>98</v>
      </c>
      <c r="F13" s="81" t="s">
        <v>99</v>
      </c>
      <c r="G13" s="32" t="s">
        <v>35</v>
      </c>
      <c r="H13" s="32" t="s">
        <v>36</v>
      </c>
      <c r="I13" s="33">
        <v>0.3</v>
      </c>
      <c r="J13" s="22" t="s">
        <v>100</v>
      </c>
      <c r="K13" s="33">
        <v>0.8</v>
      </c>
      <c r="L13" s="32" t="s">
        <v>38</v>
      </c>
      <c r="M13" s="32" t="s">
        <v>63</v>
      </c>
      <c r="N13" s="33"/>
      <c r="O13" s="33"/>
      <c r="P13" s="33"/>
      <c r="Q13" s="75">
        <v>1.0</v>
      </c>
      <c r="R13" s="33"/>
      <c r="S13" s="33"/>
      <c r="T13" s="33"/>
      <c r="U13" s="33"/>
      <c r="V13" s="33"/>
      <c r="W13" s="33"/>
      <c r="X13" s="33"/>
      <c r="Y13" s="75">
        <v>1.0</v>
      </c>
      <c r="Z13" s="33">
        <f>AVERAGE(N13:Y13)</f>
        <v>1</v>
      </c>
      <c r="AA13" s="33">
        <f>Z13/K13</f>
        <v>1.25</v>
      </c>
      <c r="AB13" s="76" t="s">
        <v>101</v>
      </c>
      <c r="AC13" s="5"/>
      <c r="AD13" s="5"/>
      <c r="AE13" s="5"/>
      <c r="AF13" s="5"/>
      <c r="AG13" s="5"/>
      <c r="AH13" s="5"/>
      <c r="AI13" s="5"/>
      <c r="AJ13" s="5"/>
    </row>
    <row r="14" ht="159.75" customHeight="1">
      <c r="A14" s="5"/>
      <c r="B14" s="29" t="s">
        <v>56</v>
      </c>
      <c r="C14" s="77" t="s">
        <v>97</v>
      </c>
      <c r="D14" s="72"/>
      <c r="E14" s="78" t="s">
        <v>102</v>
      </c>
      <c r="F14" s="81" t="s">
        <v>103</v>
      </c>
      <c r="G14" s="32" t="s">
        <v>35</v>
      </c>
      <c r="H14" s="32" t="s">
        <v>36</v>
      </c>
      <c r="I14" s="32">
        <v>1.0</v>
      </c>
      <c r="J14" s="19" t="s">
        <v>104</v>
      </c>
      <c r="K14" s="82">
        <v>1.0</v>
      </c>
      <c r="L14" s="32" t="s">
        <v>47</v>
      </c>
      <c r="M14" s="32" t="s">
        <v>62</v>
      </c>
      <c r="N14" s="33"/>
      <c r="O14" s="33"/>
      <c r="P14" s="79">
        <v>1.0</v>
      </c>
      <c r="Q14" s="33"/>
      <c r="R14" s="33"/>
      <c r="S14" s="32"/>
      <c r="T14" s="33"/>
      <c r="U14" s="33"/>
      <c r="V14" s="32"/>
      <c r="W14" s="33"/>
      <c r="X14" s="33"/>
      <c r="Y14" s="33"/>
      <c r="Z14" s="83">
        <f t="shared" ref="Z14:Z15" si="4">SUM(N14:Y14)</f>
        <v>1</v>
      </c>
      <c r="AA14" s="33">
        <f t="shared" ref="AA14:AA15" si="5">Z14</f>
        <v>1</v>
      </c>
      <c r="AB14" s="84" t="s">
        <v>105</v>
      </c>
      <c r="AC14" s="5"/>
      <c r="AD14" s="5"/>
      <c r="AE14" s="5"/>
      <c r="AF14" s="5"/>
      <c r="AG14" s="5"/>
      <c r="AH14" s="5"/>
      <c r="AI14" s="5"/>
      <c r="AJ14" s="5"/>
    </row>
    <row r="15" ht="63.75" customHeight="1">
      <c r="A15" s="5"/>
      <c r="B15" s="29" t="s">
        <v>31</v>
      </c>
      <c r="C15" s="77" t="s">
        <v>97</v>
      </c>
      <c r="D15" s="72"/>
      <c r="E15" s="78" t="s">
        <v>106</v>
      </c>
      <c r="F15" s="81" t="s">
        <v>103</v>
      </c>
      <c r="G15" s="32" t="s">
        <v>35</v>
      </c>
      <c r="H15" s="32" t="s">
        <v>36</v>
      </c>
      <c r="I15" s="32">
        <v>3.0</v>
      </c>
      <c r="J15" s="85" t="s">
        <v>107</v>
      </c>
      <c r="K15" s="82">
        <v>1.0</v>
      </c>
      <c r="L15" s="32" t="s">
        <v>47</v>
      </c>
      <c r="M15" s="32" t="s">
        <v>63</v>
      </c>
      <c r="N15" s="33"/>
      <c r="O15" s="79">
        <v>1.0</v>
      </c>
      <c r="P15" s="33"/>
      <c r="Q15" s="33"/>
      <c r="R15" s="32"/>
      <c r="S15" s="32"/>
      <c r="T15" s="33"/>
      <c r="U15" s="32"/>
      <c r="V15" s="32"/>
      <c r="W15" s="32"/>
      <c r="X15" s="32"/>
      <c r="Y15" s="33"/>
      <c r="Z15" s="83">
        <f t="shared" si="4"/>
        <v>1</v>
      </c>
      <c r="AA15" s="33">
        <f t="shared" si="5"/>
        <v>1</v>
      </c>
      <c r="AB15" s="84" t="s">
        <v>108</v>
      </c>
      <c r="AC15" s="5"/>
      <c r="AD15" s="5"/>
      <c r="AE15" s="5"/>
      <c r="AF15" s="5"/>
      <c r="AG15" s="5"/>
      <c r="AH15" s="5"/>
      <c r="AI15" s="5"/>
      <c r="AJ15" s="5"/>
    </row>
    <row r="16" ht="148.5" customHeight="1">
      <c r="A16" s="5"/>
      <c r="B16" s="29" t="s">
        <v>60</v>
      </c>
      <c r="C16" s="77" t="s">
        <v>109</v>
      </c>
      <c r="D16" s="72"/>
      <c r="E16" s="78" t="s">
        <v>110</v>
      </c>
      <c r="F16" s="81" t="s">
        <v>111</v>
      </c>
      <c r="G16" s="32" t="s">
        <v>35</v>
      </c>
      <c r="H16" s="32" t="s">
        <v>36</v>
      </c>
      <c r="I16" s="33">
        <v>0.97</v>
      </c>
      <c r="J16" s="32" t="s">
        <v>112</v>
      </c>
      <c r="K16" s="33">
        <v>0.97</v>
      </c>
      <c r="L16" s="32" t="s">
        <v>38</v>
      </c>
      <c r="M16" s="32" t="s">
        <v>55</v>
      </c>
      <c r="N16" s="75">
        <v>0.0157</v>
      </c>
      <c r="O16" s="75">
        <v>0.3625</v>
      </c>
      <c r="P16" s="75">
        <v>0.529</v>
      </c>
      <c r="Q16" s="75">
        <v>0.628</v>
      </c>
      <c r="R16" s="75">
        <v>0.64</v>
      </c>
      <c r="S16" s="75">
        <v>0.8441</v>
      </c>
      <c r="T16" s="75">
        <v>0.82</v>
      </c>
      <c r="U16" s="75">
        <v>0.83</v>
      </c>
      <c r="V16" s="75">
        <v>0.93</v>
      </c>
      <c r="W16" s="75">
        <v>0.94</v>
      </c>
      <c r="X16" s="75">
        <v>0.97</v>
      </c>
      <c r="Y16" s="75">
        <v>0.98</v>
      </c>
      <c r="Z16" s="33">
        <f>MAX(N16:Y16)</f>
        <v>0.98</v>
      </c>
      <c r="AA16" s="33">
        <f t="shared" ref="AA16:AA60" si="6">Z16/K16</f>
        <v>1.010309278</v>
      </c>
      <c r="AB16" s="76" t="s">
        <v>113</v>
      </c>
      <c r="AC16" s="5"/>
      <c r="AD16" s="5"/>
      <c r="AE16" s="5"/>
      <c r="AF16" s="5"/>
      <c r="AG16" s="5"/>
      <c r="AH16" s="5"/>
      <c r="AI16" s="5"/>
      <c r="AJ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ref="Z17:Z60" si="7">AVERAGE(N17:Y17)</f>
        <v>#DIV/0!</v>
      </c>
      <c r="AA17" s="33" t="str">
        <f t="shared" si="6"/>
        <v>#DIV/0!</v>
      </c>
      <c r="AB17" s="86"/>
      <c r="AC17" s="5"/>
      <c r="AD17" s="5"/>
      <c r="AE17" s="5"/>
      <c r="AF17" s="5"/>
      <c r="AG17" s="5"/>
      <c r="AH17" s="5"/>
      <c r="AI17" s="5"/>
      <c r="AJ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7"/>
        <v>#DIV/0!</v>
      </c>
      <c r="AA18" s="33" t="str">
        <f t="shared" si="6"/>
        <v>#DIV/0!</v>
      </c>
      <c r="AB18" s="86"/>
      <c r="AC18" s="5"/>
      <c r="AD18" s="5"/>
      <c r="AE18" s="5"/>
      <c r="AF18" s="5"/>
      <c r="AG18" s="5"/>
      <c r="AH18" s="5"/>
      <c r="AI18" s="5"/>
      <c r="AJ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7"/>
        <v>#DIV/0!</v>
      </c>
      <c r="AA19" s="33" t="str">
        <f t="shared" si="6"/>
        <v>#DIV/0!</v>
      </c>
      <c r="AB19" s="86"/>
      <c r="AC19" s="5"/>
      <c r="AD19" s="5"/>
      <c r="AE19" s="5"/>
      <c r="AF19" s="5"/>
      <c r="AG19" s="5"/>
      <c r="AH19" s="5"/>
      <c r="AI19" s="5"/>
      <c r="AJ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7"/>
        <v>#DIV/0!</v>
      </c>
      <c r="AA20" s="33" t="str">
        <f t="shared" si="6"/>
        <v>#DIV/0!</v>
      </c>
      <c r="AB20" s="86"/>
      <c r="AC20" s="5"/>
      <c r="AD20" s="5"/>
      <c r="AE20" s="5"/>
      <c r="AF20" s="5"/>
      <c r="AG20" s="5"/>
      <c r="AH20" s="5"/>
      <c r="AI20" s="5"/>
      <c r="AJ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7"/>
        <v>#DIV/0!</v>
      </c>
      <c r="AA21" s="33" t="str">
        <f t="shared" si="6"/>
        <v>#DIV/0!</v>
      </c>
      <c r="AB21" s="86"/>
      <c r="AC21" s="5"/>
      <c r="AD21" s="5"/>
      <c r="AE21" s="5"/>
      <c r="AF21" s="5"/>
      <c r="AG21" s="5"/>
      <c r="AH21" s="5"/>
      <c r="AI21" s="5"/>
      <c r="AJ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7"/>
        <v>#DIV/0!</v>
      </c>
      <c r="AA22" s="33" t="str">
        <f t="shared" si="6"/>
        <v>#DIV/0!</v>
      </c>
      <c r="AB22" s="86"/>
      <c r="AC22" s="5"/>
      <c r="AD22" s="5"/>
      <c r="AE22" s="5"/>
      <c r="AF22" s="5"/>
      <c r="AG22" s="5"/>
      <c r="AH22" s="5"/>
      <c r="AI22" s="5"/>
      <c r="AJ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7"/>
        <v>#DIV/0!</v>
      </c>
      <c r="AA23" s="33" t="str">
        <f t="shared" si="6"/>
        <v>#DIV/0!</v>
      </c>
      <c r="AB23" s="86"/>
      <c r="AC23" s="5"/>
      <c r="AD23" s="5"/>
      <c r="AE23" s="5"/>
      <c r="AF23" s="5"/>
      <c r="AG23" s="5"/>
      <c r="AH23" s="5"/>
      <c r="AI23" s="5"/>
      <c r="AJ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7"/>
        <v>#DIV/0!</v>
      </c>
      <c r="AA24" s="33" t="str">
        <f t="shared" si="6"/>
        <v>#DIV/0!</v>
      </c>
      <c r="AB24" s="86"/>
      <c r="AC24" s="5"/>
      <c r="AD24" s="5"/>
      <c r="AE24" s="5"/>
      <c r="AF24" s="5"/>
      <c r="AG24" s="5"/>
      <c r="AH24" s="5"/>
      <c r="AI24" s="5"/>
      <c r="AJ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7"/>
        <v>#DIV/0!</v>
      </c>
      <c r="AA25" s="33" t="str">
        <f t="shared" si="6"/>
        <v>#DIV/0!</v>
      </c>
      <c r="AB25" s="86"/>
      <c r="AC25" s="5"/>
      <c r="AD25" s="5"/>
      <c r="AE25" s="5"/>
      <c r="AF25" s="5"/>
      <c r="AG25" s="5"/>
      <c r="AH25" s="5"/>
      <c r="AI25" s="5"/>
      <c r="AJ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7"/>
        <v>#DIV/0!</v>
      </c>
      <c r="AA26" s="33" t="str">
        <f t="shared" si="6"/>
        <v>#DIV/0!</v>
      </c>
      <c r="AB26" s="86"/>
      <c r="AC26" s="5"/>
      <c r="AD26" s="5"/>
      <c r="AE26" s="5"/>
      <c r="AF26" s="5"/>
      <c r="AG26" s="5"/>
      <c r="AH26" s="5"/>
      <c r="AI26" s="5"/>
      <c r="AJ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7"/>
        <v>#DIV/0!</v>
      </c>
      <c r="AA27" s="33" t="str">
        <f t="shared" si="6"/>
        <v>#DIV/0!</v>
      </c>
      <c r="AB27" s="86"/>
      <c r="AC27" s="5"/>
      <c r="AD27" s="5"/>
      <c r="AE27" s="5"/>
      <c r="AF27" s="5"/>
      <c r="AG27" s="5"/>
      <c r="AH27" s="5"/>
      <c r="AI27" s="5"/>
      <c r="AJ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7"/>
        <v>#DIV/0!</v>
      </c>
      <c r="AA28" s="33" t="str">
        <f t="shared" si="6"/>
        <v>#DIV/0!</v>
      </c>
      <c r="AB28" s="86"/>
      <c r="AC28" s="5"/>
      <c r="AD28" s="5"/>
      <c r="AE28" s="5"/>
      <c r="AF28" s="5"/>
      <c r="AG28" s="5"/>
      <c r="AH28" s="5"/>
      <c r="AI28" s="5"/>
      <c r="AJ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7"/>
        <v>#DIV/0!</v>
      </c>
      <c r="AA29" s="33" t="str">
        <f t="shared" si="6"/>
        <v>#DIV/0!</v>
      </c>
      <c r="AB29" s="86"/>
      <c r="AC29" s="5"/>
      <c r="AD29" s="5"/>
      <c r="AE29" s="5"/>
      <c r="AF29" s="5"/>
      <c r="AG29" s="5"/>
      <c r="AH29" s="5"/>
      <c r="AI29" s="5"/>
      <c r="AJ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7"/>
        <v>#DIV/0!</v>
      </c>
      <c r="AA30" s="33" t="str">
        <f t="shared" si="6"/>
        <v>#DIV/0!</v>
      </c>
      <c r="AB30" s="86"/>
      <c r="AC30" s="5"/>
      <c r="AD30" s="5"/>
      <c r="AE30" s="5"/>
      <c r="AF30" s="5"/>
      <c r="AG30" s="5"/>
      <c r="AH30" s="5"/>
      <c r="AI30" s="5"/>
      <c r="AJ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7"/>
        <v>#DIV/0!</v>
      </c>
      <c r="AA31" s="33" t="str">
        <f t="shared" si="6"/>
        <v>#DIV/0!</v>
      </c>
      <c r="AB31" s="86"/>
      <c r="AC31" s="5"/>
      <c r="AD31" s="5"/>
      <c r="AE31" s="5"/>
      <c r="AF31" s="5"/>
      <c r="AG31" s="5"/>
      <c r="AH31" s="5"/>
      <c r="AI31" s="5"/>
      <c r="AJ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7"/>
        <v>#DIV/0!</v>
      </c>
      <c r="AA32" s="33" t="str">
        <f t="shared" si="6"/>
        <v>#DIV/0!</v>
      </c>
      <c r="AB32" s="86"/>
      <c r="AC32" s="5"/>
      <c r="AD32" s="5"/>
      <c r="AE32" s="5"/>
      <c r="AF32" s="5"/>
      <c r="AG32" s="5"/>
      <c r="AH32" s="5"/>
      <c r="AI32" s="5"/>
      <c r="AJ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7"/>
        <v>#DIV/0!</v>
      </c>
      <c r="AA33" s="33" t="str">
        <f t="shared" si="6"/>
        <v>#DIV/0!</v>
      </c>
      <c r="AB33" s="86"/>
      <c r="AC33" s="5"/>
      <c r="AD33" s="5"/>
      <c r="AE33" s="5"/>
      <c r="AF33" s="5"/>
      <c r="AG33" s="5"/>
      <c r="AH33" s="5"/>
      <c r="AI33" s="5"/>
      <c r="AJ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7"/>
        <v>#DIV/0!</v>
      </c>
      <c r="AA34" s="33" t="str">
        <f t="shared" si="6"/>
        <v>#DIV/0!</v>
      </c>
      <c r="AB34" s="86"/>
      <c r="AC34" s="5"/>
      <c r="AD34" s="5"/>
      <c r="AE34" s="5"/>
      <c r="AF34" s="5"/>
      <c r="AG34" s="5"/>
      <c r="AH34" s="5"/>
      <c r="AI34" s="5"/>
      <c r="AJ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7"/>
        <v>#DIV/0!</v>
      </c>
      <c r="AA35" s="33" t="str">
        <f t="shared" si="6"/>
        <v>#DIV/0!</v>
      </c>
      <c r="AB35" s="86"/>
      <c r="AC35" s="5"/>
      <c r="AD35" s="5"/>
      <c r="AE35" s="5"/>
      <c r="AF35" s="5"/>
      <c r="AG35" s="5"/>
      <c r="AH35" s="5"/>
      <c r="AI35" s="5"/>
      <c r="AJ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7"/>
        <v>#DIV/0!</v>
      </c>
      <c r="AA36" s="33" t="str">
        <f t="shared" si="6"/>
        <v>#DIV/0!</v>
      </c>
      <c r="AB36" s="86"/>
      <c r="AC36" s="5"/>
      <c r="AD36" s="5"/>
      <c r="AE36" s="5"/>
      <c r="AF36" s="5"/>
      <c r="AG36" s="5"/>
      <c r="AH36" s="5"/>
      <c r="AI36" s="5"/>
      <c r="AJ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7"/>
        <v>#DIV/0!</v>
      </c>
      <c r="AA37" s="33" t="str">
        <f t="shared" si="6"/>
        <v>#DIV/0!</v>
      </c>
      <c r="AB37" s="86"/>
      <c r="AC37" s="5"/>
      <c r="AD37" s="5"/>
      <c r="AE37" s="5"/>
      <c r="AF37" s="5"/>
      <c r="AG37" s="5"/>
      <c r="AH37" s="5"/>
      <c r="AI37" s="5"/>
      <c r="AJ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7"/>
        <v>#DIV/0!</v>
      </c>
      <c r="AA38" s="33" t="str">
        <f t="shared" si="6"/>
        <v>#DIV/0!</v>
      </c>
      <c r="AB38" s="86"/>
      <c r="AC38" s="5"/>
      <c r="AD38" s="5"/>
      <c r="AE38" s="5"/>
      <c r="AF38" s="5"/>
      <c r="AG38" s="5"/>
      <c r="AH38" s="5"/>
      <c r="AI38" s="5"/>
      <c r="AJ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7"/>
        <v>#DIV/0!</v>
      </c>
      <c r="AA39" s="33" t="str">
        <f t="shared" si="6"/>
        <v>#DIV/0!</v>
      </c>
      <c r="AB39" s="86"/>
      <c r="AC39" s="5"/>
      <c r="AD39" s="5"/>
      <c r="AE39" s="5"/>
      <c r="AF39" s="5"/>
      <c r="AG39" s="5"/>
      <c r="AH39" s="5"/>
      <c r="AI39" s="5"/>
      <c r="AJ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7"/>
        <v>#DIV/0!</v>
      </c>
      <c r="AA40" s="33" t="str">
        <f t="shared" si="6"/>
        <v>#DIV/0!</v>
      </c>
      <c r="AB40" s="86"/>
      <c r="AC40" s="5"/>
      <c r="AD40" s="5"/>
      <c r="AE40" s="5"/>
      <c r="AF40" s="5"/>
      <c r="AG40" s="5"/>
      <c r="AH40" s="5"/>
      <c r="AI40" s="5"/>
      <c r="AJ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7"/>
        <v>#DIV/0!</v>
      </c>
      <c r="AA41" s="33" t="str">
        <f t="shared" si="6"/>
        <v>#DIV/0!</v>
      </c>
      <c r="AB41" s="86"/>
      <c r="AC41" s="5"/>
      <c r="AD41" s="5"/>
      <c r="AE41" s="5"/>
      <c r="AF41" s="5"/>
      <c r="AG41" s="5"/>
      <c r="AH41" s="5"/>
      <c r="AI41" s="5"/>
      <c r="AJ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7"/>
        <v>#DIV/0!</v>
      </c>
      <c r="AA42" s="33" t="str">
        <f t="shared" si="6"/>
        <v>#DIV/0!</v>
      </c>
      <c r="AB42" s="86"/>
      <c r="AC42" s="5"/>
      <c r="AD42" s="5"/>
      <c r="AE42" s="5"/>
      <c r="AF42" s="5"/>
      <c r="AG42" s="5"/>
      <c r="AH42" s="5"/>
      <c r="AI42" s="5"/>
      <c r="AJ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7"/>
        <v>#DIV/0!</v>
      </c>
      <c r="AA43" s="33" t="str">
        <f t="shared" si="6"/>
        <v>#DIV/0!</v>
      </c>
      <c r="AB43" s="86"/>
      <c r="AC43" s="5"/>
      <c r="AD43" s="5"/>
      <c r="AE43" s="5"/>
      <c r="AF43" s="5"/>
      <c r="AG43" s="5"/>
      <c r="AH43" s="5"/>
      <c r="AI43" s="5"/>
      <c r="AJ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7"/>
        <v>#DIV/0!</v>
      </c>
      <c r="AA44" s="33" t="str">
        <f t="shared" si="6"/>
        <v>#DIV/0!</v>
      </c>
      <c r="AB44" s="86"/>
      <c r="AC44" s="5"/>
      <c r="AD44" s="5"/>
      <c r="AE44" s="5"/>
      <c r="AF44" s="5"/>
      <c r="AG44" s="5"/>
      <c r="AH44" s="5"/>
      <c r="AI44" s="5"/>
      <c r="AJ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7"/>
        <v>#DIV/0!</v>
      </c>
      <c r="AA45" s="33" t="str">
        <f t="shared" si="6"/>
        <v>#DIV/0!</v>
      </c>
      <c r="AB45" s="86"/>
      <c r="AC45" s="5"/>
      <c r="AD45" s="5"/>
      <c r="AE45" s="5"/>
      <c r="AF45" s="5"/>
      <c r="AG45" s="5"/>
      <c r="AH45" s="5"/>
      <c r="AI45" s="5"/>
      <c r="AJ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7"/>
        <v>#DIV/0!</v>
      </c>
      <c r="AA46" s="33" t="str">
        <f t="shared" si="6"/>
        <v>#DIV/0!</v>
      </c>
      <c r="AB46" s="86"/>
      <c r="AC46" s="5"/>
      <c r="AD46" s="5"/>
      <c r="AE46" s="5"/>
      <c r="AF46" s="5"/>
      <c r="AG46" s="5"/>
      <c r="AH46" s="5"/>
      <c r="AI46" s="5"/>
      <c r="AJ46" s="5"/>
    </row>
    <row r="47" ht="15.75" customHeight="1">
      <c r="A47" s="5"/>
      <c r="B47" s="37"/>
      <c r="C47" s="38"/>
      <c r="D47" s="39"/>
      <c r="E47" s="40"/>
      <c r="F47" s="40"/>
      <c r="G47" s="40"/>
      <c r="H47" s="40"/>
      <c r="I47" s="41"/>
      <c r="J47" s="40"/>
      <c r="K47" s="41"/>
      <c r="L47" s="40"/>
      <c r="M47" s="40"/>
      <c r="N47" s="41"/>
      <c r="O47" s="41"/>
      <c r="P47" s="41"/>
      <c r="Q47" s="41"/>
      <c r="R47" s="41"/>
      <c r="S47" s="41"/>
      <c r="T47" s="41"/>
      <c r="U47" s="41"/>
      <c r="V47" s="41"/>
      <c r="W47" s="41"/>
      <c r="X47" s="41"/>
      <c r="Y47" s="41"/>
      <c r="Z47" s="41" t="str">
        <f t="shared" si="7"/>
        <v>#DIV/0!</v>
      </c>
      <c r="AA47" s="41" t="str">
        <f t="shared" si="6"/>
        <v>#DIV/0!</v>
      </c>
      <c r="AB47" s="87"/>
      <c r="AC47" s="5"/>
      <c r="AD47" s="5"/>
      <c r="AE47" s="5"/>
      <c r="AF47" s="5"/>
      <c r="AG47" s="5"/>
      <c r="AH47" s="5"/>
      <c r="AI47" s="5"/>
      <c r="AJ47" s="5"/>
    </row>
    <row r="48" ht="15.75" customHeight="1">
      <c r="A48" s="5"/>
      <c r="B48" s="30"/>
      <c r="C48" s="52"/>
      <c r="D48" s="2"/>
      <c r="E48" s="53"/>
      <c r="F48" s="54"/>
      <c r="G48" s="53"/>
      <c r="H48" s="53"/>
      <c r="I48" s="55"/>
      <c r="J48" s="56"/>
      <c r="K48" s="55"/>
      <c r="L48" s="53"/>
      <c r="M48" s="53"/>
      <c r="N48" s="55"/>
      <c r="O48" s="55"/>
      <c r="P48" s="55"/>
      <c r="Q48" s="55"/>
      <c r="R48" s="55"/>
      <c r="S48" s="55"/>
      <c r="T48" s="55"/>
      <c r="U48" s="55"/>
      <c r="V48" s="55"/>
      <c r="W48" s="55"/>
      <c r="X48" s="55"/>
      <c r="Y48" s="55"/>
      <c r="Z48" s="55" t="str">
        <f t="shared" si="7"/>
        <v>#DIV/0!</v>
      </c>
      <c r="AA48" s="55" t="str">
        <f t="shared" si="6"/>
        <v>#DIV/0!</v>
      </c>
      <c r="AB48" s="86"/>
      <c r="AC48" s="5"/>
      <c r="AD48" s="5"/>
      <c r="AE48" s="5"/>
      <c r="AF48" s="5"/>
      <c r="AG48" s="5"/>
      <c r="AH48" s="5"/>
      <c r="AI48" s="5"/>
      <c r="AJ48" s="5"/>
    </row>
    <row r="49" ht="15.75" customHeight="1">
      <c r="A49" s="5"/>
      <c r="B49" s="30"/>
      <c r="C49" s="52"/>
      <c r="D49" s="2"/>
      <c r="E49" s="53"/>
      <c r="F49" s="54"/>
      <c r="G49" s="53"/>
      <c r="H49" s="53"/>
      <c r="I49" s="55"/>
      <c r="J49" s="56"/>
      <c r="K49" s="55"/>
      <c r="L49" s="53"/>
      <c r="M49" s="53"/>
      <c r="N49" s="55"/>
      <c r="O49" s="55"/>
      <c r="P49" s="55"/>
      <c r="Q49" s="55"/>
      <c r="R49" s="55"/>
      <c r="S49" s="55"/>
      <c r="T49" s="55"/>
      <c r="U49" s="55"/>
      <c r="V49" s="55"/>
      <c r="W49" s="55"/>
      <c r="X49" s="55"/>
      <c r="Y49" s="55"/>
      <c r="Z49" s="55" t="str">
        <f t="shared" si="7"/>
        <v>#DIV/0!</v>
      </c>
      <c r="AA49" s="55" t="str">
        <f t="shared" si="6"/>
        <v>#DIV/0!</v>
      </c>
      <c r="AB49" s="86"/>
      <c r="AC49" s="5"/>
      <c r="AD49" s="5"/>
      <c r="AE49" s="5"/>
      <c r="AF49" s="5"/>
      <c r="AG49" s="5"/>
      <c r="AH49" s="5"/>
      <c r="AI49" s="5"/>
      <c r="AJ49" s="5"/>
    </row>
    <row r="50" ht="15.75" customHeight="1">
      <c r="A50" s="5"/>
      <c r="B50" s="30"/>
      <c r="C50" s="52"/>
      <c r="D50" s="2"/>
      <c r="E50" s="53"/>
      <c r="F50" s="54"/>
      <c r="G50" s="53"/>
      <c r="H50" s="53"/>
      <c r="I50" s="55"/>
      <c r="J50" s="56"/>
      <c r="K50" s="55"/>
      <c r="L50" s="53"/>
      <c r="M50" s="53"/>
      <c r="N50" s="55"/>
      <c r="O50" s="55"/>
      <c r="P50" s="55"/>
      <c r="Q50" s="55"/>
      <c r="R50" s="55"/>
      <c r="S50" s="55"/>
      <c r="T50" s="55"/>
      <c r="U50" s="55"/>
      <c r="V50" s="55"/>
      <c r="W50" s="55"/>
      <c r="X50" s="55"/>
      <c r="Y50" s="55"/>
      <c r="Z50" s="55" t="str">
        <f t="shared" si="7"/>
        <v>#DIV/0!</v>
      </c>
      <c r="AA50" s="55" t="str">
        <f t="shared" si="6"/>
        <v>#DIV/0!</v>
      </c>
      <c r="AB50" s="86"/>
      <c r="AC50" s="5"/>
      <c r="AD50" s="5"/>
      <c r="AE50" s="5"/>
      <c r="AF50" s="5"/>
      <c r="AG50" s="5"/>
      <c r="AH50" s="5"/>
      <c r="AI50" s="5"/>
      <c r="AJ50" s="5"/>
    </row>
    <row r="51" ht="15.75" customHeight="1">
      <c r="A51" s="5"/>
      <c r="B51" s="30"/>
      <c r="C51" s="52"/>
      <c r="D51" s="2"/>
      <c r="E51" s="53"/>
      <c r="F51" s="54"/>
      <c r="G51" s="53"/>
      <c r="H51" s="53"/>
      <c r="I51" s="55"/>
      <c r="J51" s="56"/>
      <c r="K51" s="55"/>
      <c r="L51" s="53"/>
      <c r="M51" s="53"/>
      <c r="N51" s="55"/>
      <c r="O51" s="55"/>
      <c r="P51" s="55"/>
      <c r="Q51" s="55"/>
      <c r="R51" s="55"/>
      <c r="S51" s="55"/>
      <c r="T51" s="55"/>
      <c r="U51" s="55"/>
      <c r="V51" s="55"/>
      <c r="W51" s="55"/>
      <c r="X51" s="55"/>
      <c r="Y51" s="55"/>
      <c r="Z51" s="55" t="str">
        <f t="shared" si="7"/>
        <v>#DIV/0!</v>
      </c>
      <c r="AA51" s="55" t="str">
        <f t="shared" si="6"/>
        <v>#DIV/0!</v>
      </c>
      <c r="AB51" s="86"/>
      <c r="AC51" s="5"/>
      <c r="AD51" s="5"/>
      <c r="AE51" s="5"/>
      <c r="AF51" s="5"/>
      <c r="AG51" s="5"/>
      <c r="AH51" s="5"/>
      <c r="AI51" s="5"/>
      <c r="AJ51" s="5"/>
    </row>
    <row r="52" ht="15.75" customHeight="1">
      <c r="A52" s="5"/>
      <c r="B52" s="30"/>
      <c r="C52" s="52"/>
      <c r="D52" s="2"/>
      <c r="E52" s="53"/>
      <c r="F52" s="54"/>
      <c r="G52" s="53"/>
      <c r="H52" s="53"/>
      <c r="I52" s="55"/>
      <c r="J52" s="56"/>
      <c r="K52" s="55"/>
      <c r="L52" s="53"/>
      <c r="M52" s="53"/>
      <c r="N52" s="55"/>
      <c r="O52" s="55"/>
      <c r="P52" s="55"/>
      <c r="Q52" s="55"/>
      <c r="R52" s="55"/>
      <c r="S52" s="55"/>
      <c r="T52" s="55"/>
      <c r="U52" s="55"/>
      <c r="V52" s="55"/>
      <c r="W52" s="55"/>
      <c r="X52" s="55"/>
      <c r="Y52" s="55"/>
      <c r="Z52" s="55" t="str">
        <f t="shared" si="7"/>
        <v>#DIV/0!</v>
      </c>
      <c r="AA52" s="55" t="str">
        <f t="shared" si="6"/>
        <v>#DIV/0!</v>
      </c>
      <c r="AB52" s="86"/>
      <c r="AC52" s="5"/>
      <c r="AD52" s="5"/>
      <c r="AE52" s="5"/>
      <c r="AF52" s="5"/>
      <c r="AG52" s="5"/>
      <c r="AH52" s="5"/>
      <c r="AI52" s="5"/>
      <c r="AJ52" s="5"/>
    </row>
    <row r="53" ht="15.75" customHeight="1">
      <c r="A53" s="5"/>
      <c r="B53" s="30"/>
      <c r="C53" s="52"/>
      <c r="D53" s="2"/>
      <c r="E53" s="53"/>
      <c r="F53" s="54"/>
      <c r="G53" s="53"/>
      <c r="H53" s="53"/>
      <c r="I53" s="55"/>
      <c r="J53" s="56"/>
      <c r="K53" s="55"/>
      <c r="L53" s="53"/>
      <c r="M53" s="53"/>
      <c r="N53" s="55"/>
      <c r="O53" s="55"/>
      <c r="P53" s="55"/>
      <c r="Q53" s="55"/>
      <c r="R53" s="55"/>
      <c r="S53" s="55"/>
      <c r="T53" s="55"/>
      <c r="U53" s="55"/>
      <c r="V53" s="55"/>
      <c r="W53" s="55"/>
      <c r="X53" s="55"/>
      <c r="Y53" s="55"/>
      <c r="Z53" s="55" t="str">
        <f t="shared" si="7"/>
        <v>#DIV/0!</v>
      </c>
      <c r="AA53" s="55" t="str">
        <f t="shared" si="6"/>
        <v>#DIV/0!</v>
      </c>
      <c r="AB53" s="86"/>
      <c r="AC53" s="5"/>
      <c r="AD53" s="5"/>
      <c r="AE53" s="5"/>
      <c r="AF53" s="5"/>
      <c r="AG53" s="5"/>
      <c r="AH53" s="5"/>
      <c r="AI53" s="5"/>
      <c r="AJ53" s="5"/>
    </row>
    <row r="54" ht="15.75" customHeight="1">
      <c r="A54" s="5"/>
      <c r="B54" s="30"/>
      <c r="C54" s="52"/>
      <c r="D54" s="2"/>
      <c r="E54" s="53"/>
      <c r="F54" s="54"/>
      <c r="G54" s="53"/>
      <c r="H54" s="53"/>
      <c r="I54" s="55"/>
      <c r="J54" s="56"/>
      <c r="K54" s="55"/>
      <c r="L54" s="53"/>
      <c r="M54" s="53"/>
      <c r="N54" s="55"/>
      <c r="O54" s="55"/>
      <c r="P54" s="55"/>
      <c r="Q54" s="55"/>
      <c r="R54" s="55"/>
      <c r="S54" s="55"/>
      <c r="T54" s="55"/>
      <c r="U54" s="55"/>
      <c r="V54" s="55"/>
      <c r="W54" s="55"/>
      <c r="X54" s="55"/>
      <c r="Y54" s="55"/>
      <c r="Z54" s="55" t="str">
        <f t="shared" si="7"/>
        <v>#DIV/0!</v>
      </c>
      <c r="AA54" s="55" t="str">
        <f t="shared" si="6"/>
        <v>#DIV/0!</v>
      </c>
      <c r="AB54" s="86"/>
      <c r="AC54" s="5"/>
      <c r="AD54" s="5"/>
      <c r="AE54" s="5"/>
      <c r="AF54" s="5"/>
      <c r="AG54" s="5"/>
      <c r="AH54" s="5"/>
      <c r="AI54" s="5"/>
      <c r="AJ54" s="5"/>
    </row>
    <row r="55" ht="15.75" customHeight="1">
      <c r="A55" s="5"/>
      <c r="B55" s="30"/>
      <c r="C55" s="52"/>
      <c r="D55" s="2"/>
      <c r="E55" s="53"/>
      <c r="F55" s="54"/>
      <c r="G55" s="53"/>
      <c r="H55" s="53"/>
      <c r="I55" s="55"/>
      <c r="J55" s="56"/>
      <c r="K55" s="55"/>
      <c r="L55" s="53"/>
      <c r="M55" s="53"/>
      <c r="N55" s="55"/>
      <c r="O55" s="55"/>
      <c r="P55" s="55"/>
      <c r="Q55" s="55"/>
      <c r="R55" s="55"/>
      <c r="S55" s="55"/>
      <c r="T55" s="55"/>
      <c r="U55" s="55"/>
      <c r="V55" s="55"/>
      <c r="W55" s="55"/>
      <c r="X55" s="55"/>
      <c r="Y55" s="55"/>
      <c r="Z55" s="55" t="str">
        <f t="shared" si="7"/>
        <v>#DIV/0!</v>
      </c>
      <c r="AA55" s="55" t="str">
        <f t="shared" si="6"/>
        <v>#DIV/0!</v>
      </c>
      <c r="AB55" s="86"/>
      <c r="AC55" s="5"/>
      <c r="AD55" s="5"/>
      <c r="AE55" s="5"/>
      <c r="AF55" s="5"/>
      <c r="AG55" s="5"/>
      <c r="AH55" s="5"/>
      <c r="AI55" s="5"/>
      <c r="AJ55" s="5"/>
    </row>
    <row r="56" ht="15.75" customHeight="1">
      <c r="A56" s="5"/>
      <c r="B56" s="30"/>
      <c r="C56" s="52"/>
      <c r="D56" s="2"/>
      <c r="E56" s="53"/>
      <c r="F56" s="54"/>
      <c r="G56" s="53"/>
      <c r="H56" s="53"/>
      <c r="I56" s="55"/>
      <c r="J56" s="56"/>
      <c r="K56" s="55"/>
      <c r="L56" s="53"/>
      <c r="M56" s="53"/>
      <c r="N56" s="55"/>
      <c r="O56" s="55"/>
      <c r="P56" s="55"/>
      <c r="Q56" s="55"/>
      <c r="R56" s="55"/>
      <c r="S56" s="55"/>
      <c r="T56" s="55"/>
      <c r="U56" s="55"/>
      <c r="V56" s="55"/>
      <c r="W56" s="55"/>
      <c r="X56" s="55"/>
      <c r="Y56" s="55"/>
      <c r="Z56" s="55" t="str">
        <f t="shared" si="7"/>
        <v>#DIV/0!</v>
      </c>
      <c r="AA56" s="55" t="str">
        <f t="shared" si="6"/>
        <v>#DIV/0!</v>
      </c>
      <c r="AB56" s="86"/>
      <c r="AC56" s="5"/>
      <c r="AD56" s="5"/>
      <c r="AE56" s="5"/>
      <c r="AF56" s="5"/>
      <c r="AG56" s="5"/>
      <c r="AH56" s="5"/>
      <c r="AI56" s="5"/>
      <c r="AJ56" s="5"/>
    </row>
    <row r="57" ht="15.75" customHeight="1">
      <c r="A57" s="5"/>
      <c r="B57" s="30"/>
      <c r="C57" s="52"/>
      <c r="D57" s="2"/>
      <c r="E57" s="53"/>
      <c r="F57" s="54"/>
      <c r="G57" s="53"/>
      <c r="H57" s="53"/>
      <c r="I57" s="55"/>
      <c r="J57" s="56"/>
      <c r="K57" s="55"/>
      <c r="L57" s="53"/>
      <c r="M57" s="53"/>
      <c r="N57" s="55"/>
      <c r="O57" s="55"/>
      <c r="P57" s="55"/>
      <c r="Q57" s="55"/>
      <c r="R57" s="55"/>
      <c r="S57" s="55"/>
      <c r="T57" s="55"/>
      <c r="U57" s="55"/>
      <c r="V57" s="55"/>
      <c r="W57" s="55"/>
      <c r="X57" s="55"/>
      <c r="Y57" s="55"/>
      <c r="Z57" s="55" t="str">
        <f t="shared" si="7"/>
        <v>#DIV/0!</v>
      </c>
      <c r="AA57" s="55" t="str">
        <f t="shared" si="6"/>
        <v>#DIV/0!</v>
      </c>
      <c r="AB57" s="86"/>
      <c r="AC57" s="5"/>
      <c r="AD57" s="5"/>
      <c r="AE57" s="5"/>
      <c r="AF57" s="5"/>
      <c r="AG57" s="5"/>
      <c r="AH57" s="5"/>
      <c r="AI57" s="5"/>
      <c r="AJ57" s="5"/>
    </row>
    <row r="58" ht="15.75" customHeight="1">
      <c r="A58" s="5"/>
      <c r="B58" s="30"/>
      <c r="C58" s="52"/>
      <c r="D58" s="2"/>
      <c r="E58" s="53"/>
      <c r="F58" s="54"/>
      <c r="G58" s="53"/>
      <c r="H58" s="53"/>
      <c r="I58" s="55"/>
      <c r="J58" s="56"/>
      <c r="K58" s="55"/>
      <c r="L58" s="53"/>
      <c r="M58" s="53"/>
      <c r="N58" s="55"/>
      <c r="O58" s="55"/>
      <c r="P58" s="55"/>
      <c r="Q58" s="55"/>
      <c r="R58" s="55"/>
      <c r="S58" s="55"/>
      <c r="T58" s="55"/>
      <c r="U58" s="55"/>
      <c r="V58" s="55"/>
      <c r="W58" s="55"/>
      <c r="X58" s="55"/>
      <c r="Y58" s="55"/>
      <c r="Z58" s="55" t="str">
        <f t="shared" si="7"/>
        <v>#DIV/0!</v>
      </c>
      <c r="AA58" s="55" t="str">
        <f t="shared" si="6"/>
        <v>#DIV/0!</v>
      </c>
      <c r="AB58" s="86"/>
      <c r="AC58" s="5"/>
      <c r="AD58" s="5"/>
      <c r="AE58" s="5"/>
      <c r="AF58" s="5"/>
      <c r="AG58" s="5"/>
      <c r="AH58" s="5"/>
      <c r="AI58" s="5"/>
      <c r="AJ58" s="5"/>
    </row>
    <row r="59" ht="15.75" customHeight="1">
      <c r="A59" s="5"/>
      <c r="B59" s="30"/>
      <c r="C59" s="52"/>
      <c r="D59" s="2"/>
      <c r="E59" s="53"/>
      <c r="F59" s="54"/>
      <c r="G59" s="53"/>
      <c r="H59" s="53"/>
      <c r="I59" s="55"/>
      <c r="J59" s="56"/>
      <c r="K59" s="55"/>
      <c r="L59" s="53"/>
      <c r="M59" s="53"/>
      <c r="N59" s="55"/>
      <c r="O59" s="55"/>
      <c r="P59" s="55"/>
      <c r="Q59" s="55"/>
      <c r="R59" s="55"/>
      <c r="S59" s="55"/>
      <c r="T59" s="55"/>
      <c r="U59" s="55"/>
      <c r="V59" s="55"/>
      <c r="W59" s="55"/>
      <c r="X59" s="55"/>
      <c r="Y59" s="55"/>
      <c r="Z59" s="55" t="str">
        <f t="shared" si="7"/>
        <v>#DIV/0!</v>
      </c>
      <c r="AA59" s="55" t="str">
        <f t="shared" si="6"/>
        <v>#DIV/0!</v>
      </c>
      <c r="AB59" s="86"/>
      <c r="AC59" s="5"/>
      <c r="AD59" s="5"/>
      <c r="AE59" s="5"/>
      <c r="AF59" s="5"/>
      <c r="AG59" s="5"/>
      <c r="AH59" s="5"/>
      <c r="AI59" s="5"/>
      <c r="AJ59" s="5"/>
    </row>
    <row r="60" ht="15.75" customHeight="1">
      <c r="A60" s="5"/>
      <c r="B60" s="58"/>
      <c r="C60" s="59"/>
      <c r="D60" s="39"/>
      <c r="E60" s="60"/>
      <c r="F60" s="61"/>
      <c r="G60" s="60"/>
      <c r="H60" s="60"/>
      <c r="I60" s="62"/>
      <c r="J60" s="63"/>
      <c r="K60" s="62"/>
      <c r="L60" s="60"/>
      <c r="M60" s="60"/>
      <c r="N60" s="62"/>
      <c r="O60" s="62"/>
      <c r="P60" s="62"/>
      <c r="Q60" s="62"/>
      <c r="R60" s="62"/>
      <c r="S60" s="62"/>
      <c r="T60" s="62"/>
      <c r="U60" s="62"/>
      <c r="V60" s="62"/>
      <c r="W60" s="62"/>
      <c r="X60" s="62"/>
      <c r="Y60" s="62"/>
      <c r="Z60" s="62" t="str">
        <f t="shared" si="7"/>
        <v>#DIV/0!</v>
      </c>
      <c r="AA60" s="62" t="str">
        <f t="shared" si="6"/>
        <v>#DIV/0!</v>
      </c>
      <c r="AB60" s="87"/>
      <c r="AC60" s="5"/>
      <c r="AD60" s="5"/>
      <c r="AE60" s="5"/>
      <c r="AF60" s="5"/>
      <c r="AG60" s="5"/>
      <c r="AH60" s="5"/>
      <c r="AI60" s="5"/>
      <c r="AJ60" s="5"/>
    </row>
    <row r="61" ht="15.75" customHeight="1">
      <c r="A61" s="5"/>
      <c r="B61" s="43" t="s">
        <v>65</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88"/>
      <c r="AC61" s="5"/>
      <c r="AD61" s="5"/>
      <c r="AE61" s="5"/>
      <c r="AF61" s="5"/>
      <c r="AG61" s="5"/>
      <c r="AH61" s="5"/>
      <c r="AI61" s="5"/>
      <c r="AJ61" s="5"/>
    </row>
    <row r="62" ht="15.75" customHeight="1">
      <c r="A62" s="5"/>
      <c r="B62" s="89"/>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1"/>
      <c r="AC62" s="5"/>
      <c r="AD62" s="5"/>
      <c r="AE62" s="5"/>
      <c r="AF62" s="5"/>
      <c r="AG62" s="5"/>
      <c r="AH62" s="5"/>
      <c r="AI62" s="5"/>
      <c r="AJ62" s="5"/>
    </row>
    <row r="63" ht="83.25" customHeight="1">
      <c r="A63" s="5"/>
      <c r="B63" s="49" t="s">
        <v>3</v>
      </c>
      <c r="C63" s="10" t="s">
        <v>4</v>
      </c>
      <c r="D63" s="11"/>
      <c r="E63" s="12" t="s">
        <v>5</v>
      </c>
      <c r="F63" s="12" t="s">
        <v>6</v>
      </c>
      <c r="G63" s="12" t="s">
        <v>7</v>
      </c>
      <c r="H63" s="12" t="s">
        <v>8</v>
      </c>
      <c r="I63" s="12" t="s">
        <v>9</v>
      </c>
      <c r="J63" s="12" t="s">
        <v>10</v>
      </c>
      <c r="K63" s="12" t="s">
        <v>11</v>
      </c>
      <c r="L63" s="12" t="s">
        <v>12</v>
      </c>
      <c r="M63" s="12" t="s">
        <v>13</v>
      </c>
      <c r="N63" s="50" t="s">
        <v>14</v>
      </c>
      <c r="O63" s="50" t="s">
        <v>15</v>
      </c>
      <c r="P63" s="50" t="s">
        <v>16</v>
      </c>
      <c r="Q63" s="50" t="s">
        <v>17</v>
      </c>
      <c r="R63" s="50" t="s">
        <v>18</v>
      </c>
      <c r="S63" s="50" t="s">
        <v>19</v>
      </c>
      <c r="T63" s="50" t="s">
        <v>20</v>
      </c>
      <c r="U63" s="50" t="s">
        <v>21</v>
      </c>
      <c r="V63" s="50" t="s">
        <v>22</v>
      </c>
      <c r="W63" s="12" t="s">
        <v>23</v>
      </c>
      <c r="X63" s="12" t="s">
        <v>24</v>
      </c>
      <c r="Y63" s="12" t="s">
        <v>25</v>
      </c>
      <c r="Z63" s="12" t="s">
        <v>26</v>
      </c>
      <c r="AA63" s="12" t="s">
        <v>27</v>
      </c>
      <c r="AB63" s="92" t="s">
        <v>28</v>
      </c>
      <c r="AC63" s="5"/>
      <c r="AD63" s="5"/>
      <c r="AE63" s="5"/>
      <c r="AF63" s="5"/>
      <c r="AG63" s="5"/>
      <c r="AH63" s="5"/>
      <c r="AI63" s="5"/>
      <c r="AJ63" s="5"/>
    </row>
    <row r="64" ht="104.25" customHeight="1">
      <c r="A64" s="5"/>
      <c r="B64" s="17" t="s">
        <v>31</v>
      </c>
      <c r="C64" s="18" t="s">
        <v>32</v>
      </c>
      <c r="D64" s="4"/>
      <c r="E64" s="19" t="s">
        <v>67</v>
      </c>
      <c r="F64" s="19" t="s">
        <v>68</v>
      </c>
      <c r="G64" s="20" t="s">
        <v>35</v>
      </c>
      <c r="H64" s="20" t="s">
        <v>36</v>
      </c>
      <c r="I64" s="21">
        <v>0.0</v>
      </c>
      <c r="J64" s="22" t="s">
        <v>69</v>
      </c>
      <c r="K64" s="21">
        <v>1.0</v>
      </c>
      <c r="L64" s="20" t="s">
        <v>38</v>
      </c>
      <c r="M64" s="20" t="s">
        <v>55</v>
      </c>
      <c r="N64" s="21"/>
      <c r="O64" s="21"/>
      <c r="P64" s="21"/>
      <c r="Q64" s="21"/>
      <c r="R64" s="21"/>
      <c r="S64" s="21"/>
      <c r="T64" s="21"/>
      <c r="U64" s="21"/>
      <c r="V64" s="21"/>
      <c r="W64" s="21"/>
      <c r="X64" s="21"/>
      <c r="Y64" s="21"/>
      <c r="Z64" s="21" t="str">
        <f t="shared" ref="Z64:Z78" si="8">AVERAGE(N64:Y64)</f>
        <v>#DIV/0!</v>
      </c>
      <c r="AA64" s="21" t="str">
        <f t="shared" ref="AA64:AA78" si="9">Z64/K64</f>
        <v>#DIV/0!</v>
      </c>
      <c r="AB64" s="93"/>
      <c r="AC64" s="5"/>
      <c r="AD64" s="5"/>
      <c r="AE64" s="5"/>
      <c r="AF64" s="5"/>
      <c r="AG64" s="5"/>
      <c r="AH64" s="5"/>
      <c r="AI64" s="5"/>
      <c r="AJ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8"/>
        <v>#DIV/0!</v>
      </c>
      <c r="AA65" s="55" t="str">
        <f t="shared" si="9"/>
        <v>#DIV/0!</v>
      </c>
      <c r="AB65" s="86"/>
      <c r="AC65" s="5"/>
      <c r="AD65" s="5"/>
      <c r="AE65" s="5"/>
      <c r="AF65" s="5"/>
      <c r="AG65" s="5"/>
      <c r="AH65" s="5"/>
      <c r="AI65" s="5"/>
      <c r="AJ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8"/>
        <v>#DIV/0!</v>
      </c>
      <c r="AA66" s="55" t="str">
        <f t="shared" si="9"/>
        <v>#DIV/0!</v>
      </c>
      <c r="AB66" s="86"/>
      <c r="AC66" s="5"/>
      <c r="AD66" s="5"/>
      <c r="AE66" s="5"/>
      <c r="AF66" s="5"/>
      <c r="AG66" s="5"/>
      <c r="AH66" s="5"/>
      <c r="AI66" s="5"/>
      <c r="AJ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8"/>
        <v>#DIV/0!</v>
      </c>
      <c r="AA67" s="55" t="str">
        <f t="shared" si="9"/>
        <v>#DIV/0!</v>
      </c>
      <c r="AB67" s="86"/>
      <c r="AC67" s="5"/>
      <c r="AD67" s="5"/>
      <c r="AE67" s="5"/>
      <c r="AF67" s="5"/>
      <c r="AG67" s="5"/>
      <c r="AH67" s="5"/>
      <c r="AI67" s="5"/>
      <c r="AJ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8"/>
        <v>#DIV/0!</v>
      </c>
      <c r="AA68" s="55" t="str">
        <f t="shared" si="9"/>
        <v>#DIV/0!</v>
      </c>
      <c r="AB68" s="86"/>
      <c r="AC68" s="5"/>
      <c r="AD68" s="5"/>
      <c r="AE68" s="5"/>
      <c r="AF68" s="5"/>
      <c r="AG68" s="5"/>
      <c r="AH68" s="5"/>
      <c r="AI68" s="5"/>
      <c r="AJ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8"/>
        <v>#DIV/0!</v>
      </c>
      <c r="AA69" s="55" t="str">
        <f t="shared" si="9"/>
        <v>#DIV/0!</v>
      </c>
      <c r="AB69" s="86"/>
      <c r="AC69" s="5"/>
      <c r="AD69" s="5"/>
      <c r="AE69" s="5"/>
      <c r="AF69" s="5"/>
      <c r="AG69" s="5"/>
      <c r="AH69" s="5"/>
      <c r="AI69" s="5"/>
      <c r="AJ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8"/>
        <v>#DIV/0!</v>
      </c>
      <c r="AA70" s="55" t="str">
        <f t="shared" si="9"/>
        <v>#DIV/0!</v>
      </c>
      <c r="AB70" s="86"/>
      <c r="AC70" s="5"/>
      <c r="AD70" s="5"/>
      <c r="AE70" s="5"/>
      <c r="AF70" s="5"/>
      <c r="AG70" s="5"/>
      <c r="AH70" s="5"/>
      <c r="AI70" s="5"/>
      <c r="AJ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8"/>
        <v>#DIV/0!</v>
      </c>
      <c r="AA71" s="55" t="str">
        <f t="shared" si="9"/>
        <v>#DIV/0!</v>
      </c>
      <c r="AB71" s="86"/>
      <c r="AC71" s="5"/>
      <c r="AD71" s="5"/>
      <c r="AE71" s="5"/>
      <c r="AF71" s="5"/>
      <c r="AG71" s="5"/>
      <c r="AH71" s="5"/>
      <c r="AI71" s="5"/>
      <c r="AJ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8"/>
        <v>#DIV/0!</v>
      </c>
      <c r="AA72" s="55" t="str">
        <f t="shared" si="9"/>
        <v>#DIV/0!</v>
      </c>
      <c r="AB72" s="86"/>
      <c r="AC72" s="5"/>
      <c r="AD72" s="5"/>
      <c r="AE72" s="5"/>
      <c r="AF72" s="5"/>
      <c r="AG72" s="5"/>
      <c r="AH72" s="5"/>
      <c r="AI72" s="5"/>
      <c r="AJ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8"/>
        <v>#DIV/0!</v>
      </c>
      <c r="AA73" s="55" t="str">
        <f t="shared" si="9"/>
        <v>#DIV/0!</v>
      </c>
      <c r="AB73" s="86"/>
      <c r="AC73" s="5"/>
      <c r="AD73" s="5"/>
      <c r="AE73" s="5"/>
      <c r="AF73" s="5"/>
      <c r="AG73" s="5"/>
      <c r="AH73" s="5"/>
      <c r="AI73" s="5"/>
      <c r="AJ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8"/>
        <v>#DIV/0!</v>
      </c>
      <c r="AA74" s="55" t="str">
        <f t="shared" si="9"/>
        <v>#DIV/0!</v>
      </c>
      <c r="AB74" s="86"/>
      <c r="AC74" s="5"/>
      <c r="AD74" s="5"/>
      <c r="AE74" s="5"/>
      <c r="AF74" s="5"/>
      <c r="AG74" s="5"/>
      <c r="AH74" s="5"/>
      <c r="AI74" s="5"/>
      <c r="AJ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8"/>
        <v>#DIV/0!</v>
      </c>
      <c r="AA75" s="55" t="str">
        <f t="shared" si="9"/>
        <v>#DIV/0!</v>
      </c>
      <c r="AB75" s="86"/>
      <c r="AC75" s="5"/>
      <c r="AD75" s="5"/>
      <c r="AE75" s="5"/>
      <c r="AF75" s="5"/>
      <c r="AG75" s="5"/>
      <c r="AH75" s="5"/>
      <c r="AI75" s="5"/>
      <c r="AJ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8"/>
        <v>#DIV/0!</v>
      </c>
      <c r="AA76" s="55" t="str">
        <f t="shared" si="9"/>
        <v>#DIV/0!</v>
      </c>
      <c r="AB76" s="86"/>
      <c r="AC76" s="5"/>
      <c r="AD76" s="5"/>
      <c r="AE76" s="5"/>
      <c r="AF76" s="5"/>
      <c r="AG76" s="5"/>
      <c r="AH76" s="5"/>
      <c r="AI76" s="5"/>
      <c r="AJ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8"/>
        <v>#DIV/0!</v>
      </c>
      <c r="AA77" s="55" t="str">
        <f t="shared" si="9"/>
        <v>#DIV/0!</v>
      </c>
      <c r="AB77" s="86"/>
      <c r="AC77" s="5"/>
      <c r="AD77" s="5"/>
      <c r="AE77" s="5"/>
      <c r="AF77" s="5"/>
      <c r="AG77" s="5"/>
      <c r="AH77" s="5"/>
      <c r="AI77" s="5"/>
      <c r="AJ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8"/>
        <v>#DIV/0!</v>
      </c>
      <c r="AA78" s="55" t="str">
        <f t="shared" si="9"/>
        <v>#DIV/0!</v>
      </c>
      <c r="AB78" s="86"/>
      <c r="AC78" s="5"/>
      <c r="AD78" s="5"/>
      <c r="AE78" s="5"/>
      <c r="AF78" s="5"/>
      <c r="AG78" s="5"/>
      <c r="AH78" s="5"/>
      <c r="AI78" s="5"/>
      <c r="AJ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68"/>
      <c r="AC79" s="5"/>
      <c r="AD79" s="5"/>
      <c r="AE79" s="5"/>
      <c r="AF79" s="5"/>
      <c r="AG79" s="5"/>
      <c r="AH79" s="5"/>
      <c r="AI79" s="5"/>
      <c r="AJ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68"/>
      <c r="AC80" s="5"/>
      <c r="AD80" s="5"/>
      <c r="AE80" s="5"/>
      <c r="AF80" s="5"/>
      <c r="AG80" s="5"/>
      <c r="AH80" s="5"/>
      <c r="AI80" s="5"/>
      <c r="AJ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68"/>
      <c r="AC81" s="5"/>
      <c r="AD81" s="5"/>
      <c r="AE81" s="5"/>
      <c r="AF81" s="5"/>
      <c r="AG81" s="5"/>
      <c r="AH81" s="5"/>
      <c r="AI81" s="5"/>
      <c r="AJ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68"/>
      <c r="AC82" s="5"/>
      <c r="AD82" s="5"/>
      <c r="AE82" s="5"/>
      <c r="AF82" s="5"/>
      <c r="AG82" s="5"/>
      <c r="AH82" s="5"/>
      <c r="AI82" s="5"/>
      <c r="AJ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68"/>
      <c r="AC83" s="5"/>
      <c r="AD83" s="5"/>
      <c r="AE83" s="5"/>
      <c r="AF83" s="5"/>
      <c r="AG83" s="5"/>
      <c r="AH83" s="5"/>
      <c r="AI83" s="5"/>
      <c r="AJ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68"/>
      <c r="AC84" s="5"/>
      <c r="AD84" s="5"/>
      <c r="AE84" s="5"/>
      <c r="AF84" s="5"/>
      <c r="AG84" s="5"/>
      <c r="AH84" s="5"/>
      <c r="AI84" s="5"/>
      <c r="AJ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68"/>
      <c r="AC85" s="5"/>
      <c r="AD85" s="5"/>
      <c r="AE85" s="5"/>
      <c r="AF85" s="5"/>
      <c r="AG85" s="5"/>
      <c r="AH85" s="5"/>
      <c r="AI85" s="5"/>
      <c r="AJ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68"/>
      <c r="AC86" s="5"/>
      <c r="AD86" s="5"/>
      <c r="AE86" s="5"/>
      <c r="AF86" s="5"/>
      <c r="AG86" s="5"/>
      <c r="AH86" s="5"/>
      <c r="AI86" s="5"/>
      <c r="AJ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68"/>
      <c r="AC87" s="5"/>
      <c r="AD87" s="5"/>
      <c r="AE87" s="5"/>
      <c r="AF87" s="5"/>
      <c r="AG87" s="5"/>
      <c r="AH87" s="5"/>
      <c r="AI87" s="5"/>
      <c r="AJ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68"/>
      <c r="AC88" s="5"/>
      <c r="AD88" s="5"/>
      <c r="AE88" s="5"/>
      <c r="AF88" s="5"/>
      <c r="AG88" s="5"/>
      <c r="AH88" s="5"/>
      <c r="AI88" s="5"/>
      <c r="AJ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68"/>
      <c r="AC89" s="5"/>
      <c r="AD89" s="5"/>
      <c r="AE89" s="5"/>
      <c r="AF89" s="5"/>
      <c r="AG89" s="5"/>
      <c r="AH89" s="5"/>
      <c r="AI89" s="5"/>
      <c r="AJ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68"/>
      <c r="AC90" s="5"/>
      <c r="AD90" s="5"/>
      <c r="AE90" s="5"/>
      <c r="AF90" s="5"/>
      <c r="AG90" s="5"/>
      <c r="AH90" s="5"/>
      <c r="AI90" s="5"/>
      <c r="AJ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68"/>
      <c r="AC91" s="5"/>
      <c r="AD91" s="5"/>
      <c r="AE91" s="5"/>
      <c r="AF91" s="5"/>
      <c r="AG91" s="5"/>
      <c r="AH91" s="5"/>
      <c r="AI91" s="5"/>
      <c r="AJ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68"/>
      <c r="AC92" s="5"/>
      <c r="AD92" s="5"/>
      <c r="AE92" s="5"/>
      <c r="AF92" s="5"/>
      <c r="AG92" s="5"/>
      <c r="AH92" s="5"/>
      <c r="AI92" s="5"/>
      <c r="AJ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68"/>
      <c r="AC93" s="5"/>
      <c r="AD93" s="5"/>
      <c r="AE93" s="5"/>
      <c r="AF93" s="5"/>
      <c r="AG93" s="5"/>
      <c r="AH93" s="5"/>
      <c r="AI93" s="5"/>
      <c r="AJ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68"/>
      <c r="AC94" s="5"/>
      <c r="AD94" s="5"/>
      <c r="AE94" s="5"/>
      <c r="AF94" s="5"/>
      <c r="AG94" s="5"/>
      <c r="AH94" s="5"/>
      <c r="AI94" s="5"/>
      <c r="AJ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68"/>
      <c r="AC95" s="5"/>
      <c r="AD95" s="5"/>
      <c r="AE95" s="5"/>
      <c r="AF95" s="5"/>
      <c r="AG95" s="5"/>
      <c r="AH95" s="5"/>
      <c r="AI95" s="5"/>
      <c r="AJ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68"/>
      <c r="AC96" s="5"/>
      <c r="AD96" s="5"/>
      <c r="AE96" s="5"/>
      <c r="AF96" s="5"/>
      <c r="AG96" s="5"/>
      <c r="AH96" s="5"/>
      <c r="AI96" s="5"/>
      <c r="AJ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68"/>
      <c r="AC97" s="5"/>
      <c r="AD97" s="5"/>
      <c r="AE97" s="5"/>
      <c r="AF97" s="5"/>
      <c r="AG97" s="5"/>
      <c r="AH97" s="5"/>
      <c r="AI97" s="5"/>
      <c r="AJ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68"/>
      <c r="AC98" s="5"/>
      <c r="AD98" s="5"/>
      <c r="AE98" s="5"/>
      <c r="AF98" s="5"/>
      <c r="AG98" s="5"/>
      <c r="AH98" s="5"/>
      <c r="AI98" s="5"/>
      <c r="AJ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68"/>
      <c r="AC99" s="5"/>
      <c r="AD99" s="5"/>
      <c r="AE99" s="5"/>
      <c r="AF99" s="5"/>
      <c r="AG99" s="5"/>
      <c r="AH99" s="5"/>
      <c r="AI99" s="5"/>
      <c r="AJ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68"/>
      <c r="AC100" s="5"/>
      <c r="AD100" s="5"/>
      <c r="AE100" s="5"/>
      <c r="AF100" s="5"/>
      <c r="AG100" s="5"/>
      <c r="AH100" s="5"/>
      <c r="AI100" s="5"/>
      <c r="AJ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68"/>
      <c r="AC101" s="5"/>
      <c r="AD101" s="5"/>
      <c r="AE101" s="5"/>
      <c r="AF101" s="5"/>
      <c r="AG101" s="5"/>
      <c r="AH101" s="5"/>
      <c r="AI101" s="5"/>
      <c r="AJ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68"/>
      <c r="AC102" s="5"/>
      <c r="AD102" s="5"/>
      <c r="AE102" s="5"/>
      <c r="AF102" s="5"/>
      <c r="AG102" s="5"/>
      <c r="AH102" s="5"/>
      <c r="AI102" s="5"/>
      <c r="AJ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68"/>
      <c r="AC103" s="5"/>
      <c r="AD103" s="5"/>
      <c r="AE103" s="5"/>
      <c r="AF103" s="5"/>
      <c r="AG103" s="5"/>
      <c r="AH103" s="5"/>
      <c r="AI103" s="5"/>
      <c r="AJ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68"/>
      <c r="AC104" s="5"/>
      <c r="AD104" s="5"/>
      <c r="AE104" s="5"/>
      <c r="AF104" s="5"/>
      <c r="AG104" s="5"/>
      <c r="AH104" s="5"/>
      <c r="AI104" s="5"/>
      <c r="AJ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68"/>
      <c r="AC105" s="5"/>
      <c r="AD105" s="5"/>
      <c r="AE105" s="5"/>
      <c r="AF105" s="5"/>
      <c r="AG105" s="5"/>
      <c r="AH105" s="5"/>
      <c r="AI105" s="5"/>
      <c r="AJ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68"/>
      <c r="AC106" s="5"/>
      <c r="AD106" s="5"/>
      <c r="AE106" s="5"/>
      <c r="AF106" s="5"/>
      <c r="AG106" s="5"/>
      <c r="AH106" s="5"/>
      <c r="AI106" s="5"/>
      <c r="AJ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68"/>
      <c r="AC107" s="5"/>
      <c r="AD107" s="5"/>
      <c r="AE107" s="5"/>
      <c r="AF107" s="5"/>
      <c r="AG107" s="5"/>
      <c r="AH107" s="5"/>
      <c r="AI107" s="5"/>
      <c r="AJ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68"/>
      <c r="AC108" s="5"/>
      <c r="AD108" s="5"/>
      <c r="AE108" s="5"/>
      <c r="AF108" s="5"/>
      <c r="AG108" s="5"/>
      <c r="AH108" s="5"/>
      <c r="AI108" s="5"/>
      <c r="AJ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68"/>
      <c r="AC109" s="5"/>
      <c r="AD109" s="5"/>
      <c r="AE109" s="5"/>
      <c r="AF109" s="5"/>
      <c r="AG109" s="5"/>
      <c r="AH109" s="5"/>
      <c r="AI109" s="5"/>
      <c r="AJ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68"/>
      <c r="AC110" s="5"/>
      <c r="AD110" s="5"/>
      <c r="AE110" s="5"/>
      <c r="AF110" s="5"/>
      <c r="AG110" s="5"/>
      <c r="AH110" s="5"/>
      <c r="AI110" s="5"/>
      <c r="AJ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68"/>
      <c r="AC111" s="5"/>
      <c r="AD111" s="5"/>
      <c r="AE111" s="5"/>
      <c r="AF111" s="5"/>
      <c r="AG111" s="5"/>
      <c r="AH111" s="5"/>
      <c r="AI111" s="5"/>
      <c r="AJ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68"/>
      <c r="AC112" s="5"/>
      <c r="AD112" s="5"/>
      <c r="AE112" s="5"/>
      <c r="AF112" s="5"/>
      <c r="AG112" s="5"/>
      <c r="AH112" s="5"/>
      <c r="AI112" s="5"/>
      <c r="AJ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68"/>
      <c r="AC113" s="5"/>
      <c r="AD113" s="5"/>
      <c r="AE113" s="5"/>
      <c r="AF113" s="5"/>
      <c r="AG113" s="5"/>
      <c r="AH113" s="5"/>
      <c r="AI113" s="5"/>
      <c r="AJ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68"/>
      <c r="AC114" s="5"/>
      <c r="AD114" s="5"/>
      <c r="AE114" s="5"/>
      <c r="AF114" s="5"/>
      <c r="AG114" s="5"/>
      <c r="AH114" s="5"/>
      <c r="AI114" s="5"/>
      <c r="AJ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68"/>
      <c r="AC115" s="5"/>
      <c r="AD115" s="5"/>
      <c r="AE115" s="5"/>
      <c r="AF115" s="5"/>
      <c r="AG115" s="5"/>
      <c r="AH115" s="5"/>
      <c r="AI115" s="5"/>
      <c r="AJ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68"/>
      <c r="AC116" s="5"/>
      <c r="AD116" s="5"/>
      <c r="AE116" s="5"/>
      <c r="AF116" s="5"/>
      <c r="AG116" s="5"/>
      <c r="AH116" s="5"/>
      <c r="AI116" s="5"/>
      <c r="AJ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68"/>
      <c r="AC117" s="5"/>
      <c r="AD117" s="5"/>
      <c r="AE117" s="5"/>
      <c r="AF117" s="5"/>
      <c r="AG117" s="5"/>
      <c r="AH117" s="5"/>
      <c r="AI117" s="5"/>
      <c r="AJ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68"/>
      <c r="AC118" s="5"/>
      <c r="AD118" s="5"/>
      <c r="AE118" s="5"/>
      <c r="AF118" s="5"/>
      <c r="AG118" s="5"/>
      <c r="AH118" s="5"/>
      <c r="AI118" s="5"/>
      <c r="AJ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68"/>
      <c r="AC119" s="5"/>
      <c r="AD119" s="5"/>
      <c r="AE119" s="5"/>
      <c r="AF119" s="5"/>
      <c r="AG119" s="5"/>
      <c r="AH119" s="5"/>
      <c r="AI119" s="5"/>
      <c r="AJ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68"/>
      <c r="AC120" s="5"/>
      <c r="AD120" s="5"/>
      <c r="AE120" s="5"/>
      <c r="AF120" s="5"/>
      <c r="AG120" s="5"/>
      <c r="AH120" s="5"/>
      <c r="AI120" s="5"/>
      <c r="AJ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68"/>
      <c r="AC121" s="5"/>
      <c r="AD121" s="5"/>
      <c r="AE121" s="5"/>
      <c r="AF121" s="5"/>
      <c r="AG121" s="5"/>
      <c r="AH121" s="5"/>
      <c r="AI121" s="5"/>
      <c r="AJ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68"/>
      <c r="AC122" s="5"/>
      <c r="AD122" s="5"/>
      <c r="AE122" s="5"/>
      <c r="AF122" s="5"/>
      <c r="AG122" s="5"/>
      <c r="AH122" s="5"/>
      <c r="AI122" s="5"/>
      <c r="AJ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68"/>
      <c r="AC123" s="5"/>
      <c r="AD123" s="5"/>
      <c r="AE123" s="5"/>
      <c r="AF123" s="5"/>
      <c r="AG123" s="5"/>
      <c r="AH123" s="5"/>
      <c r="AI123" s="5"/>
      <c r="AJ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68"/>
      <c r="AC124" s="5"/>
      <c r="AD124" s="5"/>
      <c r="AE124" s="5"/>
      <c r="AF124" s="5"/>
      <c r="AG124" s="5"/>
      <c r="AH124" s="5"/>
      <c r="AI124" s="5"/>
      <c r="AJ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68"/>
      <c r="AC125" s="5"/>
      <c r="AD125" s="5"/>
      <c r="AE125" s="5"/>
      <c r="AF125" s="5"/>
      <c r="AG125" s="5"/>
      <c r="AH125" s="5"/>
      <c r="AI125" s="5"/>
      <c r="AJ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68"/>
      <c r="AC126" s="5"/>
      <c r="AD126" s="5"/>
      <c r="AE126" s="5"/>
      <c r="AF126" s="5"/>
      <c r="AG126" s="5"/>
      <c r="AH126" s="5"/>
      <c r="AI126" s="5"/>
      <c r="AJ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68"/>
      <c r="AC127" s="5"/>
      <c r="AD127" s="5"/>
      <c r="AE127" s="5"/>
      <c r="AF127" s="5"/>
      <c r="AG127" s="5"/>
      <c r="AH127" s="5"/>
      <c r="AI127" s="5"/>
      <c r="AJ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68"/>
      <c r="AC128" s="5"/>
      <c r="AD128" s="5"/>
      <c r="AE128" s="5"/>
      <c r="AF128" s="5"/>
      <c r="AG128" s="5"/>
      <c r="AH128" s="5"/>
      <c r="AI128" s="5"/>
      <c r="AJ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68"/>
      <c r="AC129" s="5"/>
      <c r="AD129" s="5"/>
      <c r="AE129" s="5"/>
      <c r="AF129" s="5"/>
      <c r="AG129" s="5"/>
      <c r="AH129" s="5"/>
      <c r="AI129" s="5"/>
      <c r="AJ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68"/>
      <c r="AC130" s="5"/>
      <c r="AD130" s="5"/>
      <c r="AE130" s="5"/>
      <c r="AF130" s="5"/>
      <c r="AG130" s="5"/>
      <c r="AH130" s="5"/>
      <c r="AI130" s="5"/>
      <c r="AJ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68"/>
      <c r="AC131" s="5"/>
      <c r="AD131" s="5"/>
      <c r="AE131" s="5"/>
      <c r="AF131" s="5"/>
      <c r="AG131" s="5"/>
      <c r="AH131" s="5"/>
      <c r="AI131" s="5"/>
      <c r="AJ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68"/>
      <c r="AC132" s="5"/>
      <c r="AD132" s="5"/>
      <c r="AE132" s="5"/>
      <c r="AF132" s="5"/>
      <c r="AG132" s="5"/>
      <c r="AH132" s="5"/>
      <c r="AI132" s="5"/>
      <c r="AJ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68"/>
      <c r="AC133" s="5"/>
      <c r="AD133" s="5"/>
      <c r="AE133" s="5"/>
      <c r="AF133" s="5"/>
      <c r="AG133" s="5"/>
      <c r="AH133" s="5"/>
      <c r="AI133" s="5"/>
      <c r="AJ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68"/>
      <c r="AC134" s="5"/>
      <c r="AD134" s="5"/>
      <c r="AE134" s="5"/>
      <c r="AF134" s="5"/>
      <c r="AG134" s="5"/>
      <c r="AH134" s="5"/>
      <c r="AI134" s="5"/>
      <c r="AJ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68"/>
      <c r="AC135" s="5"/>
      <c r="AD135" s="5"/>
      <c r="AE135" s="5"/>
      <c r="AF135" s="5"/>
      <c r="AG135" s="5"/>
      <c r="AH135" s="5"/>
      <c r="AI135" s="5"/>
      <c r="AJ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68"/>
      <c r="AC136" s="5"/>
      <c r="AD136" s="5"/>
      <c r="AE136" s="5"/>
      <c r="AF136" s="5"/>
      <c r="AG136" s="5"/>
      <c r="AH136" s="5"/>
      <c r="AI136" s="5"/>
      <c r="AJ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68"/>
      <c r="AC137" s="5"/>
      <c r="AD137" s="5"/>
      <c r="AE137" s="5"/>
      <c r="AF137" s="5"/>
      <c r="AG137" s="5"/>
      <c r="AH137" s="5"/>
      <c r="AI137" s="5"/>
      <c r="AJ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68"/>
      <c r="AC138" s="5"/>
      <c r="AD138" s="5"/>
      <c r="AE138" s="5"/>
      <c r="AF138" s="5"/>
      <c r="AG138" s="5"/>
      <c r="AH138" s="5"/>
      <c r="AI138" s="5"/>
      <c r="AJ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68"/>
      <c r="AC139" s="5"/>
      <c r="AD139" s="5"/>
      <c r="AE139" s="5"/>
      <c r="AF139" s="5"/>
      <c r="AG139" s="5"/>
      <c r="AH139" s="5"/>
      <c r="AI139" s="5"/>
      <c r="AJ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68"/>
      <c r="AC140" s="5"/>
      <c r="AD140" s="5"/>
      <c r="AE140" s="5"/>
      <c r="AF140" s="5"/>
      <c r="AG140" s="5"/>
      <c r="AH140" s="5"/>
      <c r="AI140" s="5"/>
      <c r="AJ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68"/>
      <c r="AC141" s="5"/>
      <c r="AD141" s="5"/>
      <c r="AE141" s="5"/>
      <c r="AF141" s="5"/>
      <c r="AG141" s="5"/>
      <c r="AH141" s="5"/>
      <c r="AI141" s="5"/>
      <c r="AJ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68"/>
      <c r="AC142" s="5"/>
      <c r="AD142" s="5"/>
      <c r="AE142" s="5"/>
      <c r="AF142" s="5"/>
      <c r="AG142" s="5"/>
      <c r="AH142" s="5"/>
      <c r="AI142" s="5"/>
      <c r="AJ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68"/>
      <c r="AC143" s="5"/>
      <c r="AD143" s="5"/>
      <c r="AE143" s="5"/>
      <c r="AF143" s="5"/>
      <c r="AG143" s="5"/>
      <c r="AH143" s="5"/>
      <c r="AI143" s="5"/>
      <c r="AJ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68"/>
      <c r="AC144" s="5"/>
      <c r="AD144" s="5"/>
      <c r="AE144" s="5"/>
      <c r="AF144" s="5"/>
      <c r="AG144" s="5"/>
      <c r="AH144" s="5"/>
      <c r="AI144" s="5"/>
      <c r="AJ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68"/>
      <c r="AC145" s="5"/>
      <c r="AD145" s="5"/>
      <c r="AE145" s="5"/>
      <c r="AF145" s="5"/>
      <c r="AG145" s="5"/>
      <c r="AH145" s="5"/>
      <c r="AI145" s="5"/>
      <c r="AJ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68"/>
      <c r="AC146" s="5"/>
      <c r="AD146" s="5"/>
      <c r="AE146" s="5"/>
      <c r="AF146" s="5"/>
      <c r="AG146" s="5"/>
      <c r="AH146" s="5"/>
      <c r="AI146" s="5"/>
      <c r="AJ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68"/>
      <c r="AC147" s="5"/>
      <c r="AD147" s="5"/>
      <c r="AE147" s="5"/>
      <c r="AF147" s="5"/>
      <c r="AG147" s="5"/>
      <c r="AH147" s="5"/>
      <c r="AI147" s="5"/>
      <c r="AJ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68"/>
      <c r="AC148" s="5"/>
      <c r="AD148" s="5"/>
      <c r="AE148" s="5"/>
      <c r="AF148" s="5"/>
      <c r="AG148" s="5"/>
      <c r="AH148" s="5"/>
      <c r="AI148" s="5"/>
      <c r="AJ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68"/>
      <c r="AC149" s="5"/>
      <c r="AD149" s="5"/>
      <c r="AE149" s="5"/>
      <c r="AF149" s="5"/>
      <c r="AG149" s="5"/>
      <c r="AH149" s="5"/>
      <c r="AI149" s="5"/>
      <c r="AJ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68"/>
      <c r="AC150" s="5"/>
      <c r="AD150" s="5"/>
      <c r="AE150" s="5"/>
      <c r="AF150" s="5"/>
      <c r="AG150" s="5"/>
      <c r="AH150" s="5"/>
      <c r="AI150" s="5"/>
      <c r="AJ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68"/>
      <c r="AC151" s="5"/>
      <c r="AD151" s="5"/>
      <c r="AE151" s="5"/>
      <c r="AF151" s="5"/>
      <c r="AG151" s="5"/>
      <c r="AH151" s="5"/>
      <c r="AI151" s="5"/>
      <c r="AJ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68"/>
      <c r="AC152" s="5"/>
      <c r="AD152" s="5"/>
      <c r="AE152" s="5"/>
      <c r="AF152" s="5"/>
      <c r="AG152" s="5"/>
      <c r="AH152" s="5"/>
      <c r="AI152" s="5"/>
      <c r="AJ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68"/>
      <c r="AC153" s="5"/>
      <c r="AD153" s="5"/>
      <c r="AE153" s="5"/>
      <c r="AF153" s="5"/>
      <c r="AG153" s="5"/>
      <c r="AH153" s="5"/>
      <c r="AI153" s="5"/>
      <c r="AJ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68"/>
      <c r="AC154" s="5"/>
      <c r="AD154" s="5"/>
      <c r="AE154" s="5"/>
      <c r="AF154" s="5"/>
      <c r="AG154" s="5"/>
      <c r="AH154" s="5"/>
      <c r="AI154" s="5"/>
      <c r="AJ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68"/>
      <c r="AC155" s="5"/>
      <c r="AD155" s="5"/>
      <c r="AE155" s="5"/>
      <c r="AF155" s="5"/>
      <c r="AG155" s="5"/>
      <c r="AH155" s="5"/>
      <c r="AI155" s="5"/>
      <c r="AJ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68"/>
      <c r="AC156" s="5"/>
      <c r="AD156" s="5"/>
      <c r="AE156" s="5"/>
      <c r="AF156" s="5"/>
      <c r="AG156" s="5"/>
      <c r="AH156" s="5"/>
      <c r="AI156" s="5"/>
      <c r="AJ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68"/>
      <c r="AC157" s="5"/>
      <c r="AD157" s="5"/>
      <c r="AE157" s="5"/>
      <c r="AF157" s="5"/>
      <c r="AG157" s="5"/>
      <c r="AH157" s="5"/>
      <c r="AI157" s="5"/>
      <c r="AJ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68"/>
      <c r="AC158" s="5"/>
      <c r="AD158" s="5"/>
      <c r="AE158" s="5"/>
      <c r="AF158" s="5"/>
      <c r="AG158" s="5"/>
      <c r="AH158" s="5"/>
      <c r="AI158" s="5"/>
      <c r="AJ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68"/>
      <c r="AC159" s="5"/>
      <c r="AD159" s="5"/>
      <c r="AE159" s="5"/>
      <c r="AF159" s="5"/>
      <c r="AG159" s="5"/>
      <c r="AH159" s="5"/>
      <c r="AI159" s="5"/>
      <c r="AJ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68"/>
      <c r="AC160" s="5"/>
      <c r="AD160" s="5"/>
      <c r="AE160" s="5"/>
      <c r="AF160" s="5"/>
      <c r="AG160" s="5"/>
      <c r="AH160" s="5"/>
      <c r="AI160" s="5"/>
      <c r="AJ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68"/>
      <c r="AC161" s="5"/>
      <c r="AD161" s="5"/>
      <c r="AE161" s="5"/>
      <c r="AF161" s="5"/>
      <c r="AG161" s="5"/>
      <c r="AH161" s="5"/>
      <c r="AI161" s="5"/>
      <c r="AJ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68"/>
      <c r="AC162" s="5"/>
      <c r="AD162" s="5"/>
      <c r="AE162" s="5"/>
      <c r="AF162" s="5"/>
      <c r="AG162" s="5"/>
      <c r="AH162" s="5"/>
      <c r="AI162" s="5"/>
      <c r="AJ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68"/>
      <c r="AC163" s="5"/>
      <c r="AD163" s="5"/>
      <c r="AE163" s="5"/>
      <c r="AF163" s="5"/>
      <c r="AG163" s="5"/>
      <c r="AH163" s="5"/>
      <c r="AI163" s="5"/>
      <c r="AJ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68"/>
      <c r="AC164" s="5"/>
      <c r="AD164" s="5"/>
      <c r="AE164" s="5"/>
      <c r="AF164" s="5"/>
      <c r="AG164" s="5"/>
      <c r="AH164" s="5"/>
      <c r="AI164" s="5"/>
      <c r="AJ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68"/>
      <c r="AC165" s="5"/>
      <c r="AD165" s="5"/>
      <c r="AE165" s="5"/>
      <c r="AF165" s="5"/>
      <c r="AG165" s="5"/>
      <c r="AH165" s="5"/>
      <c r="AI165" s="5"/>
      <c r="AJ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68"/>
      <c r="AC166" s="5"/>
      <c r="AD166" s="5"/>
      <c r="AE166" s="5"/>
      <c r="AF166" s="5"/>
      <c r="AG166" s="5"/>
      <c r="AH166" s="5"/>
      <c r="AI166" s="5"/>
      <c r="AJ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68"/>
      <c r="AC167" s="5"/>
      <c r="AD167" s="5"/>
      <c r="AE167" s="5"/>
      <c r="AF167" s="5"/>
      <c r="AG167" s="5"/>
      <c r="AH167" s="5"/>
      <c r="AI167" s="5"/>
      <c r="AJ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68"/>
      <c r="AC168" s="5"/>
      <c r="AD168" s="5"/>
      <c r="AE168" s="5"/>
      <c r="AF168" s="5"/>
      <c r="AG168" s="5"/>
      <c r="AH168" s="5"/>
      <c r="AI168" s="5"/>
      <c r="AJ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68"/>
      <c r="AC169" s="5"/>
      <c r="AD169" s="5"/>
      <c r="AE169" s="5"/>
      <c r="AF169" s="5"/>
      <c r="AG169" s="5"/>
      <c r="AH169" s="5"/>
      <c r="AI169" s="5"/>
      <c r="AJ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68"/>
      <c r="AC170" s="5"/>
      <c r="AD170" s="5"/>
      <c r="AE170" s="5"/>
      <c r="AF170" s="5"/>
      <c r="AG170" s="5"/>
      <c r="AH170" s="5"/>
      <c r="AI170" s="5"/>
      <c r="AJ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68"/>
      <c r="AC171" s="5"/>
      <c r="AD171" s="5"/>
      <c r="AE171" s="5"/>
      <c r="AF171" s="5"/>
      <c r="AG171" s="5"/>
      <c r="AH171" s="5"/>
      <c r="AI171" s="5"/>
      <c r="AJ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68"/>
      <c r="AC172" s="5"/>
      <c r="AD172" s="5"/>
      <c r="AE172" s="5"/>
      <c r="AF172" s="5"/>
      <c r="AG172" s="5"/>
      <c r="AH172" s="5"/>
      <c r="AI172" s="5"/>
      <c r="AJ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68"/>
      <c r="AC173" s="5"/>
      <c r="AD173" s="5"/>
      <c r="AE173" s="5"/>
      <c r="AF173" s="5"/>
      <c r="AG173" s="5"/>
      <c r="AH173" s="5"/>
      <c r="AI173" s="5"/>
      <c r="AJ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68"/>
      <c r="AC174" s="5"/>
      <c r="AD174" s="5"/>
      <c r="AE174" s="5"/>
      <c r="AF174" s="5"/>
      <c r="AG174" s="5"/>
      <c r="AH174" s="5"/>
      <c r="AI174" s="5"/>
      <c r="AJ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68"/>
      <c r="AC175" s="5"/>
      <c r="AD175" s="5"/>
      <c r="AE175" s="5"/>
      <c r="AF175" s="5"/>
      <c r="AG175" s="5"/>
      <c r="AH175" s="5"/>
      <c r="AI175" s="5"/>
      <c r="AJ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68"/>
      <c r="AC176" s="5"/>
      <c r="AD176" s="5"/>
      <c r="AE176" s="5"/>
      <c r="AF176" s="5"/>
      <c r="AG176" s="5"/>
      <c r="AH176" s="5"/>
      <c r="AI176" s="5"/>
      <c r="AJ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68"/>
      <c r="AC177" s="5"/>
      <c r="AD177" s="5"/>
      <c r="AE177" s="5"/>
      <c r="AF177" s="5"/>
      <c r="AG177" s="5"/>
      <c r="AH177" s="5"/>
      <c r="AI177" s="5"/>
      <c r="AJ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68"/>
      <c r="AC178" s="5"/>
      <c r="AD178" s="5"/>
      <c r="AE178" s="5"/>
      <c r="AF178" s="5"/>
      <c r="AG178" s="5"/>
      <c r="AH178" s="5"/>
      <c r="AI178" s="5"/>
      <c r="AJ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68"/>
      <c r="AC179" s="5"/>
      <c r="AD179" s="5"/>
      <c r="AE179" s="5"/>
      <c r="AF179" s="5"/>
      <c r="AG179" s="5"/>
      <c r="AH179" s="5"/>
      <c r="AI179" s="5"/>
      <c r="AJ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68"/>
      <c r="AC180" s="5"/>
      <c r="AD180" s="5"/>
      <c r="AE180" s="5"/>
      <c r="AF180" s="5"/>
      <c r="AG180" s="5"/>
      <c r="AH180" s="5"/>
      <c r="AI180" s="5"/>
      <c r="AJ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68"/>
      <c r="AC181" s="5"/>
      <c r="AD181" s="5"/>
      <c r="AE181" s="5"/>
      <c r="AF181" s="5"/>
      <c r="AG181" s="5"/>
      <c r="AH181" s="5"/>
      <c r="AI181" s="5"/>
      <c r="AJ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68"/>
      <c r="AC182" s="5"/>
      <c r="AD182" s="5"/>
      <c r="AE182" s="5"/>
      <c r="AF182" s="5"/>
      <c r="AG182" s="5"/>
      <c r="AH182" s="5"/>
      <c r="AI182" s="5"/>
      <c r="AJ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68"/>
      <c r="AC183" s="5"/>
      <c r="AD183" s="5"/>
      <c r="AE183" s="5"/>
      <c r="AF183" s="5"/>
      <c r="AG183" s="5"/>
      <c r="AH183" s="5"/>
      <c r="AI183" s="5"/>
      <c r="AJ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68"/>
      <c r="AC184" s="5"/>
      <c r="AD184" s="5"/>
      <c r="AE184" s="5"/>
      <c r="AF184" s="5"/>
      <c r="AG184" s="5"/>
      <c r="AH184" s="5"/>
      <c r="AI184" s="5"/>
      <c r="AJ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68"/>
      <c r="AC185" s="5"/>
      <c r="AD185" s="5"/>
      <c r="AE185" s="5"/>
      <c r="AF185" s="5"/>
      <c r="AG185" s="5"/>
      <c r="AH185" s="5"/>
      <c r="AI185" s="5"/>
      <c r="AJ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68"/>
      <c r="AC186" s="5"/>
      <c r="AD186" s="5"/>
      <c r="AE186" s="5"/>
      <c r="AF186" s="5"/>
      <c r="AG186" s="5"/>
      <c r="AH186" s="5"/>
      <c r="AI186" s="5"/>
      <c r="AJ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68"/>
      <c r="AC187" s="5"/>
      <c r="AD187" s="5"/>
      <c r="AE187" s="5"/>
      <c r="AF187" s="5"/>
      <c r="AG187" s="5"/>
      <c r="AH187" s="5"/>
      <c r="AI187" s="5"/>
      <c r="AJ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68"/>
      <c r="AC188" s="5"/>
      <c r="AD188" s="5"/>
      <c r="AE188" s="5"/>
      <c r="AF188" s="5"/>
      <c r="AG188" s="5"/>
      <c r="AH188" s="5"/>
      <c r="AI188" s="5"/>
      <c r="AJ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68"/>
      <c r="AC189" s="5"/>
      <c r="AD189" s="5"/>
      <c r="AE189" s="5"/>
      <c r="AF189" s="5"/>
      <c r="AG189" s="5"/>
      <c r="AH189" s="5"/>
      <c r="AI189" s="5"/>
      <c r="AJ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68"/>
      <c r="AC190" s="5"/>
      <c r="AD190" s="5"/>
      <c r="AE190" s="5"/>
      <c r="AF190" s="5"/>
      <c r="AG190" s="5"/>
      <c r="AH190" s="5"/>
      <c r="AI190" s="5"/>
      <c r="AJ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68"/>
      <c r="AC191" s="5"/>
      <c r="AD191" s="5"/>
      <c r="AE191" s="5"/>
      <c r="AF191" s="5"/>
      <c r="AG191" s="5"/>
      <c r="AH191" s="5"/>
      <c r="AI191" s="5"/>
      <c r="AJ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68"/>
      <c r="AC192" s="5"/>
      <c r="AD192" s="5"/>
      <c r="AE192" s="5"/>
      <c r="AF192" s="5"/>
      <c r="AG192" s="5"/>
      <c r="AH192" s="5"/>
      <c r="AI192" s="5"/>
      <c r="AJ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68"/>
      <c r="AC193" s="5"/>
      <c r="AD193" s="5"/>
      <c r="AE193" s="5"/>
      <c r="AF193" s="5"/>
      <c r="AG193" s="5"/>
      <c r="AH193" s="5"/>
      <c r="AI193" s="5"/>
      <c r="AJ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68"/>
      <c r="AC194" s="5"/>
      <c r="AD194" s="5"/>
      <c r="AE194" s="5"/>
      <c r="AF194" s="5"/>
      <c r="AG194" s="5"/>
      <c r="AH194" s="5"/>
      <c r="AI194" s="5"/>
      <c r="AJ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68"/>
      <c r="AC195" s="5"/>
      <c r="AD195" s="5"/>
      <c r="AE195" s="5"/>
      <c r="AF195" s="5"/>
      <c r="AG195" s="5"/>
      <c r="AH195" s="5"/>
      <c r="AI195" s="5"/>
      <c r="AJ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68"/>
      <c r="AC196" s="5"/>
      <c r="AD196" s="5"/>
      <c r="AE196" s="5"/>
      <c r="AF196" s="5"/>
      <c r="AG196" s="5"/>
      <c r="AH196" s="5"/>
      <c r="AI196" s="5"/>
      <c r="AJ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68"/>
      <c r="AC197" s="5"/>
      <c r="AD197" s="5"/>
      <c r="AE197" s="5"/>
      <c r="AF197" s="5"/>
      <c r="AG197" s="5"/>
      <c r="AH197" s="5"/>
      <c r="AI197" s="5"/>
      <c r="AJ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68"/>
      <c r="AC198" s="5"/>
      <c r="AD198" s="5"/>
      <c r="AE198" s="5"/>
      <c r="AF198" s="5"/>
      <c r="AG198" s="5"/>
      <c r="AH198" s="5"/>
      <c r="AI198" s="5"/>
      <c r="AJ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68"/>
      <c r="AC199" s="5"/>
      <c r="AD199" s="5"/>
      <c r="AE199" s="5"/>
      <c r="AF199" s="5"/>
      <c r="AG199" s="5"/>
      <c r="AH199" s="5"/>
      <c r="AI199" s="5"/>
      <c r="AJ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68"/>
      <c r="AC200" s="5"/>
      <c r="AD200" s="5"/>
      <c r="AE200" s="5"/>
      <c r="AF200" s="5"/>
      <c r="AG200" s="5"/>
      <c r="AH200" s="5"/>
      <c r="AI200" s="5"/>
      <c r="AJ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68"/>
      <c r="AC201" s="5"/>
      <c r="AD201" s="5"/>
      <c r="AE201" s="5"/>
      <c r="AF201" s="5"/>
      <c r="AG201" s="5"/>
      <c r="AH201" s="5"/>
      <c r="AI201" s="5"/>
      <c r="AJ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68"/>
      <c r="AC202" s="5"/>
      <c r="AD202" s="5"/>
      <c r="AE202" s="5"/>
      <c r="AF202" s="5"/>
      <c r="AG202" s="5"/>
      <c r="AH202" s="5"/>
      <c r="AI202" s="5"/>
      <c r="AJ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68"/>
      <c r="AC203" s="5"/>
      <c r="AD203" s="5"/>
      <c r="AE203" s="5"/>
      <c r="AF203" s="5"/>
      <c r="AG203" s="5"/>
      <c r="AH203" s="5"/>
      <c r="AI203" s="5"/>
      <c r="AJ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68"/>
      <c r="AC204" s="5"/>
      <c r="AD204" s="5"/>
      <c r="AE204" s="5"/>
      <c r="AF204" s="5"/>
      <c r="AG204" s="5"/>
      <c r="AH204" s="5"/>
      <c r="AI204" s="5"/>
      <c r="AJ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68"/>
      <c r="AC205" s="5"/>
      <c r="AD205" s="5"/>
      <c r="AE205" s="5"/>
      <c r="AF205" s="5"/>
      <c r="AG205" s="5"/>
      <c r="AH205" s="5"/>
      <c r="AI205" s="5"/>
      <c r="AJ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68"/>
      <c r="AC206" s="5"/>
      <c r="AD206" s="5"/>
      <c r="AE206" s="5"/>
      <c r="AF206" s="5"/>
      <c r="AG206" s="5"/>
      <c r="AH206" s="5"/>
      <c r="AI206" s="5"/>
      <c r="AJ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68"/>
      <c r="AC207" s="5"/>
      <c r="AD207" s="5"/>
      <c r="AE207" s="5"/>
      <c r="AF207" s="5"/>
      <c r="AG207" s="5"/>
      <c r="AH207" s="5"/>
      <c r="AI207" s="5"/>
      <c r="AJ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68"/>
      <c r="AC208" s="5"/>
      <c r="AD208" s="5"/>
      <c r="AE208" s="5"/>
      <c r="AF208" s="5"/>
      <c r="AG208" s="5"/>
      <c r="AH208" s="5"/>
      <c r="AI208" s="5"/>
      <c r="AJ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68"/>
      <c r="AC209" s="5"/>
      <c r="AD209" s="5"/>
      <c r="AE209" s="5"/>
      <c r="AF209" s="5"/>
      <c r="AG209" s="5"/>
      <c r="AH209" s="5"/>
      <c r="AI209" s="5"/>
      <c r="AJ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68"/>
      <c r="AC210" s="5"/>
      <c r="AD210" s="5"/>
      <c r="AE210" s="5"/>
      <c r="AF210" s="5"/>
      <c r="AG210" s="5"/>
      <c r="AH210" s="5"/>
      <c r="AI210" s="5"/>
      <c r="AJ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68"/>
      <c r="AC211" s="5"/>
      <c r="AD211" s="5"/>
      <c r="AE211" s="5"/>
      <c r="AF211" s="5"/>
      <c r="AG211" s="5"/>
      <c r="AH211" s="5"/>
      <c r="AI211" s="5"/>
      <c r="AJ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68"/>
      <c r="AC212" s="5"/>
      <c r="AD212" s="5"/>
      <c r="AE212" s="5"/>
      <c r="AF212" s="5"/>
      <c r="AG212" s="5"/>
      <c r="AH212" s="5"/>
      <c r="AI212" s="5"/>
      <c r="AJ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68"/>
      <c r="AC213" s="5"/>
      <c r="AD213" s="5"/>
      <c r="AE213" s="5"/>
      <c r="AF213" s="5"/>
      <c r="AG213" s="5"/>
      <c r="AH213" s="5"/>
      <c r="AI213" s="5"/>
      <c r="AJ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68"/>
      <c r="AC214" s="5"/>
      <c r="AD214" s="5"/>
      <c r="AE214" s="5"/>
      <c r="AF214" s="5"/>
      <c r="AG214" s="5"/>
      <c r="AH214" s="5"/>
      <c r="AI214" s="5"/>
      <c r="AJ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68"/>
      <c r="AC215" s="5"/>
      <c r="AD215" s="5"/>
      <c r="AE215" s="5"/>
      <c r="AF215" s="5"/>
      <c r="AG215" s="5"/>
      <c r="AH215" s="5"/>
      <c r="AI215" s="5"/>
      <c r="AJ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68"/>
      <c r="AC216" s="5"/>
      <c r="AD216" s="5"/>
      <c r="AE216" s="5"/>
      <c r="AF216" s="5"/>
      <c r="AG216" s="5"/>
      <c r="AH216" s="5"/>
      <c r="AI216" s="5"/>
      <c r="AJ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68"/>
      <c r="AC217" s="5"/>
      <c r="AD217" s="5"/>
      <c r="AE217" s="5"/>
      <c r="AF217" s="5"/>
      <c r="AG217" s="5"/>
      <c r="AH217" s="5"/>
      <c r="AI217" s="5"/>
      <c r="AJ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68"/>
      <c r="AC218" s="5"/>
      <c r="AD218" s="5"/>
      <c r="AE218" s="5"/>
      <c r="AF218" s="5"/>
      <c r="AG218" s="5"/>
      <c r="AH218" s="5"/>
      <c r="AI218" s="5"/>
      <c r="AJ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68"/>
      <c r="AC219" s="5"/>
      <c r="AD219" s="5"/>
      <c r="AE219" s="5"/>
      <c r="AF219" s="5"/>
      <c r="AG219" s="5"/>
      <c r="AH219" s="5"/>
      <c r="AI219" s="5"/>
      <c r="AJ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68"/>
      <c r="AC220" s="5"/>
      <c r="AD220" s="5"/>
      <c r="AE220" s="5"/>
      <c r="AF220" s="5"/>
      <c r="AG220" s="5"/>
      <c r="AH220" s="5"/>
      <c r="AI220" s="5"/>
      <c r="AJ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68"/>
      <c r="AC221" s="5"/>
      <c r="AD221" s="5"/>
      <c r="AE221" s="5"/>
      <c r="AF221" s="5"/>
      <c r="AG221" s="5"/>
      <c r="AH221" s="5"/>
      <c r="AI221" s="5"/>
      <c r="AJ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68"/>
      <c r="AC222" s="5"/>
      <c r="AD222" s="5"/>
      <c r="AE222" s="5"/>
      <c r="AF222" s="5"/>
      <c r="AG222" s="5"/>
      <c r="AH222" s="5"/>
      <c r="AI222" s="5"/>
      <c r="AJ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68"/>
      <c r="AC223" s="5"/>
      <c r="AD223" s="5"/>
      <c r="AE223" s="5"/>
      <c r="AF223" s="5"/>
      <c r="AG223" s="5"/>
      <c r="AH223" s="5"/>
      <c r="AI223" s="5"/>
      <c r="AJ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68"/>
      <c r="AC224" s="5"/>
      <c r="AD224" s="5"/>
      <c r="AE224" s="5"/>
      <c r="AF224" s="5"/>
      <c r="AG224" s="5"/>
      <c r="AH224" s="5"/>
      <c r="AI224" s="5"/>
      <c r="AJ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68"/>
      <c r="AC225" s="5"/>
      <c r="AD225" s="5"/>
      <c r="AE225" s="5"/>
      <c r="AF225" s="5"/>
      <c r="AG225" s="5"/>
      <c r="AH225" s="5"/>
      <c r="AI225" s="5"/>
      <c r="AJ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68"/>
      <c r="AC226" s="5"/>
      <c r="AD226" s="5"/>
      <c r="AE226" s="5"/>
      <c r="AF226" s="5"/>
      <c r="AG226" s="5"/>
      <c r="AH226" s="5"/>
      <c r="AI226" s="5"/>
      <c r="AJ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68"/>
      <c r="AC227" s="5"/>
      <c r="AD227" s="5"/>
      <c r="AE227" s="5"/>
      <c r="AF227" s="5"/>
      <c r="AG227" s="5"/>
      <c r="AH227" s="5"/>
      <c r="AI227" s="5"/>
      <c r="AJ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68"/>
      <c r="AC228" s="5"/>
      <c r="AD228" s="5"/>
      <c r="AE228" s="5"/>
      <c r="AF228" s="5"/>
      <c r="AG228" s="5"/>
      <c r="AH228" s="5"/>
      <c r="AI228" s="5"/>
      <c r="AJ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68"/>
      <c r="AC229" s="5"/>
      <c r="AD229" s="5"/>
      <c r="AE229" s="5"/>
      <c r="AF229" s="5"/>
      <c r="AG229" s="5"/>
      <c r="AH229" s="5"/>
      <c r="AI229" s="5"/>
      <c r="AJ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68"/>
      <c r="AC230" s="5"/>
      <c r="AD230" s="5"/>
      <c r="AE230" s="5"/>
      <c r="AF230" s="5"/>
      <c r="AG230" s="5"/>
      <c r="AH230" s="5"/>
      <c r="AI230" s="5"/>
      <c r="AJ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68"/>
      <c r="AC231" s="5"/>
      <c r="AD231" s="5"/>
      <c r="AE231" s="5"/>
      <c r="AF231" s="5"/>
      <c r="AG231" s="5"/>
      <c r="AH231" s="5"/>
      <c r="AI231" s="5"/>
      <c r="AJ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68"/>
      <c r="AC232" s="5"/>
      <c r="AD232" s="5"/>
      <c r="AE232" s="5"/>
      <c r="AF232" s="5"/>
      <c r="AG232" s="5"/>
      <c r="AH232" s="5"/>
      <c r="AI232" s="5"/>
      <c r="AJ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68"/>
      <c r="AC233" s="5"/>
      <c r="AD233" s="5"/>
      <c r="AE233" s="5"/>
      <c r="AF233" s="5"/>
      <c r="AG233" s="5"/>
      <c r="AH233" s="5"/>
      <c r="AI233" s="5"/>
      <c r="AJ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68"/>
      <c r="AC234" s="5"/>
      <c r="AD234" s="5"/>
      <c r="AE234" s="5"/>
      <c r="AF234" s="5"/>
      <c r="AG234" s="5"/>
      <c r="AH234" s="5"/>
      <c r="AI234" s="5"/>
      <c r="AJ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68"/>
      <c r="AC235" s="5"/>
      <c r="AD235" s="5"/>
      <c r="AE235" s="5"/>
      <c r="AF235" s="5"/>
      <c r="AG235" s="5"/>
      <c r="AH235" s="5"/>
      <c r="AI235" s="5"/>
      <c r="AJ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68"/>
      <c r="AC236" s="5"/>
      <c r="AD236" s="5"/>
      <c r="AE236" s="5"/>
      <c r="AF236" s="5"/>
      <c r="AG236" s="5"/>
      <c r="AH236" s="5"/>
      <c r="AI236" s="5"/>
      <c r="AJ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68"/>
      <c r="AC237" s="5"/>
      <c r="AD237" s="5"/>
      <c r="AE237" s="5"/>
      <c r="AF237" s="5"/>
      <c r="AG237" s="5"/>
      <c r="AH237" s="5"/>
      <c r="AI237" s="5"/>
      <c r="AJ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68"/>
      <c r="AC238" s="5"/>
      <c r="AD238" s="5"/>
      <c r="AE238" s="5"/>
      <c r="AF238" s="5"/>
      <c r="AG238" s="5"/>
      <c r="AH238" s="5"/>
      <c r="AI238" s="5"/>
      <c r="AJ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68"/>
      <c r="AC239" s="5"/>
      <c r="AD239" s="5"/>
      <c r="AE239" s="5"/>
      <c r="AF239" s="5"/>
      <c r="AG239" s="5"/>
      <c r="AH239" s="5"/>
      <c r="AI239" s="5"/>
      <c r="AJ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68"/>
      <c r="AC240" s="5"/>
      <c r="AD240" s="5"/>
      <c r="AE240" s="5"/>
      <c r="AF240" s="5"/>
      <c r="AG240" s="5"/>
      <c r="AH240" s="5"/>
      <c r="AI240" s="5"/>
      <c r="AJ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68"/>
      <c r="AC241" s="5"/>
      <c r="AD241" s="5"/>
      <c r="AE241" s="5"/>
      <c r="AF241" s="5"/>
      <c r="AG241" s="5"/>
      <c r="AH241" s="5"/>
      <c r="AI241" s="5"/>
      <c r="AJ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68"/>
      <c r="AC242" s="5"/>
      <c r="AD242" s="5"/>
      <c r="AE242" s="5"/>
      <c r="AF242" s="5"/>
      <c r="AG242" s="5"/>
      <c r="AH242" s="5"/>
      <c r="AI242" s="5"/>
      <c r="AJ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68"/>
      <c r="AC243" s="5"/>
      <c r="AD243" s="5"/>
      <c r="AE243" s="5"/>
      <c r="AF243" s="5"/>
      <c r="AG243" s="5"/>
      <c r="AH243" s="5"/>
      <c r="AI243" s="5"/>
      <c r="AJ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68"/>
      <c r="AC244" s="5"/>
      <c r="AD244" s="5"/>
      <c r="AE244" s="5"/>
      <c r="AF244" s="5"/>
      <c r="AG244" s="5"/>
      <c r="AH244" s="5"/>
      <c r="AI244" s="5"/>
      <c r="AJ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68"/>
      <c r="AC245" s="5"/>
      <c r="AD245" s="5"/>
      <c r="AE245" s="5"/>
      <c r="AF245" s="5"/>
      <c r="AG245" s="5"/>
      <c r="AH245" s="5"/>
      <c r="AI245" s="5"/>
      <c r="AJ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68"/>
      <c r="AC246" s="5"/>
      <c r="AD246" s="5"/>
      <c r="AE246" s="5"/>
      <c r="AF246" s="5"/>
      <c r="AG246" s="5"/>
      <c r="AH246" s="5"/>
      <c r="AI246" s="5"/>
      <c r="AJ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68"/>
      <c r="AC247" s="5"/>
      <c r="AD247" s="5"/>
      <c r="AE247" s="5"/>
      <c r="AF247" s="5"/>
      <c r="AG247" s="5"/>
      <c r="AH247" s="5"/>
      <c r="AI247" s="5"/>
      <c r="AJ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68"/>
      <c r="AC248" s="5"/>
      <c r="AD248" s="5"/>
      <c r="AE248" s="5"/>
      <c r="AF248" s="5"/>
      <c r="AG248" s="5"/>
      <c r="AH248" s="5"/>
      <c r="AI248" s="5"/>
      <c r="AJ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68"/>
      <c r="AC249" s="5"/>
      <c r="AD249" s="5"/>
      <c r="AE249" s="5"/>
      <c r="AF249" s="5"/>
      <c r="AG249" s="5"/>
      <c r="AH249" s="5"/>
      <c r="AI249" s="5"/>
      <c r="AJ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68"/>
      <c r="AC250" s="5"/>
      <c r="AD250" s="5"/>
      <c r="AE250" s="5"/>
      <c r="AF250" s="5"/>
      <c r="AG250" s="5"/>
      <c r="AH250" s="5"/>
      <c r="AI250" s="5"/>
      <c r="AJ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68"/>
      <c r="AC251" s="5"/>
      <c r="AD251" s="5"/>
      <c r="AE251" s="5"/>
      <c r="AF251" s="5"/>
      <c r="AG251" s="5"/>
      <c r="AH251" s="5"/>
      <c r="AI251" s="5"/>
      <c r="AJ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68"/>
      <c r="AC252" s="5"/>
      <c r="AD252" s="5"/>
      <c r="AE252" s="5"/>
      <c r="AF252" s="5"/>
      <c r="AG252" s="5"/>
      <c r="AH252" s="5"/>
      <c r="AI252" s="5"/>
      <c r="AJ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68"/>
      <c r="AC253" s="5"/>
      <c r="AD253" s="5"/>
      <c r="AE253" s="5"/>
      <c r="AF253" s="5"/>
      <c r="AG253" s="5"/>
      <c r="AH253" s="5"/>
      <c r="AI253" s="5"/>
      <c r="AJ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68"/>
      <c r="AC254" s="5"/>
      <c r="AD254" s="5"/>
      <c r="AE254" s="5"/>
      <c r="AF254" s="5"/>
      <c r="AG254" s="5"/>
      <c r="AH254" s="5"/>
      <c r="AI254" s="5"/>
      <c r="AJ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68"/>
      <c r="AC255" s="5"/>
      <c r="AD255" s="5"/>
      <c r="AE255" s="5"/>
      <c r="AF255" s="5"/>
      <c r="AG255" s="5"/>
      <c r="AH255" s="5"/>
      <c r="AI255" s="5"/>
      <c r="AJ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68"/>
      <c r="AC256" s="5"/>
      <c r="AD256" s="5"/>
      <c r="AE256" s="5"/>
      <c r="AF256" s="5"/>
      <c r="AG256" s="5"/>
      <c r="AH256" s="5"/>
      <c r="AI256" s="5"/>
      <c r="AJ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68"/>
      <c r="AC257" s="5"/>
      <c r="AD257" s="5"/>
      <c r="AE257" s="5"/>
      <c r="AF257" s="5"/>
      <c r="AG257" s="5"/>
      <c r="AH257" s="5"/>
      <c r="AI257" s="5"/>
      <c r="AJ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68"/>
      <c r="AC258" s="5"/>
      <c r="AD258" s="5"/>
      <c r="AE258" s="5"/>
      <c r="AF258" s="5"/>
      <c r="AG258" s="5"/>
      <c r="AH258" s="5"/>
      <c r="AI258" s="5"/>
      <c r="AJ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68"/>
      <c r="AC259" s="5"/>
      <c r="AD259" s="5"/>
      <c r="AE259" s="5"/>
      <c r="AF259" s="5"/>
      <c r="AG259" s="5"/>
      <c r="AH259" s="5"/>
      <c r="AI259" s="5"/>
      <c r="AJ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68"/>
      <c r="AC260" s="5"/>
      <c r="AD260" s="5"/>
      <c r="AE260" s="5"/>
      <c r="AF260" s="5"/>
      <c r="AG260" s="5"/>
      <c r="AH260" s="5"/>
      <c r="AI260" s="5"/>
      <c r="AJ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68"/>
      <c r="AC261" s="5"/>
      <c r="AD261" s="5"/>
      <c r="AE261" s="5"/>
      <c r="AF261" s="5"/>
      <c r="AG261" s="5"/>
      <c r="AH261" s="5"/>
      <c r="AI261" s="5"/>
      <c r="AJ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68"/>
      <c r="AC262" s="5"/>
      <c r="AD262" s="5"/>
      <c r="AE262" s="5"/>
      <c r="AF262" s="5"/>
      <c r="AG262" s="5"/>
      <c r="AH262" s="5"/>
      <c r="AI262" s="5"/>
      <c r="AJ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68"/>
      <c r="AC263" s="5"/>
      <c r="AD263" s="5"/>
      <c r="AE263" s="5"/>
      <c r="AF263" s="5"/>
      <c r="AG263" s="5"/>
      <c r="AH263" s="5"/>
      <c r="AI263" s="5"/>
      <c r="AJ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68"/>
      <c r="AC264" s="5"/>
      <c r="AD264" s="5"/>
      <c r="AE264" s="5"/>
      <c r="AF264" s="5"/>
      <c r="AG264" s="5"/>
      <c r="AH264" s="5"/>
      <c r="AI264" s="5"/>
      <c r="AJ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68"/>
      <c r="AC265" s="5"/>
      <c r="AD265" s="5"/>
      <c r="AE265" s="5"/>
      <c r="AF265" s="5"/>
      <c r="AG265" s="5"/>
      <c r="AH265" s="5"/>
      <c r="AI265" s="5"/>
      <c r="AJ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68"/>
      <c r="AC266" s="5"/>
      <c r="AD266" s="5"/>
      <c r="AE266" s="5"/>
      <c r="AF266" s="5"/>
      <c r="AG266" s="5"/>
      <c r="AH266" s="5"/>
      <c r="AI266" s="5"/>
      <c r="AJ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68"/>
      <c r="AC267" s="5"/>
      <c r="AD267" s="5"/>
      <c r="AE267" s="5"/>
      <c r="AF267" s="5"/>
      <c r="AG267" s="5"/>
      <c r="AH267" s="5"/>
      <c r="AI267" s="5"/>
      <c r="AJ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68"/>
      <c r="AC268" s="5"/>
      <c r="AD268" s="5"/>
      <c r="AE268" s="5"/>
      <c r="AF268" s="5"/>
      <c r="AG268" s="5"/>
      <c r="AH268" s="5"/>
      <c r="AI268" s="5"/>
      <c r="AJ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68"/>
      <c r="AC269" s="5"/>
      <c r="AD269" s="5"/>
      <c r="AE269" s="5"/>
      <c r="AF269" s="5"/>
      <c r="AG269" s="5"/>
      <c r="AH269" s="5"/>
      <c r="AI269" s="5"/>
      <c r="AJ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68"/>
      <c r="AC270" s="5"/>
      <c r="AD270" s="5"/>
      <c r="AE270" s="5"/>
      <c r="AF270" s="5"/>
      <c r="AG270" s="5"/>
      <c r="AH270" s="5"/>
      <c r="AI270" s="5"/>
      <c r="AJ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68"/>
      <c r="AC271" s="5"/>
      <c r="AD271" s="5"/>
      <c r="AE271" s="5"/>
      <c r="AF271" s="5"/>
      <c r="AG271" s="5"/>
      <c r="AH271" s="5"/>
      <c r="AI271" s="5"/>
      <c r="AJ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68"/>
      <c r="AC272" s="5"/>
      <c r="AD272" s="5"/>
      <c r="AE272" s="5"/>
      <c r="AF272" s="5"/>
      <c r="AG272" s="5"/>
      <c r="AH272" s="5"/>
      <c r="AI272" s="5"/>
      <c r="AJ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68"/>
      <c r="AC273" s="5"/>
      <c r="AD273" s="5"/>
      <c r="AE273" s="5"/>
      <c r="AF273" s="5"/>
      <c r="AG273" s="5"/>
      <c r="AH273" s="5"/>
      <c r="AI273" s="5"/>
      <c r="AJ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68"/>
      <c r="AC274" s="5"/>
      <c r="AD274" s="5"/>
      <c r="AE274" s="5"/>
      <c r="AF274" s="5"/>
      <c r="AG274" s="5"/>
      <c r="AH274" s="5"/>
      <c r="AI274" s="5"/>
      <c r="AJ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68"/>
      <c r="AC275" s="5"/>
      <c r="AD275" s="5"/>
      <c r="AE275" s="5"/>
      <c r="AF275" s="5"/>
      <c r="AG275" s="5"/>
      <c r="AH275" s="5"/>
      <c r="AI275" s="5"/>
      <c r="AJ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68"/>
      <c r="AC276" s="5"/>
      <c r="AD276" s="5"/>
      <c r="AE276" s="5"/>
      <c r="AF276" s="5"/>
      <c r="AG276" s="5"/>
      <c r="AH276" s="5"/>
      <c r="AI276" s="5"/>
      <c r="AJ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68"/>
      <c r="AC277" s="5"/>
      <c r="AD277" s="5"/>
      <c r="AE277" s="5"/>
      <c r="AF277" s="5"/>
      <c r="AG277" s="5"/>
      <c r="AH277" s="5"/>
      <c r="AI277" s="5"/>
      <c r="AJ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68"/>
      <c r="AC278" s="5"/>
      <c r="AD278" s="5"/>
      <c r="AE278" s="5"/>
      <c r="AF278" s="5"/>
      <c r="AG278" s="5"/>
      <c r="AH278" s="5"/>
      <c r="AI278" s="5"/>
      <c r="AJ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68"/>
      <c r="AC279" s="5"/>
      <c r="AD279" s="5"/>
      <c r="AE279" s="5"/>
      <c r="AF279" s="5"/>
      <c r="AG279" s="5"/>
      <c r="AH279" s="5"/>
      <c r="AI279" s="5"/>
      <c r="AJ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68"/>
      <c r="AC280" s="5"/>
      <c r="AD280" s="5"/>
      <c r="AE280" s="5"/>
      <c r="AF280" s="5"/>
      <c r="AG280" s="5"/>
      <c r="AH280" s="5"/>
      <c r="AI280" s="5"/>
      <c r="AJ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68"/>
      <c r="AC281" s="5"/>
      <c r="AD281" s="5"/>
      <c r="AE281" s="5"/>
      <c r="AF281" s="5"/>
      <c r="AG281" s="5"/>
      <c r="AH281" s="5"/>
      <c r="AI281" s="5"/>
      <c r="AJ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68"/>
      <c r="AC282" s="5"/>
      <c r="AD282" s="5"/>
      <c r="AE282" s="5"/>
      <c r="AF282" s="5"/>
      <c r="AG282" s="5"/>
      <c r="AH282" s="5"/>
      <c r="AI282" s="5"/>
      <c r="AJ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68"/>
      <c r="AC283" s="5"/>
      <c r="AD283" s="5"/>
      <c r="AE283" s="5"/>
      <c r="AF283" s="5"/>
      <c r="AG283" s="5"/>
      <c r="AH283" s="5"/>
      <c r="AI283" s="5"/>
      <c r="AJ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68"/>
      <c r="AC284" s="5"/>
      <c r="AD284" s="5"/>
      <c r="AE284" s="5"/>
      <c r="AF284" s="5"/>
      <c r="AG284" s="5"/>
      <c r="AH284" s="5"/>
      <c r="AI284" s="5"/>
      <c r="AJ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68"/>
      <c r="AC285" s="5"/>
      <c r="AD285" s="5"/>
      <c r="AE285" s="5"/>
      <c r="AF285" s="5"/>
      <c r="AG285" s="5"/>
      <c r="AH285" s="5"/>
      <c r="AI285" s="5"/>
      <c r="AJ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68"/>
      <c r="AC286" s="5"/>
      <c r="AD286" s="5"/>
      <c r="AE286" s="5"/>
      <c r="AF286" s="5"/>
      <c r="AG286" s="5"/>
      <c r="AH286" s="5"/>
      <c r="AI286" s="5"/>
      <c r="AJ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68"/>
      <c r="AC287" s="5"/>
      <c r="AD287" s="5"/>
      <c r="AE287" s="5"/>
      <c r="AF287" s="5"/>
      <c r="AG287" s="5"/>
      <c r="AH287" s="5"/>
      <c r="AI287" s="5"/>
      <c r="AJ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68"/>
      <c r="AC288" s="5"/>
      <c r="AD288" s="5"/>
      <c r="AE288" s="5"/>
      <c r="AF288" s="5"/>
      <c r="AG288" s="5"/>
      <c r="AH288" s="5"/>
      <c r="AI288" s="5"/>
      <c r="AJ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68"/>
      <c r="AC289" s="5"/>
      <c r="AD289" s="5"/>
      <c r="AE289" s="5"/>
      <c r="AF289" s="5"/>
      <c r="AG289" s="5"/>
      <c r="AH289" s="5"/>
      <c r="AI289" s="5"/>
      <c r="AJ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68"/>
      <c r="AC290" s="5"/>
      <c r="AD290" s="5"/>
      <c r="AE290" s="5"/>
      <c r="AF290" s="5"/>
      <c r="AG290" s="5"/>
      <c r="AH290" s="5"/>
      <c r="AI290" s="5"/>
      <c r="AJ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68"/>
      <c r="AC291" s="5"/>
      <c r="AD291" s="5"/>
      <c r="AE291" s="5"/>
      <c r="AF291" s="5"/>
      <c r="AG291" s="5"/>
      <c r="AH291" s="5"/>
      <c r="AI291" s="5"/>
      <c r="AJ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68"/>
      <c r="AC292" s="5"/>
      <c r="AD292" s="5"/>
      <c r="AE292" s="5"/>
      <c r="AF292" s="5"/>
      <c r="AG292" s="5"/>
      <c r="AH292" s="5"/>
      <c r="AI292" s="5"/>
      <c r="AJ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68"/>
      <c r="AC293" s="5"/>
      <c r="AD293" s="5"/>
      <c r="AE293" s="5"/>
      <c r="AF293" s="5"/>
      <c r="AG293" s="5"/>
      <c r="AH293" s="5"/>
      <c r="AI293" s="5"/>
      <c r="AJ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68"/>
      <c r="AC294" s="5"/>
      <c r="AD294" s="5"/>
      <c r="AE294" s="5"/>
      <c r="AF294" s="5"/>
      <c r="AG294" s="5"/>
      <c r="AH294" s="5"/>
      <c r="AI294" s="5"/>
      <c r="AJ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68"/>
      <c r="AC295" s="5"/>
      <c r="AD295" s="5"/>
      <c r="AE295" s="5"/>
      <c r="AF295" s="5"/>
      <c r="AG295" s="5"/>
      <c r="AH295" s="5"/>
      <c r="AI295" s="5"/>
      <c r="AJ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68"/>
      <c r="AC296" s="5"/>
      <c r="AD296" s="5"/>
      <c r="AE296" s="5"/>
      <c r="AF296" s="5"/>
      <c r="AG296" s="5"/>
      <c r="AH296" s="5"/>
      <c r="AI296" s="5"/>
      <c r="AJ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68"/>
      <c r="AC297" s="5"/>
      <c r="AD297" s="5"/>
      <c r="AE297" s="5"/>
      <c r="AF297" s="5"/>
      <c r="AG297" s="5"/>
      <c r="AH297" s="5"/>
      <c r="AI297" s="5"/>
      <c r="AJ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68"/>
      <c r="AC298" s="5"/>
      <c r="AD298" s="5"/>
      <c r="AE298" s="5"/>
      <c r="AF298" s="5"/>
      <c r="AG298" s="5"/>
      <c r="AH298" s="5"/>
      <c r="AI298" s="5"/>
      <c r="AJ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68"/>
      <c r="AC299" s="5"/>
      <c r="AD299" s="5"/>
      <c r="AE299" s="5"/>
      <c r="AF299" s="5"/>
      <c r="AG299" s="5"/>
      <c r="AH299" s="5"/>
      <c r="AI299" s="5"/>
      <c r="AJ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68"/>
      <c r="AC300" s="5"/>
      <c r="AD300" s="5"/>
      <c r="AE300" s="5"/>
      <c r="AF300" s="5"/>
      <c r="AG300" s="5"/>
      <c r="AH300" s="5"/>
      <c r="AI300" s="5"/>
      <c r="AJ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68"/>
      <c r="AC301" s="5"/>
      <c r="AD301" s="5"/>
      <c r="AE301" s="5"/>
      <c r="AF301" s="5"/>
      <c r="AG301" s="5"/>
      <c r="AH301" s="5"/>
      <c r="AI301" s="5"/>
      <c r="AJ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68"/>
      <c r="AC302" s="5"/>
      <c r="AD302" s="5"/>
      <c r="AE302" s="5"/>
      <c r="AF302" s="5"/>
      <c r="AG302" s="5"/>
      <c r="AH302" s="5"/>
      <c r="AI302" s="5"/>
      <c r="AJ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68"/>
      <c r="AC303" s="5"/>
      <c r="AD303" s="5"/>
      <c r="AE303" s="5"/>
      <c r="AF303" s="5"/>
      <c r="AG303" s="5"/>
      <c r="AH303" s="5"/>
      <c r="AI303" s="5"/>
      <c r="AJ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68"/>
      <c r="AC304" s="5"/>
      <c r="AD304" s="5"/>
      <c r="AE304" s="5"/>
      <c r="AF304" s="5"/>
      <c r="AG304" s="5"/>
      <c r="AH304" s="5"/>
      <c r="AI304" s="5"/>
      <c r="AJ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68"/>
      <c r="AC305" s="5"/>
      <c r="AD305" s="5"/>
      <c r="AE305" s="5"/>
      <c r="AF305" s="5"/>
      <c r="AG305" s="5"/>
      <c r="AH305" s="5"/>
      <c r="AI305" s="5"/>
      <c r="AJ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68"/>
      <c r="AC306" s="5"/>
      <c r="AD306" s="5"/>
      <c r="AE306" s="5"/>
      <c r="AF306" s="5"/>
      <c r="AG306" s="5"/>
      <c r="AH306" s="5"/>
      <c r="AI306" s="5"/>
      <c r="AJ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68"/>
      <c r="AC307" s="5"/>
      <c r="AD307" s="5"/>
      <c r="AE307" s="5"/>
      <c r="AF307" s="5"/>
      <c r="AG307" s="5"/>
      <c r="AH307" s="5"/>
      <c r="AI307" s="5"/>
      <c r="AJ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68"/>
      <c r="AC308" s="5"/>
      <c r="AD308" s="5"/>
      <c r="AE308" s="5"/>
      <c r="AF308" s="5"/>
      <c r="AG308" s="5"/>
      <c r="AH308" s="5"/>
      <c r="AI308" s="5"/>
      <c r="AJ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68"/>
      <c r="AC309" s="5"/>
      <c r="AD309" s="5"/>
      <c r="AE309" s="5"/>
      <c r="AF309" s="5"/>
      <c r="AG309" s="5"/>
      <c r="AH309" s="5"/>
      <c r="AI309" s="5"/>
      <c r="AJ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68"/>
      <c r="AC310" s="5"/>
      <c r="AD310" s="5"/>
      <c r="AE310" s="5"/>
      <c r="AF310" s="5"/>
      <c r="AG310" s="5"/>
      <c r="AH310" s="5"/>
      <c r="AI310" s="5"/>
      <c r="AJ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68"/>
      <c r="AC311" s="5"/>
      <c r="AD311" s="5"/>
      <c r="AE311" s="5"/>
      <c r="AF311" s="5"/>
      <c r="AG311" s="5"/>
      <c r="AH311" s="5"/>
      <c r="AI311" s="5"/>
      <c r="AJ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68"/>
      <c r="AC312" s="5"/>
      <c r="AD312" s="5"/>
      <c r="AE312" s="5"/>
      <c r="AF312" s="5"/>
      <c r="AG312" s="5"/>
      <c r="AH312" s="5"/>
      <c r="AI312" s="5"/>
      <c r="AJ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68"/>
      <c r="AC313" s="5"/>
      <c r="AD313" s="5"/>
      <c r="AE313" s="5"/>
      <c r="AF313" s="5"/>
      <c r="AG313" s="5"/>
      <c r="AH313" s="5"/>
      <c r="AI313" s="5"/>
      <c r="AJ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68"/>
      <c r="AC314" s="5"/>
      <c r="AD314" s="5"/>
      <c r="AE314" s="5"/>
      <c r="AF314" s="5"/>
      <c r="AG314" s="5"/>
      <c r="AH314" s="5"/>
      <c r="AI314" s="5"/>
      <c r="AJ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68"/>
      <c r="AC315" s="5"/>
      <c r="AD315" s="5"/>
      <c r="AE315" s="5"/>
      <c r="AF315" s="5"/>
      <c r="AG315" s="5"/>
      <c r="AH315" s="5"/>
      <c r="AI315" s="5"/>
      <c r="AJ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68"/>
      <c r="AC316" s="5"/>
      <c r="AD316" s="5"/>
      <c r="AE316" s="5"/>
      <c r="AF316" s="5"/>
      <c r="AG316" s="5"/>
      <c r="AH316" s="5"/>
      <c r="AI316" s="5"/>
      <c r="AJ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68"/>
      <c r="AC317" s="5"/>
      <c r="AD317" s="5"/>
      <c r="AE317" s="5"/>
      <c r="AF317" s="5"/>
      <c r="AG317" s="5"/>
      <c r="AH317" s="5"/>
      <c r="AI317" s="5"/>
      <c r="AJ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68"/>
      <c r="AC318" s="5"/>
      <c r="AD318" s="5"/>
      <c r="AE318" s="5"/>
      <c r="AF318" s="5"/>
      <c r="AG318" s="5"/>
      <c r="AH318" s="5"/>
      <c r="AI318" s="5"/>
      <c r="AJ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68"/>
      <c r="AC319" s="5"/>
      <c r="AD319" s="5"/>
      <c r="AE319" s="5"/>
      <c r="AF319" s="5"/>
      <c r="AG319" s="5"/>
      <c r="AH319" s="5"/>
      <c r="AI319" s="5"/>
      <c r="AJ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68"/>
      <c r="AC320" s="5"/>
      <c r="AD320" s="5"/>
      <c r="AE320" s="5"/>
      <c r="AF320" s="5"/>
      <c r="AG320" s="5"/>
      <c r="AH320" s="5"/>
      <c r="AI320" s="5"/>
      <c r="AJ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68"/>
      <c r="AC321" s="5"/>
      <c r="AD321" s="5"/>
      <c r="AE321" s="5"/>
      <c r="AF321" s="5"/>
      <c r="AG321" s="5"/>
      <c r="AH321" s="5"/>
      <c r="AI321" s="5"/>
      <c r="AJ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68"/>
      <c r="AC322" s="5"/>
      <c r="AD322" s="5"/>
      <c r="AE322" s="5"/>
      <c r="AF322" s="5"/>
      <c r="AG322" s="5"/>
      <c r="AH322" s="5"/>
      <c r="AI322" s="5"/>
      <c r="AJ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68"/>
      <c r="AC323" s="5"/>
      <c r="AD323" s="5"/>
      <c r="AE323" s="5"/>
      <c r="AF323" s="5"/>
      <c r="AG323" s="5"/>
      <c r="AH323" s="5"/>
      <c r="AI323" s="5"/>
      <c r="AJ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68"/>
      <c r="AC324" s="5"/>
      <c r="AD324" s="5"/>
      <c r="AE324" s="5"/>
      <c r="AF324" s="5"/>
      <c r="AG324" s="5"/>
      <c r="AH324" s="5"/>
      <c r="AI324" s="5"/>
      <c r="AJ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68"/>
      <c r="AC325" s="5"/>
      <c r="AD325" s="5"/>
      <c r="AE325" s="5"/>
      <c r="AF325" s="5"/>
      <c r="AG325" s="5"/>
      <c r="AH325" s="5"/>
      <c r="AI325" s="5"/>
      <c r="AJ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68"/>
      <c r="AC326" s="5"/>
      <c r="AD326" s="5"/>
      <c r="AE326" s="5"/>
      <c r="AF326" s="5"/>
      <c r="AG326" s="5"/>
      <c r="AH326" s="5"/>
      <c r="AI326" s="5"/>
      <c r="AJ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68"/>
      <c r="AC327" s="5"/>
      <c r="AD327" s="5"/>
      <c r="AE327" s="5"/>
      <c r="AF327" s="5"/>
      <c r="AG327" s="5"/>
      <c r="AH327" s="5"/>
      <c r="AI327" s="5"/>
      <c r="AJ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68"/>
      <c r="AC328" s="5"/>
      <c r="AD328" s="5"/>
      <c r="AE328" s="5"/>
      <c r="AF328" s="5"/>
      <c r="AG328" s="5"/>
      <c r="AH328" s="5"/>
      <c r="AI328" s="5"/>
      <c r="AJ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68"/>
      <c r="AC329" s="5"/>
      <c r="AD329" s="5"/>
      <c r="AE329" s="5"/>
      <c r="AF329" s="5"/>
      <c r="AG329" s="5"/>
      <c r="AH329" s="5"/>
      <c r="AI329" s="5"/>
      <c r="AJ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68"/>
      <c r="AC330" s="5"/>
      <c r="AD330" s="5"/>
      <c r="AE330" s="5"/>
      <c r="AF330" s="5"/>
      <c r="AG330" s="5"/>
      <c r="AH330" s="5"/>
      <c r="AI330" s="5"/>
      <c r="AJ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68"/>
      <c r="AC331" s="5"/>
      <c r="AD331" s="5"/>
      <c r="AE331" s="5"/>
      <c r="AF331" s="5"/>
      <c r="AG331" s="5"/>
      <c r="AH331" s="5"/>
      <c r="AI331" s="5"/>
      <c r="AJ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68"/>
      <c r="AC332" s="5"/>
      <c r="AD332" s="5"/>
      <c r="AE332" s="5"/>
      <c r="AF332" s="5"/>
      <c r="AG332" s="5"/>
      <c r="AH332" s="5"/>
      <c r="AI332" s="5"/>
      <c r="AJ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68"/>
      <c r="AC333" s="5"/>
      <c r="AD333" s="5"/>
      <c r="AE333" s="5"/>
      <c r="AF333" s="5"/>
      <c r="AG333" s="5"/>
      <c r="AH333" s="5"/>
      <c r="AI333" s="5"/>
      <c r="AJ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68"/>
      <c r="AC334" s="5"/>
      <c r="AD334" s="5"/>
      <c r="AE334" s="5"/>
      <c r="AF334" s="5"/>
      <c r="AG334" s="5"/>
      <c r="AH334" s="5"/>
      <c r="AI334" s="5"/>
      <c r="AJ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68"/>
      <c r="AC335" s="5"/>
      <c r="AD335" s="5"/>
      <c r="AE335" s="5"/>
      <c r="AF335" s="5"/>
      <c r="AG335" s="5"/>
      <c r="AH335" s="5"/>
      <c r="AI335" s="5"/>
      <c r="AJ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68"/>
      <c r="AC336" s="5"/>
      <c r="AD336" s="5"/>
      <c r="AE336" s="5"/>
      <c r="AF336" s="5"/>
      <c r="AG336" s="5"/>
      <c r="AH336" s="5"/>
      <c r="AI336" s="5"/>
      <c r="AJ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68"/>
      <c r="AC337" s="5"/>
      <c r="AD337" s="5"/>
      <c r="AE337" s="5"/>
      <c r="AF337" s="5"/>
      <c r="AG337" s="5"/>
      <c r="AH337" s="5"/>
      <c r="AI337" s="5"/>
      <c r="AJ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68"/>
      <c r="AC338" s="5"/>
      <c r="AD338" s="5"/>
      <c r="AE338" s="5"/>
      <c r="AF338" s="5"/>
      <c r="AG338" s="5"/>
      <c r="AH338" s="5"/>
      <c r="AI338" s="5"/>
      <c r="AJ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68"/>
      <c r="AC339" s="5"/>
      <c r="AD339" s="5"/>
      <c r="AE339" s="5"/>
      <c r="AF339" s="5"/>
      <c r="AG339" s="5"/>
      <c r="AH339" s="5"/>
      <c r="AI339" s="5"/>
      <c r="AJ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68"/>
      <c r="AC340" s="5"/>
      <c r="AD340" s="5"/>
      <c r="AE340" s="5"/>
      <c r="AF340" s="5"/>
      <c r="AG340" s="5"/>
      <c r="AH340" s="5"/>
      <c r="AI340" s="5"/>
      <c r="AJ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68"/>
      <c r="AC341" s="5"/>
      <c r="AD341" s="5"/>
      <c r="AE341" s="5"/>
      <c r="AF341" s="5"/>
      <c r="AG341" s="5"/>
      <c r="AH341" s="5"/>
      <c r="AI341" s="5"/>
      <c r="AJ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68"/>
      <c r="AC342" s="5"/>
      <c r="AD342" s="5"/>
      <c r="AE342" s="5"/>
      <c r="AF342" s="5"/>
      <c r="AG342" s="5"/>
      <c r="AH342" s="5"/>
      <c r="AI342" s="5"/>
      <c r="AJ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68"/>
      <c r="AC343" s="5"/>
      <c r="AD343" s="5"/>
      <c r="AE343" s="5"/>
      <c r="AF343" s="5"/>
      <c r="AG343" s="5"/>
      <c r="AH343" s="5"/>
      <c r="AI343" s="5"/>
      <c r="AJ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68"/>
      <c r="AC344" s="5"/>
      <c r="AD344" s="5"/>
      <c r="AE344" s="5"/>
      <c r="AF344" s="5"/>
      <c r="AG344" s="5"/>
      <c r="AH344" s="5"/>
      <c r="AI344" s="5"/>
      <c r="AJ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68"/>
      <c r="AC345" s="5"/>
      <c r="AD345" s="5"/>
      <c r="AE345" s="5"/>
      <c r="AF345" s="5"/>
      <c r="AG345" s="5"/>
      <c r="AH345" s="5"/>
      <c r="AI345" s="5"/>
      <c r="AJ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68"/>
      <c r="AC346" s="5"/>
      <c r="AD346" s="5"/>
      <c r="AE346" s="5"/>
      <c r="AF346" s="5"/>
      <c r="AG346" s="5"/>
      <c r="AH346" s="5"/>
      <c r="AI346" s="5"/>
      <c r="AJ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68"/>
      <c r="AC347" s="5"/>
      <c r="AD347" s="5"/>
      <c r="AE347" s="5"/>
      <c r="AF347" s="5"/>
      <c r="AG347" s="5"/>
      <c r="AH347" s="5"/>
      <c r="AI347" s="5"/>
      <c r="AJ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68"/>
      <c r="AC348" s="5"/>
      <c r="AD348" s="5"/>
      <c r="AE348" s="5"/>
      <c r="AF348" s="5"/>
      <c r="AG348" s="5"/>
      <c r="AH348" s="5"/>
      <c r="AI348" s="5"/>
      <c r="AJ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68"/>
      <c r="AC349" s="5"/>
      <c r="AD349" s="5"/>
      <c r="AE349" s="5"/>
      <c r="AF349" s="5"/>
      <c r="AG349" s="5"/>
      <c r="AH349" s="5"/>
      <c r="AI349" s="5"/>
      <c r="AJ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68"/>
      <c r="AC350" s="5"/>
      <c r="AD350" s="5"/>
      <c r="AE350" s="5"/>
      <c r="AF350" s="5"/>
      <c r="AG350" s="5"/>
      <c r="AH350" s="5"/>
      <c r="AI350" s="5"/>
      <c r="AJ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68"/>
      <c r="AC351" s="5"/>
      <c r="AD351" s="5"/>
      <c r="AE351" s="5"/>
      <c r="AF351" s="5"/>
      <c r="AG351" s="5"/>
      <c r="AH351" s="5"/>
      <c r="AI351" s="5"/>
      <c r="AJ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68"/>
      <c r="AC352" s="5"/>
      <c r="AD352" s="5"/>
      <c r="AE352" s="5"/>
      <c r="AF352" s="5"/>
      <c r="AG352" s="5"/>
      <c r="AH352" s="5"/>
      <c r="AI352" s="5"/>
      <c r="AJ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68"/>
      <c r="AC353" s="5"/>
      <c r="AD353" s="5"/>
      <c r="AE353" s="5"/>
      <c r="AF353" s="5"/>
      <c r="AG353" s="5"/>
      <c r="AH353" s="5"/>
      <c r="AI353" s="5"/>
      <c r="AJ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68"/>
      <c r="AC354" s="5"/>
      <c r="AD354" s="5"/>
      <c r="AE354" s="5"/>
      <c r="AF354" s="5"/>
      <c r="AG354" s="5"/>
      <c r="AH354" s="5"/>
      <c r="AI354" s="5"/>
      <c r="AJ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68"/>
      <c r="AC355" s="5"/>
      <c r="AD355" s="5"/>
      <c r="AE355" s="5"/>
      <c r="AF355" s="5"/>
      <c r="AG355" s="5"/>
      <c r="AH355" s="5"/>
      <c r="AI355" s="5"/>
      <c r="AJ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68"/>
      <c r="AC356" s="5"/>
      <c r="AD356" s="5"/>
      <c r="AE356" s="5"/>
      <c r="AF356" s="5"/>
      <c r="AG356" s="5"/>
      <c r="AH356" s="5"/>
      <c r="AI356" s="5"/>
      <c r="AJ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68"/>
      <c r="AC357" s="5"/>
      <c r="AD357" s="5"/>
      <c r="AE357" s="5"/>
      <c r="AF357" s="5"/>
      <c r="AG357" s="5"/>
      <c r="AH357" s="5"/>
      <c r="AI357" s="5"/>
      <c r="AJ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68"/>
      <c r="AC358" s="5"/>
      <c r="AD358" s="5"/>
      <c r="AE358" s="5"/>
      <c r="AF358" s="5"/>
      <c r="AG358" s="5"/>
      <c r="AH358" s="5"/>
      <c r="AI358" s="5"/>
      <c r="AJ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68"/>
      <c r="AC359" s="5"/>
      <c r="AD359" s="5"/>
      <c r="AE359" s="5"/>
      <c r="AF359" s="5"/>
      <c r="AG359" s="5"/>
      <c r="AH359" s="5"/>
      <c r="AI359" s="5"/>
      <c r="AJ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68"/>
      <c r="AC360" s="5"/>
      <c r="AD360" s="5"/>
      <c r="AE360" s="5"/>
      <c r="AF360" s="5"/>
      <c r="AG360" s="5"/>
      <c r="AH360" s="5"/>
      <c r="AI360" s="5"/>
      <c r="AJ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68"/>
      <c r="AC361" s="5"/>
      <c r="AD361" s="5"/>
      <c r="AE361" s="5"/>
      <c r="AF361" s="5"/>
      <c r="AG361" s="5"/>
      <c r="AH361" s="5"/>
      <c r="AI361" s="5"/>
      <c r="AJ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68"/>
      <c r="AC362" s="5"/>
      <c r="AD362" s="5"/>
      <c r="AE362" s="5"/>
      <c r="AF362" s="5"/>
      <c r="AG362" s="5"/>
      <c r="AH362" s="5"/>
      <c r="AI362" s="5"/>
      <c r="AJ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68"/>
      <c r="AC363" s="5"/>
      <c r="AD363" s="5"/>
      <c r="AE363" s="5"/>
      <c r="AF363" s="5"/>
      <c r="AG363" s="5"/>
      <c r="AH363" s="5"/>
      <c r="AI363" s="5"/>
      <c r="AJ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68"/>
      <c r="AC364" s="5"/>
      <c r="AD364" s="5"/>
      <c r="AE364" s="5"/>
      <c r="AF364" s="5"/>
      <c r="AG364" s="5"/>
      <c r="AH364" s="5"/>
      <c r="AI364" s="5"/>
      <c r="AJ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68"/>
      <c r="AC365" s="5"/>
      <c r="AD365" s="5"/>
      <c r="AE365" s="5"/>
      <c r="AF365" s="5"/>
      <c r="AG365" s="5"/>
      <c r="AH365" s="5"/>
      <c r="AI365" s="5"/>
      <c r="AJ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68"/>
      <c r="AC366" s="5"/>
      <c r="AD366" s="5"/>
      <c r="AE366" s="5"/>
      <c r="AF366" s="5"/>
      <c r="AG366" s="5"/>
      <c r="AH366" s="5"/>
      <c r="AI366" s="5"/>
      <c r="AJ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68"/>
      <c r="AC367" s="5"/>
      <c r="AD367" s="5"/>
      <c r="AE367" s="5"/>
      <c r="AF367" s="5"/>
      <c r="AG367" s="5"/>
      <c r="AH367" s="5"/>
      <c r="AI367" s="5"/>
      <c r="AJ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68"/>
      <c r="AC368" s="5"/>
      <c r="AD368" s="5"/>
      <c r="AE368" s="5"/>
      <c r="AF368" s="5"/>
      <c r="AG368" s="5"/>
      <c r="AH368" s="5"/>
      <c r="AI368" s="5"/>
      <c r="AJ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68"/>
      <c r="AC369" s="5"/>
      <c r="AD369" s="5"/>
      <c r="AE369" s="5"/>
      <c r="AF369" s="5"/>
      <c r="AG369" s="5"/>
      <c r="AH369" s="5"/>
      <c r="AI369" s="5"/>
      <c r="AJ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68"/>
      <c r="AC370" s="5"/>
      <c r="AD370" s="5"/>
      <c r="AE370" s="5"/>
      <c r="AF370" s="5"/>
      <c r="AG370" s="5"/>
      <c r="AH370" s="5"/>
      <c r="AI370" s="5"/>
      <c r="AJ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68"/>
      <c r="AC371" s="5"/>
      <c r="AD371" s="5"/>
      <c r="AE371" s="5"/>
      <c r="AF371" s="5"/>
      <c r="AG371" s="5"/>
      <c r="AH371" s="5"/>
      <c r="AI371" s="5"/>
      <c r="AJ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68"/>
      <c r="AC372" s="5"/>
      <c r="AD372" s="5"/>
      <c r="AE372" s="5"/>
      <c r="AF372" s="5"/>
      <c r="AG372" s="5"/>
      <c r="AH372" s="5"/>
      <c r="AI372" s="5"/>
      <c r="AJ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68"/>
      <c r="AC373" s="5"/>
      <c r="AD373" s="5"/>
      <c r="AE373" s="5"/>
      <c r="AF373" s="5"/>
      <c r="AG373" s="5"/>
      <c r="AH373" s="5"/>
      <c r="AI373" s="5"/>
      <c r="AJ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68"/>
      <c r="AC374" s="5"/>
      <c r="AD374" s="5"/>
      <c r="AE374" s="5"/>
      <c r="AF374" s="5"/>
      <c r="AG374" s="5"/>
      <c r="AH374" s="5"/>
      <c r="AI374" s="5"/>
      <c r="AJ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68"/>
      <c r="AC375" s="5"/>
      <c r="AD375" s="5"/>
      <c r="AE375" s="5"/>
      <c r="AF375" s="5"/>
      <c r="AG375" s="5"/>
      <c r="AH375" s="5"/>
      <c r="AI375" s="5"/>
      <c r="AJ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68"/>
      <c r="AC376" s="5"/>
      <c r="AD376" s="5"/>
      <c r="AE376" s="5"/>
      <c r="AF376" s="5"/>
      <c r="AG376" s="5"/>
      <c r="AH376" s="5"/>
      <c r="AI376" s="5"/>
      <c r="AJ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68"/>
      <c r="AC377" s="5"/>
      <c r="AD377" s="5"/>
      <c r="AE377" s="5"/>
      <c r="AF377" s="5"/>
      <c r="AG377" s="5"/>
      <c r="AH377" s="5"/>
      <c r="AI377" s="5"/>
      <c r="AJ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68"/>
      <c r="AC378" s="5"/>
      <c r="AD378" s="5"/>
      <c r="AE378" s="5"/>
      <c r="AF378" s="5"/>
      <c r="AG378" s="5"/>
      <c r="AH378" s="5"/>
      <c r="AI378" s="5"/>
      <c r="AJ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68"/>
      <c r="AC379" s="5"/>
      <c r="AD379" s="5"/>
      <c r="AE379" s="5"/>
      <c r="AF379" s="5"/>
      <c r="AG379" s="5"/>
      <c r="AH379" s="5"/>
      <c r="AI379" s="5"/>
      <c r="AJ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68"/>
      <c r="AC380" s="5"/>
      <c r="AD380" s="5"/>
      <c r="AE380" s="5"/>
      <c r="AF380" s="5"/>
      <c r="AG380" s="5"/>
      <c r="AH380" s="5"/>
      <c r="AI380" s="5"/>
      <c r="AJ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68"/>
      <c r="AC381" s="5"/>
      <c r="AD381" s="5"/>
      <c r="AE381" s="5"/>
      <c r="AF381" s="5"/>
      <c r="AG381" s="5"/>
      <c r="AH381" s="5"/>
      <c r="AI381" s="5"/>
      <c r="AJ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68"/>
      <c r="AC382" s="5"/>
      <c r="AD382" s="5"/>
      <c r="AE382" s="5"/>
      <c r="AF382" s="5"/>
      <c r="AG382" s="5"/>
      <c r="AH382" s="5"/>
      <c r="AI382" s="5"/>
      <c r="AJ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68"/>
      <c r="AC383" s="5"/>
      <c r="AD383" s="5"/>
      <c r="AE383" s="5"/>
      <c r="AF383" s="5"/>
      <c r="AG383" s="5"/>
      <c r="AH383" s="5"/>
      <c r="AI383" s="5"/>
      <c r="AJ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68"/>
      <c r="AC384" s="5"/>
      <c r="AD384" s="5"/>
      <c r="AE384" s="5"/>
      <c r="AF384" s="5"/>
      <c r="AG384" s="5"/>
      <c r="AH384" s="5"/>
      <c r="AI384" s="5"/>
      <c r="AJ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68"/>
      <c r="AC385" s="5"/>
      <c r="AD385" s="5"/>
      <c r="AE385" s="5"/>
      <c r="AF385" s="5"/>
      <c r="AG385" s="5"/>
      <c r="AH385" s="5"/>
      <c r="AI385" s="5"/>
      <c r="AJ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68"/>
      <c r="AC386" s="5"/>
      <c r="AD386" s="5"/>
      <c r="AE386" s="5"/>
      <c r="AF386" s="5"/>
      <c r="AG386" s="5"/>
      <c r="AH386" s="5"/>
      <c r="AI386" s="5"/>
      <c r="AJ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68"/>
      <c r="AC387" s="5"/>
      <c r="AD387" s="5"/>
      <c r="AE387" s="5"/>
      <c r="AF387" s="5"/>
      <c r="AG387" s="5"/>
      <c r="AH387" s="5"/>
      <c r="AI387" s="5"/>
      <c r="AJ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68"/>
      <c r="AC388" s="5"/>
      <c r="AD388" s="5"/>
      <c r="AE388" s="5"/>
      <c r="AF388" s="5"/>
      <c r="AG388" s="5"/>
      <c r="AH388" s="5"/>
      <c r="AI388" s="5"/>
      <c r="AJ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68"/>
      <c r="AC389" s="5"/>
      <c r="AD389" s="5"/>
      <c r="AE389" s="5"/>
      <c r="AF389" s="5"/>
      <c r="AG389" s="5"/>
      <c r="AH389" s="5"/>
      <c r="AI389" s="5"/>
      <c r="AJ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68"/>
      <c r="AC390" s="5"/>
      <c r="AD390" s="5"/>
      <c r="AE390" s="5"/>
      <c r="AF390" s="5"/>
      <c r="AG390" s="5"/>
      <c r="AH390" s="5"/>
      <c r="AI390" s="5"/>
      <c r="AJ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68"/>
      <c r="AC391" s="5"/>
      <c r="AD391" s="5"/>
      <c r="AE391" s="5"/>
      <c r="AF391" s="5"/>
      <c r="AG391" s="5"/>
      <c r="AH391" s="5"/>
      <c r="AI391" s="5"/>
      <c r="AJ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68"/>
      <c r="AC392" s="5"/>
      <c r="AD392" s="5"/>
      <c r="AE392" s="5"/>
      <c r="AF392" s="5"/>
      <c r="AG392" s="5"/>
      <c r="AH392" s="5"/>
      <c r="AI392" s="5"/>
      <c r="AJ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68"/>
      <c r="AC393" s="5"/>
      <c r="AD393" s="5"/>
      <c r="AE393" s="5"/>
      <c r="AF393" s="5"/>
      <c r="AG393" s="5"/>
      <c r="AH393" s="5"/>
      <c r="AI393" s="5"/>
      <c r="AJ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68"/>
      <c r="AC394" s="5"/>
      <c r="AD394" s="5"/>
      <c r="AE394" s="5"/>
      <c r="AF394" s="5"/>
      <c r="AG394" s="5"/>
      <c r="AH394" s="5"/>
      <c r="AI394" s="5"/>
      <c r="AJ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68"/>
      <c r="AC395" s="5"/>
      <c r="AD395" s="5"/>
      <c r="AE395" s="5"/>
      <c r="AF395" s="5"/>
      <c r="AG395" s="5"/>
      <c r="AH395" s="5"/>
      <c r="AI395" s="5"/>
      <c r="AJ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68"/>
      <c r="AC396" s="5"/>
      <c r="AD396" s="5"/>
      <c r="AE396" s="5"/>
      <c r="AF396" s="5"/>
      <c r="AG396" s="5"/>
      <c r="AH396" s="5"/>
      <c r="AI396" s="5"/>
      <c r="AJ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68"/>
      <c r="AC397" s="5"/>
      <c r="AD397" s="5"/>
      <c r="AE397" s="5"/>
      <c r="AF397" s="5"/>
      <c r="AG397" s="5"/>
      <c r="AH397" s="5"/>
      <c r="AI397" s="5"/>
      <c r="AJ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68"/>
      <c r="AC398" s="5"/>
      <c r="AD398" s="5"/>
      <c r="AE398" s="5"/>
      <c r="AF398" s="5"/>
      <c r="AG398" s="5"/>
      <c r="AH398" s="5"/>
      <c r="AI398" s="5"/>
      <c r="AJ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68"/>
      <c r="AC399" s="5"/>
      <c r="AD399" s="5"/>
      <c r="AE399" s="5"/>
      <c r="AF399" s="5"/>
      <c r="AG399" s="5"/>
      <c r="AH399" s="5"/>
      <c r="AI399" s="5"/>
      <c r="AJ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68"/>
      <c r="AC400" s="5"/>
      <c r="AD400" s="5"/>
      <c r="AE400" s="5"/>
      <c r="AF400" s="5"/>
      <c r="AG400" s="5"/>
      <c r="AH400" s="5"/>
      <c r="AI400" s="5"/>
      <c r="AJ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68"/>
      <c r="AC401" s="5"/>
      <c r="AD401" s="5"/>
      <c r="AE401" s="5"/>
      <c r="AF401" s="5"/>
      <c r="AG401" s="5"/>
      <c r="AH401" s="5"/>
      <c r="AI401" s="5"/>
      <c r="AJ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68"/>
      <c r="AC402" s="5"/>
      <c r="AD402" s="5"/>
      <c r="AE402" s="5"/>
      <c r="AF402" s="5"/>
      <c r="AG402" s="5"/>
      <c r="AH402" s="5"/>
      <c r="AI402" s="5"/>
      <c r="AJ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68"/>
      <c r="AC403" s="5"/>
      <c r="AD403" s="5"/>
      <c r="AE403" s="5"/>
      <c r="AF403" s="5"/>
      <c r="AG403" s="5"/>
      <c r="AH403" s="5"/>
      <c r="AI403" s="5"/>
      <c r="AJ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68"/>
      <c r="AC404" s="5"/>
      <c r="AD404" s="5"/>
      <c r="AE404" s="5"/>
      <c r="AF404" s="5"/>
      <c r="AG404" s="5"/>
      <c r="AH404" s="5"/>
      <c r="AI404" s="5"/>
      <c r="AJ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68"/>
      <c r="AC405" s="5"/>
      <c r="AD405" s="5"/>
      <c r="AE405" s="5"/>
      <c r="AF405" s="5"/>
      <c r="AG405" s="5"/>
      <c r="AH405" s="5"/>
      <c r="AI405" s="5"/>
      <c r="AJ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68"/>
      <c r="AC406" s="5"/>
      <c r="AD406" s="5"/>
      <c r="AE406" s="5"/>
      <c r="AF406" s="5"/>
      <c r="AG406" s="5"/>
      <c r="AH406" s="5"/>
      <c r="AI406" s="5"/>
      <c r="AJ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68"/>
      <c r="AC407" s="5"/>
      <c r="AD407" s="5"/>
      <c r="AE407" s="5"/>
      <c r="AF407" s="5"/>
      <c r="AG407" s="5"/>
      <c r="AH407" s="5"/>
      <c r="AI407" s="5"/>
      <c r="AJ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68"/>
      <c r="AC408" s="5"/>
      <c r="AD408" s="5"/>
      <c r="AE408" s="5"/>
      <c r="AF408" s="5"/>
      <c r="AG408" s="5"/>
      <c r="AH408" s="5"/>
      <c r="AI408" s="5"/>
      <c r="AJ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68"/>
      <c r="AC409" s="5"/>
      <c r="AD409" s="5"/>
      <c r="AE409" s="5"/>
      <c r="AF409" s="5"/>
      <c r="AG409" s="5"/>
      <c r="AH409" s="5"/>
      <c r="AI409" s="5"/>
      <c r="AJ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68"/>
      <c r="AC410" s="5"/>
      <c r="AD410" s="5"/>
      <c r="AE410" s="5"/>
      <c r="AF410" s="5"/>
      <c r="AG410" s="5"/>
      <c r="AH410" s="5"/>
      <c r="AI410" s="5"/>
      <c r="AJ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68"/>
      <c r="AC411" s="5"/>
      <c r="AD411" s="5"/>
      <c r="AE411" s="5"/>
      <c r="AF411" s="5"/>
      <c r="AG411" s="5"/>
      <c r="AH411" s="5"/>
      <c r="AI411" s="5"/>
      <c r="AJ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68"/>
      <c r="AC412" s="5"/>
      <c r="AD412" s="5"/>
      <c r="AE412" s="5"/>
      <c r="AF412" s="5"/>
      <c r="AG412" s="5"/>
      <c r="AH412" s="5"/>
      <c r="AI412" s="5"/>
      <c r="AJ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68"/>
      <c r="AC413" s="5"/>
      <c r="AD413" s="5"/>
      <c r="AE413" s="5"/>
      <c r="AF413" s="5"/>
      <c r="AG413" s="5"/>
      <c r="AH413" s="5"/>
      <c r="AI413" s="5"/>
      <c r="AJ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68"/>
      <c r="AC414" s="5"/>
      <c r="AD414" s="5"/>
      <c r="AE414" s="5"/>
      <c r="AF414" s="5"/>
      <c r="AG414" s="5"/>
      <c r="AH414" s="5"/>
      <c r="AI414" s="5"/>
      <c r="AJ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68"/>
      <c r="AC415" s="5"/>
      <c r="AD415" s="5"/>
      <c r="AE415" s="5"/>
      <c r="AF415" s="5"/>
      <c r="AG415" s="5"/>
      <c r="AH415" s="5"/>
      <c r="AI415" s="5"/>
      <c r="AJ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68"/>
      <c r="AC416" s="5"/>
      <c r="AD416" s="5"/>
      <c r="AE416" s="5"/>
      <c r="AF416" s="5"/>
      <c r="AG416" s="5"/>
      <c r="AH416" s="5"/>
      <c r="AI416" s="5"/>
      <c r="AJ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68"/>
      <c r="AC417" s="5"/>
      <c r="AD417" s="5"/>
      <c r="AE417" s="5"/>
      <c r="AF417" s="5"/>
      <c r="AG417" s="5"/>
      <c r="AH417" s="5"/>
      <c r="AI417" s="5"/>
      <c r="AJ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68"/>
      <c r="AC418" s="5"/>
      <c r="AD418" s="5"/>
      <c r="AE418" s="5"/>
      <c r="AF418" s="5"/>
      <c r="AG418" s="5"/>
      <c r="AH418" s="5"/>
      <c r="AI418" s="5"/>
      <c r="AJ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68"/>
      <c r="AC419" s="5"/>
      <c r="AD419" s="5"/>
      <c r="AE419" s="5"/>
      <c r="AF419" s="5"/>
      <c r="AG419" s="5"/>
      <c r="AH419" s="5"/>
      <c r="AI419" s="5"/>
      <c r="AJ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68"/>
      <c r="AC420" s="5"/>
      <c r="AD420" s="5"/>
      <c r="AE420" s="5"/>
      <c r="AF420" s="5"/>
      <c r="AG420" s="5"/>
      <c r="AH420" s="5"/>
      <c r="AI420" s="5"/>
      <c r="AJ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68"/>
      <c r="AC421" s="5"/>
      <c r="AD421" s="5"/>
      <c r="AE421" s="5"/>
      <c r="AF421" s="5"/>
      <c r="AG421" s="5"/>
      <c r="AH421" s="5"/>
      <c r="AI421" s="5"/>
      <c r="AJ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68"/>
      <c r="AC422" s="5"/>
      <c r="AD422" s="5"/>
      <c r="AE422" s="5"/>
      <c r="AF422" s="5"/>
      <c r="AG422" s="5"/>
      <c r="AH422" s="5"/>
      <c r="AI422" s="5"/>
      <c r="AJ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68"/>
      <c r="AC423" s="5"/>
      <c r="AD423" s="5"/>
      <c r="AE423" s="5"/>
      <c r="AF423" s="5"/>
      <c r="AG423" s="5"/>
      <c r="AH423" s="5"/>
      <c r="AI423" s="5"/>
      <c r="AJ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68"/>
      <c r="AC424" s="5"/>
      <c r="AD424" s="5"/>
      <c r="AE424" s="5"/>
      <c r="AF424" s="5"/>
      <c r="AG424" s="5"/>
      <c r="AH424" s="5"/>
      <c r="AI424" s="5"/>
      <c r="AJ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68"/>
      <c r="AC425" s="5"/>
      <c r="AD425" s="5"/>
      <c r="AE425" s="5"/>
      <c r="AF425" s="5"/>
      <c r="AG425" s="5"/>
      <c r="AH425" s="5"/>
      <c r="AI425" s="5"/>
      <c r="AJ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68"/>
      <c r="AC426" s="5"/>
      <c r="AD426" s="5"/>
      <c r="AE426" s="5"/>
      <c r="AF426" s="5"/>
      <c r="AG426" s="5"/>
      <c r="AH426" s="5"/>
      <c r="AI426" s="5"/>
      <c r="AJ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68"/>
      <c r="AC427" s="5"/>
      <c r="AD427" s="5"/>
      <c r="AE427" s="5"/>
      <c r="AF427" s="5"/>
      <c r="AG427" s="5"/>
      <c r="AH427" s="5"/>
      <c r="AI427" s="5"/>
      <c r="AJ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68"/>
      <c r="AC428" s="5"/>
      <c r="AD428" s="5"/>
      <c r="AE428" s="5"/>
      <c r="AF428" s="5"/>
      <c r="AG428" s="5"/>
      <c r="AH428" s="5"/>
      <c r="AI428" s="5"/>
      <c r="AJ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68"/>
      <c r="AC429" s="5"/>
      <c r="AD429" s="5"/>
      <c r="AE429" s="5"/>
      <c r="AF429" s="5"/>
      <c r="AG429" s="5"/>
      <c r="AH429" s="5"/>
      <c r="AI429" s="5"/>
      <c r="AJ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68"/>
      <c r="AC430" s="5"/>
      <c r="AD430" s="5"/>
      <c r="AE430" s="5"/>
      <c r="AF430" s="5"/>
      <c r="AG430" s="5"/>
      <c r="AH430" s="5"/>
      <c r="AI430" s="5"/>
      <c r="AJ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68"/>
      <c r="AC431" s="5"/>
      <c r="AD431" s="5"/>
      <c r="AE431" s="5"/>
      <c r="AF431" s="5"/>
      <c r="AG431" s="5"/>
      <c r="AH431" s="5"/>
      <c r="AI431" s="5"/>
      <c r="AJ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68"/>
      <c r="AC432" s="5"/>
      <c r="AD432" s="5"/>
      <c r="AE432" s="5"/>
      <c r="AF432" s="5"/>
      <c r="AG432" s="5"/>
      <c r="AH432" s="5"/>
      <c r="AI432" s="5"/>
      <c r="AJ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68"/>
      <c r="AC433" s="5"/>
      <c r="AD433" s="5"/>
      <c r="AE433" s="5"/>
      <c r="AF433" s="5"/>
      <c r="AG433" s="5"/>
      <c r="AH433" s="5"/>
      <c r="AI433" s="5"/>
      <c r="AJ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68"/>
      <c r="AC434" s="5"/>
      <c r="AD434" s="5"/>
      <c r="AE434" s="5"/>
      <c r="AF434" s="5"/>
      <c r="AG434" s="5"/>
      <c r="AH434" s="5"/>
      <c r="AI434" s="5"/>
      <c r="AJ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68"/>
      <c r="AC435" s="5"/>
      <c r="AD435" s="5"/>
      <c r="AE435" s="5"/>
      <c r="AF435" s="5"/>
      <c r="AG435" s="5"/>
      <c r="AH435" s="5"/>
      <c r="AI435" s="5"/>
      <c r="AJ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68"/>
      <c r="AC436" s="5"/>
      <c r="AD436" s="5"/>
      <c r="AE436" s="5"/>
      <c r="AF436" s="5"/>
      <c r="AG436" s="5"/>
      <c r="AH436" s="5"/>
      <c r="AI436" s="5"/>
      <c r="AJ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68"/>
      <c r="AC437" s="5"/>
      <c r="AD437" s="5"/>
      <c r="AE437" s="5"/>
      <c r="AF437" s="5"/>
      <c r="AG437" s="5"/>
      <c r="AH437" s="5"/>
      <c r="AI437" s="5"/>
      <c r="AJ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68"/>
      <c r="AC438" s="5"/>
      <c r="AD438" s="5"/>
      <c r="AE438" s="5"/>
      <c r="AF438" s="5"/>
      <c r="AG438" s="5"/>
      <c r="AH438" s="5"/>
      <c r="AI438" s="5"/>
      <c r="AJ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68"/>
      <c r="AC439" s="5"/>
      <c r="AD439" s="5"/>
      <c r="AE439" s="5"/>
      <c r="AF439" s="5"/>
      <c r="AG439" s="5"/>
      <c r="AH439" s="5"/>
      <c r="AI439" s="5"/>
      <c r="AJ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68"/>
      <c r="AC440" s="5"/>
      <c r="AD440" s="5"/>
      <c r="AE440" s="5"/>
      <c r="AF440" s="5"/>
      <c r="AG440" s="5"/>
      <c r="AH440" s="5"/>
      <c r="AI440" s="5"/>
      <c r="AJ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68"/>
      <c r="AC441" s="5"/>
      <c r="AD441" s="5"/>
      <c r="AE441" s="5"/>
      <c r="AF441" s="5"/>
      <c r="AG441" s="5"/>
      <c r="AH441" s="5"/>
      <c r="AI441" s="5"/>
      <c r="AJ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68"/>
      <c r="AC442" s="5"/>
      <c r="AD442" s="5"/>
      <c r="AE442" s="5"/>
      <c r="AF442" s="5"/>
      <c r="AG442" s="5"/>
      <c r="AH442" s="5"/>
      <c r="AI442" s="5"/>
      <c r="AJ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68"/>
      <c r="AC443" s="5"/>
      <c r="AD443" s="5"/>
      <c r="AE443" s="5"/>
      <c r="AF443" s="5"/>
      <c r="AG443" s="5"/>
      <c r="AH443" s="5"/>
      <c r="AI443" s="5"/>
      <c r="AJ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68"/>
      <c r="AC444" s="5"/>
      <c r="AD444" s="5"/>
      <c r="AE444" s="5"/>
      <c r="AF444" s="5"/>
      <c r="AG444" s="5"/>
      <c r="AH444" s="5"/>
      <c r="AI444" s="5"/>
      <c r="AJ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68"/>
      <c r="AC445" s="5"/>
      <c r="AD445" s="5"/>
      <c r="AE445" s="5"/>
      <c r="AF445" s="5"/>
      <c r="AG445" s="5"/>
      <c r="AH445" s="5"/>
      <c r="AI445" s="5"/>
      <c r="AJ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68"/>
      <c r="AC446" s="5"/>
      <c r="AD446" s="5"/>
      <c r="AE446" s="5"/>
      <c r="AF446" s="5"/>
      <c r="AG446" s="5"/>
      <c r="AH446" s="5"/>
      <c r="AI446" s="5"/>
      <c r="AJ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68"/>
      <c r="AC447" s="5"/>
      <c r="AD447" s="5"/>
      <c r="AE447" s="5"/>
      <c r="AF447" s="5"/>
      <c r="AG447" s="5"/>
      <c r="AH447" s="5"/>
      <c r="AI447" s="5"/>
      <c r="AJ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68"/>
      <c r="AC448" s="5"/>
      <c r="AD448" s="5"/>
      <c r="AE448" s="5"/>
      <c r="AF448" s="5"/>
      <c r="AG448" s="5"/>
      <c r="AH448" s="5"/>
      <c r="AI448" s="5"/>
      <c r="AJ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68"/>
      <c r="AC449" s="5"/>
      <c r="AD449" s="5"/>
      <c r="AE449" s="5"/>
      <c r="AF449" s="5"/>
      <c r="AG449" s="5"/>
      <c r="AH449" s="5"/>
      <c r="AI449" s="5"/>
      <c r="AJ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68"/>
      <c r="AC450" s="5"/>
      <c r="AD450" s="5"/>
      <c r="AE450" s="5"/>
      <c r="AF450" s="5"/>
      <c r="AG450" s="5"/>
      <c r="AH450" s="5"/>
      <c r="AI450" s="5"/>
      <c r="AJ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68"/>
      <c r="AC451" s="5"/>
      <c r="AD451" s="5"/>
      <c r="AE451" s="5"/>
      <c r="AF451" s="5"/>
      <c r="AG451" s="5"/>
      <c r="AH451" s="5"/>
      <c r="AI451" s="5"/>
      <c r="AJ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68"/>
      <c r="AC452" s="5"/>
      <c r="AD452" s="5"/>
      <c r="AE452" s="5"/>
      <c r="AF452" s="5"/>
      <c r="AG452" s="5"/>
      <c r="AH452" s="5"/>
      <c r="AI452" s="5"/>
      <c r="AJ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68"/>
      <c r="AC453" s="5"/>
      <c r="AD453" s="5"/>
      <c r="AE453" s="5"/>
      <c r="AF453" s="5"/>
      <c r="AG453" s="5"/>
      <c r="AH453" s="5"/>
      <c r="AI453" s="5"/>
      <c r="AJ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68"/>
      <c r="AC454" s="5"/>
      <c r="AD454" s="5"/>
      <c r="AE454" s="5"/>
      <c r="AF454" s="5"/>
      <c r="AG454" s="5"/>
      <c r="AH454" s="5"/>
      <c r="AI454" s="5"/>
      <c r="AJ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68"/>
      <c r="AC455" s="5"/>
      <c r="AD455" s="5"/>
      <c r="AE455" s="5"/>
      <c r="AF455" s="5"/>
      <c r="AG455" s="5"/>
      <c r="AH455" s="5"/>
      <c r="AI455" s="5"/>
      <c r="AJ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68"/>
      <c r="AC456" s="5"/>
      <c r="AD456" s="5"/>
      <c r="AE456" s="5"/>
      <c r="AF456" s="5"/>
      <c r="AG456" s="5"/>
      <c r="AH456" s="5"/>
      <c r="AI456" s="5"/>
      <c r="AJ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68"/>
      <c r="AC457" s="5"/>
      <c r="AD457" s="5"/>
      <c r="AE457" s="5"/>
      <c r="AF457" s="5"/>
      <c r="AG457" s="5"/>
      <c r="AH457" s="5"/>
      <c r="AI457" s="5"/>
      <c r="AJ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68"/>
      <c r="AC458" s="5"/>
      <c r="AD458" s="5"/>
      <c r="AE458" s="5"/>
      <c r="AF458" s="5"/>
      <c r="AG458" s="5"/>
      <c r="AH458" s="5"/>
      <c r="AI458" s="5"/>
      <c r="AJ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68"/>
      <c r="AC459" s="5"/>
      <c r="AD459" s="5"/>
      <c r="AE459" s="5"/>
      <c r="AF459" s="5"/>
      <c r="AG459" s="5"/>
      <c r="AH459" s="5"/>
      <c r="AI459" s="5"/>
      <c r="AJ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68"/>
      <c r="AC460" s="5"/>
      <c r="AD460" s="5"/>
      <c r="AE460" s="5"/>
      <c r="AF460" s="5"/>
      <c r="AG460" s="5"/>
      <c r="AH460" s="5"/>
      <c r="AI460" s="5"/>
      <c r="AJ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68"/>
      <c r="AC461" s="5"/>
      <c r="AD461" s="5"/>
      <c r="AE461" s="5"/>
      <c r="AF461" s="5"/>
      <c r="AG461" s="5"/>
      <c r="AH461" s="5"/>
      <c r="AI461" s="5"/>
      <c r="AJ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68"/>
      <c r="AC462" s="5"/>
      <c r="AD462" s="5"/>
      <c r="AE462" s="5"/>
      <c r="AF462" s="5"/>
      <c r="AG462" s="5"/>
      <c r="AH462" s="5"/>
      <c r="AI462" s="5"/>
      <c r="AJ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68"/>
      <c r="AC463" s="5"/>
      <c r="AD463" s="5"/>
      <c r="AE463" s="5"/>
      <c r="AF463" s="5"/>
      <c r="AG463" s="5"/>
      <c r="AH463" s="5"/>
      <c r="AI463" s="5"/>
      <c r="AJ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68"/>
      <c r="AC464" s="5"/>
      <c r="AD464" s="5"/>
      <c r="AE464" s="5"/>
      <c r="AF464" s="5"/>
      <c r="AG464" s="5"/>
      <c r="AH464" s="5"/>
      <c r="AI464" s="5"/>
      <c r="AJ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68"/>
      <c r="AC465" s="5"/>
      <c r="AD465" s="5"/>
      <c r="AE465" s="5"/>
      <c r="AF465" s="5"/>
      <c r="AG465" s="5"/>
      <c r="AH465" s="5"/>
      <c r="AI465" s="5"/>
      <c r="AJ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68"/>
      <c r="AC466" s="5"/>
      <c r="AD466" s="5"/>
      <c r="AE466" s="5"/>
      <c r="AF466" s="5"/>
      <c r="AG466" s="5"/>
      <c r="AH466" s="5"/>
      <c r="AI466" s="5"/>
      <c r="AJ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68"/>
      <c r="AC467" s="5"/>
      <c r="AD467" s="5"/>
      <c r="AE467" s="5"/>
      <c r="AF467" s="5"/>
      <c r="AG467" s="5"/>
      <c r="AH467" s="5"/>
      <c r="AI467" s="5"/>
      <c r="AJ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68"/>
      <c r="AC468" s="5"/>
      <c r="AD468" s="5"/>
      <c r="AE468" s="5"/>
      <c r="AF468" s="5"/>
      <c r="AG468" s="5"/>
      <c r="AH468" s="5"/>
      <c r="AI468" s="5"/>
      <c r="AJ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68"/>
      <c r="AC469" s="5"/>
      <c r="AD469" s="5"/>
      <c r="AE469" s="5"/>
      <c r="AF469" s="5"/>
      <c r="AG469" s="5"/>
      <c r="AH469" s="5"/>
      <c r="AI469" s="5"/>
      <c r="AJ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68"/>
      <c r="AC470" s="5"/>
      <c r="AD470" s="5"/>
      <c r="AE470" s="5"/>
      <c r="AF470" s="5"/>
      <c r="AG470" s="5"/>
      <c r="AH470" s="5"/>
      <c r="AI470" s="5"/>
      <c r="AJ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68"/>
      <c r="AC471" s="5"/>
      <c r="AD471" s="5"/>
      <c r="AE471" s="5"/>
      <c r="AF471" s="5"/>
      <c r="AG471" s="5"/>
      <c r="AH471" s="5"/>
      <c r="AI471" s="5"/>
      <c r="AJ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68"/>
      <c r="AC472" s="5"/>
      <c r="AD472" s="5"/>
      <c r="AE472" s="5"/>
      <c r="AF472" s="5"/>
      <c r="AG472" s="5"/>
      <c r="AH472" s="5"/>
      <c r="AI472" s="5"/>
      <c r="AJ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68"/>
      <c r="AC473" s="5"/>
      <c r="AD473" s="5"/>
      <c r="AE473" s="5"/>
      <c r="AF473" s="5"/>
      <c r="AG473" s="5"/>
      <c r="AH473" s="5"/>
      <c r="AI473" s="5"/>
      <c r="AJ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68"/>
      <c r="AC474" s="5"/>
      <c r="AD474" s="5"/>
      <c r="AE474" s="5"/>
      <c r="AF474" s="5"/>
      <c r="AG474" s="5"/>
      <c r="AH474" s="5"/>
      <c r="AI474" s="5"/>
      <c r="AJ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68"/>
      <c r="AC475" s="5"/>
      <c r="AD475" s="5"/>
      <c r="AE475" s="5"/>
      <c r="AF475" s="5"/>
      <c r="AG475" s="5"/>
      <c r="AH475" s="5"/>
      <c r="AI475" s="5"/>
      <c r="AJ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68"/>
      <c r="AC476" s="5"/>
      <c r="AD476" s="5"/>
      <c r="AE476" s="5"/>
      <c r="AF476" s="5"/>
      <c r="AG476" s="5"/>
      <c r="AH476" s="5"/>
      <c r="AI476" s="5"/>
      <c r="AJ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68"/>
      <c r="AC477" s="5"/>
      <c r="AD477" s="5"/>
      <c r="AE477" s="5"/>
      <c r="AF477" s="5"/>
      <c r="AG477" s="5"/>
      <c r="AH477" s="5"/>
      <c r="AI477" s="5"/>
      <c r="AJ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68"/>
      <c r="AC478" s="5"/>
      <c r="AD478" s="5"/>
      <c r="AE478" s="5"/>
      <c r="AF478" s="5"/>
      <c r="AG478" s="5"/>
      <c r="AH478" s="5"/>
      <c r="AI478" s="5"/>
      <c r="AJ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68"/>
      <c r="AC479" s="5"/>
      <c r="AD479" s="5"/>
      <c r="AE479" s="5"/>
      <c r="AF479" s="5"/>
      <c r="AG479" s="5"/>
      <c r="AH479" s="5"/>
      <c r="AI479" s="5"/>
      <c r="AJ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68"/>
      <c r="AC480" s="5"/>
      <c r="AD480" s="5"/>
      <c r="AE480" s="5"/>
      <c r="AF480" s="5"/>
      <c r="AG480" s="5"/>
      <c r="AH480" s="5"/>
      <c r="AI480" s="5"/>
      <c r="AJ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68"/>
      <c r="AC481" s="5"/>
      <c r="AD481" s="5"/>
      <c r="AE481" s="5"/>
      <c r="AF481" s="5"/>
      <c r="AG481" s="5"/>
      <c r="AH481" s="5"/>
      <c r="AI481" s="5"/>
      <c r="AJ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68"/>
      <c r="AC482" s="5"/>
      <c r="AD482" s="5"/>
      <c r="AE482" s="5"/>
      <c r="AF482" s="5"/>
      <c r="AG482" s="5"/>
      <c r="AH482" s="5"/>
      <c r="AI482" s="5"/>
      <c r="AJ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68"/>
      <c r="AC483" s="5"/>
      <c r="AD483" s="5"/>
      <c r="AE483" s="5"/>
      <c r="AF483" s="5"/>
      <c r="AG483" s="5"/>
      <c r="AH483" s="5"/>
      <c r="AI483" s="5"/>
      <c r="AJ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68"/>
      <c r="AC484" s="5"/>
      <c r="AD484" s="5"/>
      <c r="AE484" s="5"/>
      <c r="AF484" s="5"/>
      <c r="AG484" s="5"/>
      <c r="AH484" s="5"/>
      <c r="AI484" s="5"/>
      <c r="AJ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68"/>
      <c r="AC485" s="5"/>
      <c r="AD485" s="5"/>
      <c r="AE485" s="5"/>
      <c r="AF485" s="5"/>
      <c r="AG485" s="5"/>
      <c r="AH485" s="5"/>
      <c r="AI485" s="5"/>
      <c r="AJ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68"/>
      <c r="AC486" s="5"/>
      <c r="AD486" s="5"/>
      <c r="AE486" s="5"/>
      <c r="AF486" s="5"/>
      <c r="AG486" s="5"/>
      <c r="AH486" s="5"/>
      <c r="AI486" s="5"/>
      <c r="AJ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68"/>
      <c r="AC487" s="5"/>
      <c r="AD487" s="5"/>
      <c r="AE487" s="5"/>
      <c r="AF487" s="5"/>
      <c r="AG487" s="5"/>
      <c r="AH487" s="5"/>
      <c r="AI487" s="5"/>
      <c r="AJ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68"/>
      <c r="AC488" s="5"/>
      <c r="AD488" s="5"/>
      <c r="AE488" s="5"/>
      <c r="AF488" s="5"/>
      <c r="AG488" s="5"/>
      <c r="AH488" s="5"/>
      <c r="AI488" s="5"/>
      <c r="AJ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68"/>
      <c r="AC489" s="5"/>
      <c r="AD489" s="5"/>
      <c r="AE489" s="5"/>
      <c r="AF489" s="5"/>
      <c r="AG489" s="5"/>
      <c r="AH489" s="5"/>
      <c r="AI489" s="5"/>
      <c r="AJ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68"/>
      <c r="AC490" s="5"/>
      <c r="AD490" s="5"/>
      <c r="AE490" s="5"/>
      <c r="AF490" s="5"/>
      <c r="AG490" s="5"/>
      <c r="AH490" s="5"/>
      <c r="AI490" s="5"/>
      <c r="AJ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68"/>
      <c r="AC491" s="5"/>
      <c r="AD491" s="5"/>
      <c r="AE491" s="5"/>
      <c r="AF491" s="5"/>
      <c r="AG491" s="5"/>
      <c r="AH491" s="5"/>
      <c r="AI491" s="5"/>
      <c r="AJ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68"/>
      <c r="AC492" s="5"/>
      <c r="AD492" s="5"/>
      <c r="AE492" s="5"/>
      <c r="AF492" s="5"/>
      <c r="AG492" s="5"/>
      <c r="AH492" s="5"/>
      <c r="AI492" s="5"/>
      <c r="AJ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68"/>
      <c r="AC493" s="5"/>
      <c r="AD493" s="5"/>
      <c r="AE493" s="5"/>
      <c r="AF493" s="5"/>
      <c r="AG493" s="5"/>
      <c r="AH493" s="5"/>
      <c r="AI493" s="5"/>
      <c r="AJ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68"/>
      <c r="AC494" s="5"/>
      <c r="AD494" s="5"/>
      <c r="AE494" s="5"/>
      <c r="AF494" s="5"/>
      <c r="AG494" s="5"/>
      <c r="AH494" s="5"/>
      <c r="AI494" s="5"/>
      <c r="AJ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68"/>
      <c r="AC495" s="5"/>
      <c r="AD495" s="5"/>
      <c r="AE495" s="5"/>
      <c r="AF495" s="5"/>
      <c r="AG495" s="5"/>
      <c r="AH495" s="5"/>
      <c r="AI495" s="5"/>
      <c r="AJ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68"/>
      <c r="AC496" s="5"/>
      <c r="AD496" s="5"/>
      <c r="AE496" s="5"/>
      <c r="AF496" s="5"/>
      <c r="AG496" s="5"/>
      <c r="AH496" s="5"/>
      <c r="AI496" s="5"/>
      <c r="AJ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68"/>
      <c r="AC497" s="5"/>
      <c r="AD497" s="5"/>
      <c r="AE497" s="5"/>
      <c r="AF497" s="5"/>
      <c r="AG497" s="5"/>
      <c r="AH497" s="5"/>
      <c r="AI497" s="5"/>
      <c r="AJ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68"/>
      <c r="AC498" s="5"/>
      <c r="AD498" s="5"/>
      <c r="AE498" s="5"/>
      <c r="AF498" s="5"/>
      <c r="AG498" s="5"/>
      <c r="AH498" s="5"/>
      <c r="AI498" s="5"/>
      <c r="AJ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68"/>
      <c r="AC499" s="5"/>
      <c r="AD499" s="5"/>
      <c r="AE499" s="5"/>
      <c r="AF499" s="5"/>
      <c r="AG499" s="5"/>
      <c r="AH499" s="5"/>
      <c r="AI499" s="5"/>
      <c r="AJ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68"/>
      <c r="AC500" s="5"/>
      <c r="AD500" s="5"/>
      <c r="AE500" s="5"/>
      <c r="AF500" s="5"/>
      <c r="AG500" s="5"/>
      <c r="AH500" s="5"/>
      <c r="AI500" s="5"/>
      <c r="AJ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68"/>
      <c r="AC501" s="5"/>
      <c r="AD501" s="5"/>
      <c r="AE501" s="5"/>
      <c r="AF501" s="5"/>
      <c r="AG501" s="5"/>
      <c r="AH501" s="5"/>
      <c r="AI501" s="5"/>
      <c r="AJ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68"/>
      <c r="AC502" s="5"/>
      <c r="AD502" s="5"/>
      <c r="AE502" s="5"/>
      <c r="AF502" s="5"/>
      <c r="AG502" s="5"/>
      <c r="AH502" s="5"/>
      <c r="AI502" s="5"/>
      <c r="AJ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68"/>
      <c r="AC503" s="5"/>
      <c r="AD503" s="5"/>
      <c r="AE503" s="5"/>
      <c r="AF503" s="5"/>
      <c r="AG503" s="5"/>
      <c r="AH503" s="5"/>
      <c r="AI503" s="5"/>
      <c r="AJ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68"/>
      <c r="AC504" s="5"/>
      <c r="AD504" s="5"/>
      <c r="AE504" s="5"/>
      <c r="AF504" s="5"/>
      <c r="AG504" s="5"/>
      <c r="AH504" s="5"/>
      <c r="AI504" s="5"/>
      <c r="AJ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68"/>
      <c r="AC505" s="5"/>
      <c r="AD505" s="5"/>
      <c r="AE505" s="5"/>
      <c r="AF505" s="5"/>
      <c r="AG505" s="5"/>
      <c r="AH505" s="5"/>
      <c r="AI505" s="5"/>
      <c r="AJ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68"/>
      <c r="AC506" s="5"/>
      <c r="AD506" s="5"/>
      <c r="AE506" s="5"/>
      <c r="AF506" s="5"/>
      <c r="AG506" s="5"/>
      <c r="AH506" s="5"/>
      <c r="AI506" s="5"/>
      <c r="AJ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68"/>
      <c r="AC507" s="5"/>
      <c r="AD507" s="5"/>
      <c r="AE507" s="5"/>
      <c r="AF507" s="5"/>
      <c r="AG507" s="5"/>
      <c r="AH507" s="5"/>
      <c r="AI507" s="5"/>
      <c r="AJ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68"/>
      <c r="AC508" s="5"/>
      <c r="AD508" s="5"/>
      <c r="AE508" s="5"/>
      <c r="AF508" s="5"/>
      <c r="AG508" s="5"/>
      <c r="AH508" s="5"/>
      <c r="AI508" s="5"/>
      <c r="AJ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68"/>
      <c r="AC509" s="5"/>
      <c r="AD509" s="5"/>
      <c r="AE509" s="5"/>
      <c r="AF509" s="5"/>
      <c r="AG509" s="5"/>
      <c r="AH509" s="5"/>
      <c r="AI509" s="5"/>
      <c r="AJ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68"/>
      <c r="AC510" s="5"/>
      <c r="AD510" s="5"/>
      <c r="AE510" s="5"/>
      <c r="AF510" s="5"/>
      <c r="AG510" s="5"/>
      <c r="AH510" s="5"/>
      <c r="AI510" s="5"/>
      <c r="AJ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68"/>
      <c r="AC511" s="5"/>
      <c r="AD511" s="5"/>
      <c r="AE511" s="5"/>
      <c r="AF511" s="5"/>
      <c r="AG511" s="5"/>
      <c r="AH511" s="5"/>
      <c r="AI511" s="5"/>
      <c r="AJ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68"/>
      <c r="AC512" s="5"/>
      <c r="AD512" s="5"/>
      <c r="AE512" s="5"/>
      <c r="AF512" s="5"/>
      <c r="AG512" s="5"/>
      <c r="AH512" s="5"/>
      <c r="AI512" s="5"/>
      <c r="AJ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68"/>
      <c r="AC513" s="5"/>
      <c r="AD513" s="5"/>
      <c r="AE513" s="5"/>
      <c r="AF513" s="5"/>
      <c r="AG513" s="5"/>
      <c r="AH513" s="5"/>
      <c r="AI513" s="5"/>
      <c r="AJ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68"/>
      <c r="AC514" s="5"/>
      <c r="AD514" s="5"/>
      <c r="AE514" s="5"/>
      <c r="AF514" s="5"/>
      <c r="AG514" s="5"/>
      <c r="AH514" s="5"/>
      <c r="AI514" s="5"/>
      <c r="AJ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68"/>
      <c r="AC515" s="5"/>
      <c r="AD515" s="5"/>
      <c r="AE515" s="5"/>
      <c r="AF515" s="5"/>
      <c r="AG515" s="5"/>
      <c r="AH515" s="5"/>
      <c r="AI515" s="5"/>
      <c r="AJ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68"/>
      <c r="AC516" s="5"/>
      <c r="AD516" s="5"/>
      <c r="AE516" s="5"/>
      <c r="AF516" s="5"/>
      <c r="AG516" s="5"/>
      <c r="AH516" s="5"/>
      <c r="AI516" s="5"/>
      <c r="AJ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68"/>
      <c r="AC517" s="5"/>
      <c r="AD517" s="5"/>
      <c r="AE517" s="5"/>
      <c r="AF517" s="5"/>
      <c r="AG517" s="5"/>
      <c r="AH517" s="5"/>
      <c r="AI517" s="5"/>
      <c r="AJ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68"/>
      <c r="AC518" s="5"/>
      <c r="AD518" s="5"/>
      <c r="AE518" s="5"/>
      <c r="AF518" s="5"/>
      <c r="AG518" s="5"/>
      <c r="AH518" s="5"/>
      <c r="AI518" s="5"/>
      <c r="AJ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68"/>
      <c r="AC519" s="5"/>
      <c r="AD519" s="5"/>
      <c r="AE519" s="5"/>
      <c r="AF519" s="5"/>
      <c r="AG519" s="5"/>
      <c r="AH519" s="5"/>
      <c r="AI519" s="5"/>
      <c r="AJ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68"/>
      <c r="AC520" s="5"/>
      <c r="AD520" s="5"/>
      <c r="AE520" s="5"/>
      <c r="AF520" s="5"/>
      <c r="AG520" s="5"/>
      <c r="AH520" s="5"/>
      <c r="AI520" s="5"/>
      <c r="AJ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68"/>
      <c r="AC521" s="5"/>
      <c r="AD521" s="5"/>
      <c r="AE521" s="5"/>
      <c r="AF521" s="5"/>
      <c r="AG521" s="5"/>
      <c r="AH521" s="5"/>
      <c r="AI521" s="5"/>
      <c r="AJ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68"/>
      <c r="AC522" s="5"/>
      <c r="AD522" s="5"/>
      <c r="AE522" s="5"/>
      <c r="AF522" s="5"/>
      <c r="AG522" s="5"/>
      <c r="AH522" s="5"/>
      <c r="AI522" s="5"/>
      <c r="AJ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68"/>
      <c r="AC523" s="5"/>
      <c r="AD523" s="5"/>
      <c r="AE523" s="5"/>
      <c r="AF523" s="5"/>
      <c r="AG523" s="5"/>
      <c r="AH523" s="5"/>
      <c r="AI523" s="5"/>
      <c r="AJ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68"/>
      <c r="AC524" s="5"/>
      <c r="AD524" s="5"/>
      <c r="AE524" s="5"/>
      <c r="AF524" s="5"/>
      <c r="AG524" s="5"/>
      <c r="AH524" s="5"/>
      <c r="AI524" s="5"/>
      <c r="AJ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68"/>
      <c r="AC525" s="5"/>
      <c r="AD525" s="5"/>
      <c r="AE525" s="5"/>
      <c r="AF525" s="5"/>
      <c r="AG525" s="5"/>
      <c r="AH525" s="5"/>
      <c r="AI525" s="5"/>
      <c r="AJ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68"/>
      <c r="AC526" s="5"/>
      <c r="AD526" s="5"/>
      <c r="AE526" s="5"/>
      <c r="AF526" s="5"/>
      <c r="AG526" s="5"/>
      <c r="AH526" s="5"/>
      <c r="AI526" s="5"/>
      <c r="AJ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68"/>
      <c r="AC527" s="5"/>
      <c r="AD527" s="5"/>
      <c r="AE527" s="5"/>
      <c r="AF527" s="5"/>
      <c r="AG527" s="5"/>
      <c r="AH527" s="5"/>
      <c r="AI527" s="5"/>
      <c r="AJ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68"/>
      <c r="AC528" s="5"/>
      <c r="AD528" s="5"/>
      <c r="AE528" s="5"/>
      <c r="AF528" s="5"/>
      <c r="AG528" s="5"/>
      <c r="AH528" s="5"/>
      <c r="AI528" s="5"/>
      <c r="AJ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68"/>
      <c r="AC529" s="5"/>
      <c r="AD529" s="5"/>
      <c r="AE529" s="5"/>
      <c r="AF529" s="5"/>
      <c r="AG529" s="5"/>
      <c r="AH529" s="5"/>
      <c r="AI529" s="5"/>
      <c r="AJ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68"/>
      <c r="AC530" s="5"/>
      <c r="AD530" s="5"/>
      <c r="AE530" s="5"/>
      <c r="AF530" s="5"/>
      <c r="AG530" s="5"/>
      <c r="AH530" s="5"/>
      <c r="AI530" s="5"/>
      <c r="AJ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68"/>
      <c r="AC531" s="5"/>
      <c r="AD531" s="5"/>
      <c r="AE531" s="5"/>
      <c r="AF531" s="5"/>
      <c r="AG531" s="5"/>
      <c r="AH531" s="5"/>
      <c r="AI531" s="5"/>
      <c r="AJ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68"/>
      <c r="AC532" s="5"/>
      <c r="AD532" s="5"/>
      <c r="AE532" s="5"/>
      <c r="AF532" s="5"/>
      <c r="AG532" s="5"/>
      <c r="AH532" s="5"/>
      <c r="AI532" s="5"/>
      <c r="AJ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68"/>
      <c r="AC533" s="5"/>
      <c r="AD533" s="5"/>
      <c r="AE533" s="5"/>
      <c r="AF533" s="5"/>
      <c r="AG533" s="5"/>
      <c r="AH533" s="5"/>
      <c r="AI533" s="5"/>
      <c r="AJ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68"/>
      <c r="AC534" s="5"/>
      <c r="AD534" s="5"/>
      <c r="AE534" s="5"/>
      <c r="AF534" s="5"/>
      <c r="AG534" s="5"/>
      <c r="AH534" s="5"/>
      <c r="AI534" s="5"/>
      <c r="AJ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68"/>
      <c r="AC535" s="5"/>
      <c r="AD535" s="5"/>
      <c r="AE535" s="5"/>
      <c r="AF535" s="5"/>
      <c r="AG535" s="5"/>
      <c r="AH535" s="5"/>
      <c r="AI535" s="5"/>
      <c r="AJ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68"/>
      <c r="AC536" s="5"/>
      <c r="AD536" s="5"/>
      <c r="AE536" s="5"/>
      <c r="AF536" s="5"/>
      <c r="AG536" s="5"/>
      <c r="AH536" s="5"/>
      <c r="AI536" s="5"/>
      <c r="AJ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68"/>
      <c r="AC537" s="5"/>
      <c r="AD537" s="5"/>
      <c r="AE537" s="5"/>
      <c r="AF537" s="5"/>
      <c r="AG537" s="5"/>
      <c r="AH537" s="5"/>
      <c r="AI537" s="5"/>
      <c r="AJ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68"/>
      <c r="AC538" s="5"/>
      <c r="AD538" s="5"/>
      <c r="AE538" s="5"/>
      <c r="AF538" s="5"/>
      <c r="AG538" s="5"/>
      <c r="AH538" s="5"/>
      <c r="AI538" s="5"/>
      <c r="AJ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68"/>
      <c r="AC539" s="5"/>
      <c r="AD539" s="5"/>
      <c r="AE539" s="5"/>
      <c r="AF539" s="5"/>
      <c r="AG539" s="5"/>
      <c r="AH539" s="5"/>
      <c r="AI539" s="5"/>
      <c r="AJ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68"/>
      <c r="AC540" s="5"/>
      <c r="AD540" s="5"/>
      <c r="AE540" s="5"/>
      <c r="AF540" s="5"/>
      <c r="AG540" s="5"/>
      <c r="AH540" s="5"/>
      <c r="AI540" s="5"/>
      <c r="AJ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68"/>
      <c r="AC541" s="5"/>
      <c r="AD541" s="5"/>
      <c r="AE541" s="5"/>
      <c r="AF541" s="5"/>
      <c r="AG541" s="5"/>
      <c r="AH541" s="5"/>
      <c r="AI541" s="5"/>
      <c r="AJ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68"/>
      <c r="AC542" s="5"/>
      <c r="AD542" s="5"/>
      <c r="AE542" s="5"/>
      <c r="AF542" s="5"/>
      <c r="AG542" s="5"/>
      <c r="AH542" s="5"/>
      <c r="AI542" s="5"/>
      <c r="AJ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68"/>
      <c r="AC543" s="5"/>
      <c r="AD543" s="5"/>
      <c r="AE543" s="5"/>
      <c r="AF543" s="5"/>
      <c r="AG543" s="5"/>
      <c r="AH543" s="5"/>
      <c r="AI543" s="5"/>
      <c r="AJ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68"/>
      <c r="AC544" s="5"/>
      <c r="AD544" s="5"/>
      <c r="AE544" s="5"/>
      <c r="AF544" s="5"/>
      <c r="AG544" s="5"/>
      <c r="AH544" s="5"/>
      <c r="AI544" s="5"/>
      <c r="AJ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68"/>
      <c r="AC545" s="5"/>
      <c r="AD545" s="5"/>
      <c r="AE545" s="5"/>
      <c r="AF545" s="5"/>
      <c r="AG545" s="5"/>
      <c r="AH545" s="5"/>
      <c r="AI545" s="5"/>
      <c r="AJ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68"/>
      <c r="AC546" s="5"/>
      <c r="AD546" s="5"/>
      <c r="AE546" s="5"/>
      <c r="AF546" s="5"/>
      <c r="AG546" s="5"/>
      <c r="AH546" s="5"/>
      <c r="AI546" s="5"/>
      <c r="AJ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68"/>
      <c r="AC547" s="5"/>
      <c r="AD547" s="5"/>
      <c r="AE547" s="5"/>
      <c r="AF547" s="5"/>
      <c r="AG547" s="5"/>
      <c r="AH547" s="5"/>
      <c r="AI547" s="5"/>
      <c r="AJ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68"/>
      <c r="AC548" s="5"/>
      <c r="AD548" s="5"/>
      <c r="AE548" s="5"/>
      <c r="AF548" s="5"/>
      <c r="AG548" s="5"/>
      <c r="AH548" s="5"/>
      <c r="AI548" s="5"/>
      <c r="AJ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68"/>
      <c r="AC549" s="5"/>
      <c r="AD549" s="5"/>
      <c r="AE549" s="5"/>
      <c r="AF549" s="5"/>
      <c r="AG549" s="5"/>
      <c r="AH549" s="5"/>
      <c r="AI549" s="5"/>
      <c r="AJ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68"/>
      <c r="AC550" s="5"/>
      <c r="AD550" s="5"/>
      <c r="AE550" s="5"/>
      <c r="AF550" s="5"/>
      <c r="AG550" s="5"/>
      <c r="AH550" s="5"/>
      <c r="AI550" s="5"/>
      <c r="AJ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68"/>
      <c r="AC551" s="5"/>
      <c r="AD551" s="5"/>
      <c r="AE551" s="5"/>
      <c r="AF551" s="5"/>
      <c r="AG551" s="5"/>
      <c r="AH551" s="5"/>
      <c r="AI551" s="5"/>
      <c r="AJ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68"/>
      <c r="AC552" s="5"/>
      <c r="AD552" s="5"/>
      <c r="AE552" s="5"/>
      <c r="AF552" s="5"/>
      <c r="AG552" s="5"/>
      <c r="AH552" s="5"/>
      <c r="AI552" s="5"/>
      <c r="AJ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68"/>
      <c r="AC553" s="5"/>
      <c r="AD553" s="5"/>
      <c r="AE553" s="5"/>
      <c r="AF553" s="5"/>
      <c r="AG553" s="5"/>
      <c r="AH553" s="5"/>
      <c r="AI553" s="5"/>
      <c r="AJ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68"/>
      <c r="AC554" s="5"/>
      <c r="AD554" s="5"/>
      <c r="AE554" s="5"/>
      <c r="AF554" s="5"/>
      <c r="AG554" s="5"/>
      <c r="AH554" s="5"/>
      <c r="AI554" s="5"/>
      <c r="AJ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68"/>
      <c r="AC555" s="5"/>
      <c r="AD555" s="5"/>
      <c r="AE555" s="5"/>
      <c r="AF555" s="5"/>
      <c r="AG555" s="5"/>
      <c r="AH555" s="5"/>
      <c r="AI555" s="5"/>
      <c r="AJ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68"/>
      <c r="AC556" s="5"/>
      <c r="AD556" s="5"/>
      <c r="AE556" s="5"/>
      <c r="AF556" s="5"/>
      <c r="AG556" s="5"/>
      <c r="AH556" s="5"/>
      <c r="AI556" s="5"/>
      <c r="AJ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68"/>
      <c r="AC557" s="5"/>
      <c r="AD557" s="5"/>
      <c r="AE557" s="5"/>
      <c r="AF557" s="5"/>
      <c r="AG557" s="5"/>
      <c r="AH557" s="5"/>
      <c r="AI557" s="5"/>
      <c r="AJ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68"/>
      <c r="AC558" s="5"/>
      <c r="AD558" s="5"/>
      <c r="AE558" s="5"/>
      <c r="AF558" s="5"/>
      <c r="AG558" s="5"/>
      <c r="AH558" s="5"/>
      <c r="AI558" s="5"/>
      <c r="AJ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68"/>
      <c r="AC559" s="5"/>
      <c r="AD559" s="5"/>
      <c r="AE559" s="5"/>
      <c r="AF559" s="5"/>
      <c r="AG559" s="5"/>
      <c r="AH559" s="5"/>
      <c r="AI559" s="5"/>
      <c r="AJ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68"/>
      <c r="AC560" s="5"/>
      <c r="AD560" s="5"/>
      <c r="AE560" s="5"/>
      <c r="AF560" s="5"/>
      <c r="AG560" s="5"/>
      <c r="AH560" s="5"/>
      <c r="AI560" s="5"/>
      <c r="AJ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68"/>
      <c r="AC561" s="5"/>
      <c r="AD561" s="5"/>
      <c r="AE561" s="5"/>
      <c r="AF561" s="5"/>
      <c r="AG561" s="5"/>
      <c r="AH561" s="5"/>
      <c r="AI561" s="5"/>
      <c r="AJ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68"/>
      <c r="AC562" s="5"/>
      <c r="AD562" s="5"/>
      <c r="AE562" s="5"/>
      <c r="AF562" s="5"/>
      <c r="AG562" s="5"/>
      <c r="AH562" s="5"/>
      <c r="AI562" s="5"/>
      <c r="AJ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68"/>
      <c r="AC563" s="5"/>
      <c r="AD563" s="5"/>
      <c r="AE563" s="5"/>
      <c r="AF563" s="5"/>
      <c r="AG563" s="5"/>
      <c r="AH563" s="5"/>
      <c r="AI563" s="5"/>
      <c r="AJ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68"/>
      <c r="AC564" s="5"/>
      <c r="AD564" s="5"/>
      <c r="AE564" s="5"/>
      <c r="AF564" s="5"/>
      <c r="AG564" s="5"/>
      <c r="AH564" s="5"/>
      <c r="AI564" s="5"/>
      <c r="AJ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68"/>
      <c r="AC565" s="5"/>
      <c r="AD565" s="5"/>
      <c r="AE565" s="5"/>
      <c r="AF565" s="5"/>
      <c r="AG565" s="5"/>
      <c r="AH565" s="5"/>
      <c r="AI565" s="5"/>
      <c r="AJ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68"/>
      <c r="AC566" s="5"/>
      <c r="AD566" s="5"/>
      <c r="AE566" s="5"/>
      <c r="AF566" s="5"/>
      <c r="AG566" s="5"/>
      <c r="AH566" s="5"/>
      <c r="AI566" s="5"/>
      <c r="AJ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68"/>
      <c r="AC567" s="5"/>
      <c r="AD567" s="5"/>
      <c r="AE567" s="5"/>
      <c r="AF567" s="5"/>
      <c r="AG567" s="5"/>
      <c r="AH567" s="5"/>
      <c r="AI567" s="5"/>
      <c r="AJ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68"/>
      <c r="AC568" s="5"/>
      <c r="AD568" s="5"/>
      <c r="AE568" s="5"/>
      <c r="AF568" s="5"/>
      <c r="AG568" s="5"/>
      <c r="AH568" s="5"/>
      <c r="AI568" s="5"/>
      <c r="AJ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68"/>
      <c r="AC569" s="5"/>
      <c r="AD569" s="5"/>
      <c r="AE569" s="5"/>
      <c r="AF569" s="5"/>
      <c r="AG569" s="5"/>
      <c r="AH569" s="5"/>
      <c r="AI569" s="5"/>
      <c r="AJ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68"/>
      <c r="AC570" s="5"/>
      <c r="AD570" s="5"/>
      <c r="AE570" s="5"/>
      <c r="AF570" s="5"/>
      <c r="AG570" s="5"/>
      <c r="AH570" s="5"/>
      <c r="AI570" s="5"/>
      <c r="AJ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68"/>
      <c r="AC571" s="5"/>
      <c r="AD571" s="5"/>
      <c r="AE571" s="5"/>
      <c r="AF571" s="5"/>
      <c r="AG571" s="5"/>
      <c r="AH571" s="5"/>
      <c r="AI571" s="5"/>
      <c r="AJ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68"/>
      <c r="AC572" s="5"/>
      <c r="AD572" s="5"/>
      <c r="AE572" s="5"/>
      <c r="AF572" s="5"/>
      <c r="AG572" s="5"/>
      <c r="AH572" s="5"/>
      <c r="AI572" s="5"/>
      <c r="AJ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68"/>
      <c r="AC573" s="5"/>
      <c r="AD573" s="5"/>
      <c r="AE573" s="5"/>
      <c r="AF573" s="5"/>
      <c r="AG573" s="5"/>
      <c r="AH573" s="5"/>
      <c r="AI573" s="5"/>
      <c r="AJ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68"/>
      <c r="AC574" s="5"/>
      <c r="AD574" s="5"/>
      <c r="AE574" s="5"/>
      <c r="AF574" s="5"/>
      <c r="AG574" s="5"/>
      <c r="AH574" s="5"/>
      <c r="AI574" s="5"/>
      <c r="AJ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68"/>
      <c r="AC575" s="5"/>
      <c r="AD575" s="5"/>
      <c r="AE575" s="5"/>
      <c r="AF575" s="5"/>
      <c r="AG575" s="5"/>
      <c r="AH575" s="5"/>
      <c r="AI575" s="5"/>
      <c r="AJ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68"/>
      <c r="AC576" s="5"/>
      <c r="AD576" s="5"/>
      <c r="AE576" s="5"/>
      <c r="AF576" s="5"/>
      <c r="AG576" s="5"/>
      <c r="AH576" s="5"/>
      <c r="AI576" s="5"/>
      <c r="AJ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68"/>
      <c r="AC577" s="5"/>
      <c r="AD577" s="5"/>
      <c r="AE577" s="5"/>
      <c r="AF577" s="5"/>
      <c r="AG577" s="5"/>
      <c r="AH577" s="5"/>
      <c r="AI577" s="5"/>
      <c r="AJ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68"/>
      <c r="AC578" s="5"/>
      <c r="AD578" s="5"/>
      <c r="AE578" s="5"/>
      <c r="AF578" s="5"/>
      <c r="AG578" s="5"/>
      <c r="AH578" s="5"/>
      <c r="AI578" s="5"/>
      <c r="AJ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68"/>
      <c r="AC579" s="5"/>
      <c r="AD579" s="5"/>
      <c r="AE579" s="5"/>
      <c r="AF579" s="5"/>
      <c r="AG579" s="5"/>
      <c r="AH579" s="5"/>
      <c r="AI579" s="5"/>
      <c r="AJ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68"/>
      <c r="AC580" s="5"/>
      <c r="AD580" s="5"/>
      <c r="AE580" s="5"/>
      <c r="AF580" s="5"/>
      <c r="AG580" s="5"/>
      <c r="AH580" s="5"/>
      <c r="AI580" s="5"/>
      <c r="AJ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68"/>
      <c r="AC581" s="5"/>
      <c r="AD581" s="5"/>
      <c r="AE581" s="5"/>
      <c r="AF581" s="5"/>
      <c r="AG581" s="5"/>
      <c r="AH581" s="5"/>
      <c r="AI581" s="5"/>
      <c r="AJ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68"/>
      <c r="AC582" s="5"/>
      <c r="AD582" s="5"/>
      <c r="AE582" s="5"/>
      <c r="AF582" s="5"/>
      <c r="AG582" s="5"/>
      <c r="AH582" s="5"/>
      <c r="AI582" s="5"/>
      <c r="AJ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68"/>
      <c r="AC583" s="5"/>
      <c r="AD583" s="5"/>
      <c r="AE583" s="5"/>
      <c r="AF583" s="5"/>
      <c r="AG583" s="5"/>
      <c r="AH583" s="5"/>
      <c r="AI583" s="5"/>
      <c r="AJ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68"/>
      <c r="AC584" s="5"/>
      <c r="AD584" s="5"/>
      <c r="AE584" s="5"/>
      <c r="AF584" s="5"/>
      <c r="AG584" s="5"/>
      <c r="AH584" s="5"/>
      <c r="AI584" s="5"/>
      <c r="AJ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68"/>
      <c r="AC585" s="5"/>
      <c r="AD585" s="5"/>
      <c r="AE585" s="5"/>
      <c r="AF585" s="5"/>
      <c r="AG585" s="5"/>
      <c r="AH585" s="5"/>
      <c r="AI585" s="5"/>
      <c r="AJ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68"/>
      <c r="AC586" s="5"/>
      <c r="AD586" s="5"/>
      <c r="AE586" s="5"/>
      <c r="AF586" s="5"/>
      <c r="AG586" s="5"/>
      <c r="AH586" s="5"/>
      <c r="AI586" s="5"/>
      <c r="AJ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68"/>
      <c r="AC587" s="5"/>
      <c r="AD587" s="5"/>
      <c r="AE587" s="5"/>
      <c r="AF587" s="5"/>
      <c r="AG587" s="5"/>
      <c r="AH587" s="5"/>
      <c r="AI587" s="5"/>
      <c r="AJ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68"/>
      <c r="AC588" s="5"/>
      <c r="AD588" s="5"/>
      <c r="AE588" s="5"/>
      <c r="AF588" s="5"/>
      <c r="AG588" s="5"/>
      <c r="AH588" s="5"/>
      <c r="AI588" s="5"/>
      <c r="AJ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68"/>
      <c r="AC589" s="5"/>
      <c r="AD589" s="5"/>
      <c r="AE589" s="5"/>
      <c r="AF589" s="5"/>
      <c r="AG589" s="5"/>
      <c r="AH589" s="5"/>
      <c r="AI589" s="5"/>
      <c r="AJ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68"/>
      <c r="AC590" s="5"/>
      <c r="AD590" s="5"/>
      <c r="AE590" s="5"/>
      <c r="AF590" s="5"/>
      <c r="AG590" s="5"/>
      <c r="AH590" s="5"/>
      <c r="AI590" s="5"/>
      <c r="AJ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68"/>
      <c r="AC591" s="5"/>
      <c r="AD591" s="5"/>
      <c r="AE591" s="5"/>
      <c r="AF591" s="5"/>
      <c r="AG591" s="5"/>
      <c r="AH591" s="5"/>
      <c r="AI591" s="5"/>
      <c r="AJ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68"/>
      <c r="AC592" s="5"/>
      <c r="AD592" s="5"/>
      <c r="AE592" s="5"/>
      <c r="AF592" s="5"/>
      <c r="AG592" s="5"/>
      <c r="AH592" s="5"/>
      <c r="AI592" s="5"/>
      <c r="AJ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68"/>
      <c r="AC593" s="5"/>
      <c r="AD593" s="5"/>
      <c r="AE593" s="5"/>
      <c r="AF593" s="5"/>
      <c r="AG593" s="5"/>
      <c r="AH593" s="5"/>
      <c r="AI593" s="5"/>
      <c r="AJ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68"/>
      <c r="AC594" s="5"/>
      <c r="AD594" s="5"/>
      <c r="AE594" s="5"/>
      <c r="AF594" s="5"/>
      <c r="AG594" s="5"/>
      <c r="AH594" s="5"/>
      <c r="AI594" s="5"/>
      <c r="AJ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68"/>
      <c r="AC595" s="5"/>
      <c r="AD595" s="5"/>
      <c r="AE595" s="5"/>
      <c r="AF595" s="5"/>
      <c r="AG595" s="5"/>
      <c r="AH595" s="5"/>
      <c r="AI595" s="5"/>
      <c r="AJ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68"/>
      <c r="AC596" s="5"/>
      <c r="AD596" s="5"/>
      <c r="AE596" s="5"/>
      <c r="AF596" s="5"/>
      <c r="AG596" s="5"/>
      <c r="AH596" s="5"/>
      <c r="AI596" s="5"/>
      <c r="AJ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68"/>
      <c r="AC597" s="5"/>
      <c r="AD597" s="5"/>
      <c r="AE597" s="5"/>
      <c r="AF597" s="5"/>
      <c r="AG597" s="5"/>
      <c r="AH597" s="5"/>
      <c r="AI597" s="5"/>
      <c r="AJ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68"/>
      <c r="AC598" s="5"/>
      <c r="AD598" s="5"/>
      <c r="AE598" s="5"/>
      <c r="AF598" s="5"/>
      <c r="AG598" s="5"/>
      <c r="AH598" s="5"/>
      <c r="AI598" s="5"/>
      <c r="AJ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68"/>
      <c r="AC599" s="5"/>
      <c r="AD599" s="5"/>
      <c r="AE599" s="5"/>
      <c r="AF599" s="5"/>
      <c r="AG599" s="5"/>
      <c r="AH599" s="5"/>
      <c r="AI599" s="5"/>
      <c r="AJ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68"/>
      <c r="AC600" s="5"/>
      <c r="AD600" s="5"/>
      <c r="AE600" s="5"/>
      <c r="AF600" s="5"/>
      <c r="AG600" s="5"/>
      <c r="AH600" s="5"/>
      <c r="AI600" s="5"/>
      <c r="AJ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68"/>
      <c r="AC601" s="5"/>
      <c r="AD601" s="5"/>
      <c r="AE601" s="5"/>
      <c r="AF601" s="5"/>
      <c r="AG601" s="5"/>
      <c r="AH601" s="5"/>
      <c r="AI601" s="5"/>
      <c r="AJ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68"/>
      <c r="AC602" s="5"/>
      <c r="AD602" s="5"/>
      <c r="AE602" s="5"/>
      <c r="AF602" s="5"/>
      <c r="AG602" s="5"/>
      <c r="AH602" s="5"/>
      <c r="AI602" s="5"/>
      <c r="AJ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68"/>
      <c r="AC603" s="5"/>
      <c r="AD603" s="5"/>
      <c r="AE603" s="5"/>
      <c r="AF603" s="5"/>
      <c r="AG603" s="5"/>
      <c r="AH603" s="5"/>
      <c r="AI603" s="5"/>
      <c r="AJ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68"/>
      <c r="AC604" s="5"/>
      <c r="AD604" s="5"/>
      <c r="AE604" s="5"/>
      <c r="AF604" s="5"/>
      <c r="AG604" s="5"/>
      <c r="AH604" s="5"/>
      <c r="AI604" s="5"/>
      <c r="AJ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68"/>
      <c r="AC605" s="5"/>
      <c r="AD605" s="5"/>
      <c r="AE605" s="5"/>
      <c r="AF605" s="5"/>
      <c r="AG605" s="5"/>
      <c r="AH605" s="5"/>
      <c r="AI605" s="5"/>
      <c r="AJ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68"/>
      <c r="AC606" s="5"/>
      <c r="AD606" s="5"/>
      <c r="AE606" s="5"/>
      <c r="AF606" s="5"/>
      <c r="AG606" s="5"/>
      <c r="AH606" s="5"/>
      <c r="AI606" s="5"/>
      <c r="AJ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68"/>
      <c r="AC607" s="5"/>
      <c r="AD607" s="5"/>
      <c r="AE607" s="5"/>
      <c r="AF607" s="5"/>
      <c r="AG607" s="5"/>
      <c r="AH607" s="5"/>
      <c r="AI607" s="5"/>
      <c r="AJ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68"/>
      <c r="AC608" s="5"/>
      <c r="AD608" s="5"/>
      <c r="AE608" s="5"/>
      <c r="AF608" s="5"/>
      <c r="AG608" s="5"/>
      <c r="AH608" s="5"/>
      <c r="AI608" s="5"/>
      <c r="AJ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68"/>
      <c r="AC609" s="5"/>
      <c r="AD609" s="5"/>
      <c r="AE609" s="5"/>
      <c r="AF609" s="5"/>
      <c r="AG609" s="5"/>
      <c r="AH609" s="5"/>
      <c r="AI609" s="5"/>
      <c r="AJ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68"/>
      <c r="AC610" s="5"/>
      <c r="AD610" s="5"/>
      <c r="AE610" s="5"/>
      <c r="AF610" s="5"/>
      <c r="AG610" s="5"/>
      <c r="AH610" s="5"/>
      <c r="AI610" s="5"/>
      <c r="AJ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68"/>
      <c r="AC611" s="5"/>
      <c r="AD611" s="5"/>
      <c r="AE611" s="5"/>
      <c r="AF611" s="5"/>
      <c r="AG611" s="5"/>
      <c r="AH611" s="5"/>
      <c r="AI611" s="5"/>
      <c r="AJ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68"/>
      <c r="AC612" s="5"/>
      <c r="AD612" s="5"/>
      <c r="AE612" s="5"/>
      <c r="AF612" s="5"/>
      <c r="AG612" s="5"/>
      <c r="AH612" s="5"/>
      <c r="AI612" s="5"/>
      <c r="AJ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68"/>
      <c r="AC613" s="5"/>
      <c r="AD613" s="5"/>
      <c r="AE613" s="5"/>
      <c r="AF613" s="5"/>
      <c r="AG613" s="5"/>
      <c r="AH613" s="5"/>
      <c r="AI613" s="5"/>
      <c r="AJ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68"/>
      <c r="AC614" s="5"/>
      <c r="AD614" s="5"/>
      <c r="AE614" s="5"/>
      <c r="AF614" s="5"/>
      <c r="AG614" s="5"/>
      <c r="AH614" s="5"/>
      <c r="AI614" s="5"/>
      <c r="AJ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68"/>
      <c r="AC615" s="5"/>
      <c r="AD615" s="5"/>
      <c r="AE615" s="5"/>
      <c r="AF615" s="5"/>
      <c r="AG615" s="5"/>
      <c r="AH615" s="5"/>
      <c r="AI615" s="5"/>
      <c r="AJ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68"/>
      <c r="AC616" s="5"/>
      <c r="AD616" s="5"/>
      <c r="AE616" s="5"/>
      <c r="AF616" s="5"/>
      <c r="AG616" s="5"/>
      <c r="AH616" s="5"/>
      <c r="AI616" s="5"/>
      <c r="AJ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68"/>
      <c r="AC617" s="5"/>
      <c r="AD617" s="5"/>
      <c r="AE617" s="5"/>
      <c r="AF617" s="5"/>
      <c r="AG617" s="5"/>
      <c r="AH617" s="5"/>
      <c r="AI617" s="5"/>
      <c r="AJ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68"/>
      <c r="AC618" s="5"/>
      <c r="AD618" s="5"/>
      <c r="AE618" s="5"/>
      <c r="AF618" s="5"/>
      <c r="AG618" s="5"/>
      <c r="AH618" s="5"/>
      <c r="AI618" s="5"/>
      <c r="AJ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68"/>
      <c r="AC619" s="5"/>
      <c r="AD619" s="5"/>
      <c r="AE619" s="5"/>
      <c r="AF619" s="5"/>
      <c r="AG619" s="5"/>
      <c r="AH619" s="5"/>
      <c r="AI619" s="5"/>
      <c r="AJ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68"/>
      <c r="AC620" s="5"/>
      <c r="AD620" s="5"/>
      <c r="AE620" s="5"/>
      <c r="AF620" s="5"/>
      <c r="AG620" s="5"/>
      <c r="AH620" s="5"/>
      <c r="AI620" s="5"/>
      <c r="AJ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68"/>
      <c r="AC621" s="5"/>
      <c r="AD621" s="5"/>
      <c r="AE621" s="5"/>
      <c r="AF621" s="5"/>
      <c r="AG621" s="5"/>
      <c r="AH621" s="5"/>
      <c r="AI621" s="5"/>
      <c r="AJ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68"/>
      <c r="AC622" s="5"/>
      <c r="AD622" s="5"/>
      <c r="AE622" s="5"/>
      <c r="AF622" s="5"/>
      <c r="AG622" s="5"/>
      <c r="AH622" s="5"/>
      <c r="AI622" s="5"/>
      <c r="AJ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68"/>
      <c r="AC623" s="5"/>
      <c r="AD623" s="5"/>
      <c r="AE623" s="5"/>
      <c r="AF623" s="5"/>
      <c r="AG623" s="5"/>
      <c r="AH623" s="5"/>
      <c r="AI623" s="5"/>
      <c r="AJ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68"/>
      <c r="AC624" s="5"/>
      <c r="AD624" s="5"/>
      <c r="AE624" s="5"/>
      <c r="AF624" s="5"/>
      <c r="AG624" s="5"/>
      <c r="AH624" s="5"/>
      <c r="AI624" s="5"/>
      <c r="AJ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68"/>
      <c r="AC625" s="5"/>
      <c r="AD625" s="5"/>
      <c r="AE625" s="5"/>
      <c r="AF625" s="5"/>
      <c r="AG625" s="5"/>
      <c r="AH625" s="5"/>
      <c r="AI625" s="5"/>
      <c r="AJ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68"/>
      <c r="AC626" s="5"/>
      <c r="AD626" s="5"/>
      <c r="AE626" s="5"/>
      <c r="AF626" s="5"/>
      <c r="AG626" s="5"/>
      <c r="AH626" s="5"/>
      <c r="AI626" s="5"/>
      <c r="AJ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68"/>
      <c r="AC627" s="5"/>
      <c r="AD627" s="5"/>
      <c r="AE627" s="5"/>
      <c r="AF627" s="5"/>
      <c r="AG627" s="5"/>
      <c r="AH627" s="5"/>
      <c r="AI627" s="5"/>
      <c r="AJ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68"/>
      <c r="AC628" s="5"/>
      <c r="AD628" s="5"/>
      <c r="AE628" s="5"/>
      <c r="AF628" s="5"/>
      <c r="AG628" s="5"/>
      <c r="AH628" s="5"/>
      <c r="AI628" s="5"/>
      <c r="AJ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68"/>
      <c r="AC629" s="5"/>
      <c r="AD629" s="5"/>
      <c r="AE629" s="5"/>
      <c r="AF629" s="5"/>
      <c r="AG629" s="5"/>
      <c r="AH629" s="5"/>
      <c r="AI629" s="5"/>
      <c r="AJ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68"/>
      <c r="AC630" s="5"/>
      <c r="AD630" s="5"/>
      <c r="AE630" s="5"/>
      <c r="AF630" s="5"/>
      <c r="AG630" s="5"/>
      <c r="AH630" s="5"/>
      <c r="AI630" s="5"/>
      <c r="AJ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68"/>
      <c r="AC631" s="5"/>
      <c r="AD631" s="5"/>
      <c r="AE631" s="5"/>
      <c r="AF631" s="5"/>
      <c r="AG631" s="5"/>
      <c r="AH631" s="5"/>
      <c r="AI631" s="5"/>
      <c r="AJ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68"/>
      <c r="AC632" s="5"/>
      <c r="AD632" s="5"/>
      <c r="AE632" s="5"/>
      <c r="AF632" s="5"/>
      <c r="AG632" s="5"/>
      <c r="AH632" s="5"/>
      <c r="AI632" s="5"/>
      <c r="AJ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68"/>
      <c r="AC633" s="5"/>
      <c r="AD633" s="5"/>
      <c r="AE633" s="5"/>
      <c r="AF633" s="5"/>
      <c r="AG633" s="5"/>
      <c r="AH633" s="5"/>
      <c r="AI633" s="5"/>
      <c r="AJ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68"/>
      <c r="AC634" s="5"/>
      <c r="AD634" s="5"/>
      <c r="AE634" s="5"/>
      <c r="AF634" s="5"/>
      <c r="AG634" s="5"/>
      <c r="AH634" s="5"/>
      <c r="AI634" s="5"/>
      <c r="AJ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68"/>
      <c r="AC635" s="5"/>
      <c r="AD635" s="5"/>
      <c r="AE635" s="5"/>
      <c r="AF635" s="5"/>
      <c r="AG635" s="5"/>
      <c r="AH635" s="5"/>
      <c r="AI635" s="5"/>
      <c r="AJ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68"/>
      <c r="AC636" s="5"/>
      <c r="AD636" s="5"/>
      <c r="AE636" s="5"/>
      <c r="AF636" s="5"/>
      <c r="AG636" s="5"/>
      <c r="AH636" s="5"/>
      <c r="AI636" s="5"/>
      <c r="AJ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68"/>
      <c r="AC637" s="5"/>
      <c r="AD637" s="5"/>
      <c r="AE637" s="5"/>
      <c r="AF637" s="5"/>
      <c r="AG637" s="5"/>
      <c r="AH637" s="5"/>
      <c r="AI637" s="5"/>
      <c r="AJ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68"/>
      <c r="AC638" s="5"/>
      <c r="AD638" s="5"/>
      <c r="AE638" s="5"/>
      <c r="AF638" s="5"/>
      <c r="AG638" s="5"/>
      <c r="AH638" s="5"/>
      <c r="AI638" s="5"/>
      <c r="AJ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68"/>
      <c r="AC639" s="5"/>
      <c r="AD639" s="5"/>
      <c r="AE639" s="5"/>
      <c r="AF639" s="5"/>
      <c r="AG639" s="5"/>
      <c r="AH639" s="5"/>
      <c r="AI639" s="5"/>
      <c r="AJ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68"/>
      <c r="AC640" s="5"/>
      <c r="AD640" s="5"/>
      <c r="AE640" s="5"/>
      <c r="AF640" s="5"/>
      <c r="AG640" s="5"/>
      <c r="AH640" s="5"/>
      <c r="AI640" s="5"/>
      <c r="AJ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68"/>
      <c r="AC641" s="5"/>
      <c r="AD641" s="5"/>
      <c r="AE641" s="5"/>
      <c r="AF641" s="5"/>
      <c r="AG641" s="5"/>
      <c r="AH641" s="5"/>
      <c r="AI641" s="5"/>
      <c r="AJ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68"/>
      <c r="AC642" s="5"/>
      <c r="AD642" s="5"/>
      <c r="AE642" s="5"/>
      <c r="AF642" s="5"/>
      <c r="AG642" s="5"/>
      <c r="AH642" s="5"/>
      <c r="AI642" s="5"/>
      <c r="AJ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68"/>
      <c r="AC643" s="5"/>
      <c r="AD643" s="5"/>
      <c r="AE643" s="5"/>
      <c r="AF643" s="5"/>
      <c r="AG643" s="5"/>
      <c r="AH643" s="5"/>
      <c r="AI643" s="5"/>
      <c r="AJ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68"/>
      <c r="AC644" s="5"/>
      <c r="AD644" s="5"/>
      <c r="AE644" s="5"/>
      <c r="AF644" s="5"/>
      <c r="AG644" s="5"/>
      <c r="AH644" s="5"/>
      <c r="AI644" s="5"/>
      <c r="AJ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68"/>
      <c r="AC645" s="5"/>
      <c r="AD645" s="5"/>
      <c r="AE645" s="5"/>
      <c r="AF645" s="5"/>
      <c r="AG645" s="5"/>
      <c r="AH645" s="5"/>
      <c r="AI645" s="5"/>
      <c r="AJ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68"/>
      <c r="AC646" s="5"/>
      <c r="AD646" s="5"/>
      <c r="AE646" s="5"/>
      <c r="AF646" s="5"/>
      <c r="AG646" s="5"/>
      <c r="AH646" s="5"/>
      <c r="AI646" s="5"/>
      <c r="AJ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68"/>
      <c r="AC647" s="5"/>
      <c r="AD647" s="5"/>
      <c r="AE647" s="5"/>
      <c r="AF647" s="5"/>
      <c r="AG647" s="5"/>
      <c r="AH647" s="5"/>
      <c r="AI647" s="5"/>
      <c r="AJ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68"/>
      <c r="AC648" s="5"/>
      <c r="AD648" s="5"/>
      <c r="AE648" s="5"/>
      <c r="AF648" s="5"/>
      <c r="AG648" s="5"/>
      <c r="AH648" s="5"/>
      <c r="AI648" s="5"/>
      <c r="AJ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68"/>
      <c r="AC649" s="5"/>
      <c r="AD649" s="5"/>
      <c r="AE649" s="5"/>
      <c r="AF649" s="5"/>
      <c r="AG649" s="5"/>
      <c r="AH649" s="5"/>
      <c r="AI649" s="5"/>
      <c r="AJ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68"/>
      <c r="AC650" s="5"/>
      <c r="AD650" s="5"/>
      <c r="AE650" s="5"/>
      <c r="AF650" s="5"/>
      <c r="AG650" s="5"/>
      <c r="AH650" s="5"/>
      <c r="AI650" s="5"/>
      <c r="AJ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68"/>
      <c r="AC651" s="5"/>
      <c r="AD651" s="5"/>
      <c r="AE651" s="5"/>
      <c r="AF651" s="5"/>
      <c r="AG651" s="5"/>
      <c r="AH651" s="5"/>
      <c r="AI651" s="5"/>
      <c r="AJ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68"/>
      <c r="AC652" s="5"/>
      <c r="AD652" s="5"/>
      <c r="AE652" s="5"/>
      <c r="AF652" s="5"/>
      <c r="AG652" s="5"/>
      <c r="AH652" s="5"/>
      <c r="AI652" s="5"/>
      <c r="AJ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68"/>
      <c r="AC653" s="5"/>
      <c r="AD653" s="5"/>
      <c r="AE653" s="5"/>
      <c r="AF653" s="5"/>
      <c r="AG653" s="5"/>
      <c r="AH653" s="5"/>
      <c r="AI653" s="5"/>
      <c r="AJ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68"/>
      <c r="AC654" s="5"/>
      <c r="AD654" s="5"/>
      <c r="AE654" s="5"/>
      <c r="AF654" s="5"/>
      <c r="AG654" s="5"/>
      <c r="AH654" s="5"/>
      <c r="AI654" s="5"/>
      <c r="AJ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68"/>
      <c r="AC655" s="5"/>
      <c r="AD655" s="5"/>
      <c r="AE655" s="5"/>
      <c r="AF655" s="5"/>
      <c r="AG655" s="5"/>
      <c r="AH655" s="5"/>
      <c r="AI655" s="5"/>
      <c r="AJ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68"/>
      <c r="AC656" s="5"/>
      <c r="AD656" s="5"/>
      <c r="AE656" s="5"/>
      <c r="AF656" s="5"/>
      <c r="AG656" s="5"/>
      <c r="AH656" s="5"/>
      <c r="AI656" s="5"/>
      <c r="AJ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68"/>
      <c r="AC657" s="5"/>
      <c r="AD657" s="5"/>
      <c r="AE657" s="5"/>
      <c r="AF657" s="5"/>
      <c r="AG657" s="5"/>
      <c r="AH657" s="5"/>
      <c r="AI657" s="5"/>
      <c r="AJ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68"/>
      <c r="AC658" s="5"/>
      <c r="AD658" s="5"/>
      <c r="AE658" s="5"/>
      <c r="AF658" s="5"/>
      <c r="AG658" s="5"/>
      <c r="AH658" s="5"/>
      <c r="AI658" s="5"/>
      <c r="AJ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68"/>
      <c r="AC659" s="5"/>
      <c r="AD659" s="5"/>
      <c r="AE659" s="5"/>
      <c r="AF659" s="5"/>
      <c r="AG659" s="5"/>
      <c r="AH659" s="5"/>
      <c r="AI659" s="5"/>
      <c r="AJ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68"/>
      <c r="AC660" s="5"/>
      <c r="AD660" s="5"/>
      <c r="AE660" s="5"/>
      <c r="AF660" s="5"/>
      <c r="AG660" s="5"/>
      <c r="AH660" s="5"/>
      <c r="AI660" s="5"/>
      <c r="AJ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68"/>
      <c r="AC661" s="5"/>
      <c r="AD661" s="5"/>
      <c r="AE661" s="5"/>
      <c r="AF661" s="5"/>
      <c r="AG661" s="5"/>
      <c r="AH661" s="5"/>
      <c r="AI661" s="5"/>
      <c r="AJ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68"/>
      <c r="AC662" s="5"/>
      <c r="AD662" s="5"/>
      <c r="AE662" s="5"/>
      <c r="AF662" s="5"/>
      <c r="AG662" s="5"/>
      <c r="AH662" s="5"/>
      <c r="AI662" s="5"/>
      <c r="AJ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68"/>
      <c r="AC663" s="5"/>
      <c r="AD663" s="5"/>
      <c r="AE663" s="5"/>
      <c r="AF663" s="5"/>
      <c r="AG663" s="5"/>
      <c r="AH663" s="5"/>
      <c r="AI663" s="5"/>
      <c r="AJ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68"/>
      <c r="AC664" s="5"/>
      <c r="AD664" s="5"/>
      <c r="AE664" s="5"/>
      <c r="AF664" s="5"/>
      <c r="AG664" s="5"/>
      <c r="AH664" s="5"/>
      <c r="AI664" s="5"/>
      <c r="AJ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68"/>
      <c r="AC665" s="5"/>
      <c r="AD665" s="5"/>
      <c r="AE665" s="5"/>
      <c r="AF665" s="5"/>
      <c r="AG665" s="5"/>
      <c r="AH665" s="5"/>
      <c r="AI665" s="5"/>
      <c r="AJ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68"/>
      <c r="AC666" s="5"/>
      <c r="AD666" s="5"/>
      <c r="AE666" s="5"/>
      <c r="AF666" s="5"/>
      <c r="AG666" s="5"/>
      <c r="AH666" s="5"/>
      <c r="AI666" s="5"/>
      <c r="AJ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68"/>
      <c r="AC667" s="5"/>
      <c r="AD667" s="5"/>
      <c r="AE667" s="5"/>
      <c r="AF667" s="5"/>
      <c r="AG667" s="5"/>
      <c r="AH667" s="5"/>
      <c r="AI667" s="5"/>
      <c r="AJ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68"/>
      <c r="AC668" s="5"/>
      <c r="AD668" s="5"/>
      <c r="AE668" s="5"/>
      <c r="AF668" s="5"/>
      <c r="AG668" s="5"/>
      <c r="AH668" s="5"/>
      <c r="AI668" s="5"/>
      <c r="AJ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68"/>
      <c r="AC669" s="5"/>
      <c r="AD669" s="5"/>
      <c r="AE669" s="5"/>
      <c r="AF669" s="5"/>
      <c r="AG669" s="5"/>
      <c r="AH669" s="5"/>
      <c r="AI669" s="5"/>
      <c r="AJ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68"/>
      <c r="AC670" s="5"/>
      <c r="AD670" s="5"/>
      <c r="AE670" s="5"/>
      <c r="AF670" s="5"/>
      <c r="AG670" s="5"/>
      <c r="AH670" s="5"/>
      <c r="AI670" s="5"/>
      <c r="AJ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68"/>
      <c r="AC671" s="5"/>
      <c r="AD671" s="5"/>
      <c r="AE671" s="5"/>
      <c r="AF671" s="5"/>
      <c r="AG671" s="5"/>
      <c r="AH671" s="5"/>
      <c r="AI671" s="5"/>
      <c r="AJ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68"/>
      <c r="AC672" s="5"/>
      <c r="AD672" s="5"/>
      <c r="AE672" s="5"/>
      <c r="AF672" s="5"/>
      <c r="AG672" s="5"/>
      <c r="AH672" s="5"/>
      <c r="AI672" s="5"/>
      <c r="AJ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68"/>
      <c r="AC673" s="5"/>
      <c r="AD673" s="5"/>
      <c r="AE673" s="5"/>
      <c r="AF673" s="5"/>
      <c r="AG673" s="5"/>
      <c r="AH673" s="5"/>
      <c r="AI673" s="5"/>
      <c r="AJ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68"/>
      <c r="AC674" s="5"/>
      <c r="AD674" s="5"/>
      <c r="AE674" s="5"/>
      <c r="AF674" s="5"/>
      <c r="AG674" s="5"/>
      <c r="AH674" s="5"/>
      <c r="AI674" s="5"/>
      <c r="AJ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68"/>
      <c r="AC675" s="5"/>
      <c r="AD675" s="5"/>
      <c r="AE675" s="5"/>
      <c r="AF675" s="5"/>
      <c r="AG675" s="5"/>
      <c r="AH675" s="5"/>
      <c r="AI675" s="5"/>
      <c r="AJ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68"/>
      <c r="AC676" s="5"/>
      <c r="AD676" s="5"/>
      <c r="AE676" s="5"/>
      <c r="AF676" s="5"/>
      <c r="AG676" s="5"/>
      <c r="AH676" s="5"/>
      <c r="AI676" s="5"/>
      <c r="AJ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68"/>
      <c r="AC677" s="5"/>
      <c r="AD677" s="5"/>
      <c r="AE677" s="5"/>
      <c r="AF677" s="5"/>
      <c r="AG677" s="5"/>
      <c r="AH677" s="5"/>
      <c r="AI677" s="5"/>
      <c r="AJ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68"/>
      <c r="AC678" s="5"/>
      <c r="AD678" s="5"/>
      <c r="AE678" s="5"/>
      <c r="AF678" s="5"/>
      <c r="AG678" s="5"/>
      <c r="AH678" s="5"/>
      <c r="AI678" s="5"/>
      <c r="AJ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68"/>
      <c r="AC679" s="5"/>
      <c r="AD679" s="5"/>
      <c r="AE679" s="5"/>
      <c r="AF679" s="5"/>
      <c r="AG679" s="5"/>
      <c r="AH679" s="5"/>
      <c r="AI679" s="5"/>
      <c r="AJ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68"/>
      <c r="AC680" s="5"/>
      <c r="AD680" s="5"/>
      <c r="AE680" s="5"/>
      <c r="AF680" s="5"/>
      <c r="AG680" s="5"/>
      <c r="AH680" s="5"/>
      <c r="AI680" s="5"/>
      <c r="AJ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68"/>
      <c r="AC681" s="5"/>
      <c r="AD681" s="5"/>
      <c r="AE681" s="5"/>
      <c r="AF681" s="5"/>
      <c r="AG681" s="5"/>
      <c r="AH681" s="5"/>
      <c r="AI681" s="5"/>
      <c r="AJ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68"/>
      <c r="AC682" s="5"/>
      <c r="AD682" s="5"/>
      <c r="AE682" s="5"/>
      <c r="AF682" s="5"/>
      <c r="AG682" s="5"/>
      <c r="AH682" s="5"/>
      <c r="AI682" s="5"/>
      <c r="AJ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68"/>
      <c r="AC683" s="5"/>
      <c r="AD683" s="5"/>
      <c r="AE683" s="5"/>
      <c r="AF683" s="5"/>
      <c r="AG683" s="5"/>
      <c r="AH683" s="5"/>
      <c r="AI683" s="5"/>
      <c r="AJ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68"/>
      <c r="AC684" s="5"/>
      <c r="AD684" s="5"/>
      <c r="AE684" s="5"/>
      <c r="AF684" s="5"/>
      <c r="AG684" s="5"/>
      <c r="AH684" s="5"/>
      <c r="AI684" s="5"/>
      <c r="AJ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68"/>
      <c r="AC685" s="5"/>
      <c r="AD685" s="5"/>
      <c r="AE685" s="5"/>
      <c r="AF685" s="5"/>
      <c r="AG685" s="5"/>
      <c r="AH685" s="5"/>
      <c r="AI685" s="5"/>
      <c r="AJ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68"/>
      <c r="AC686" s="5"/>
      <c r="AD686" s="5"/>
      <c r="AE686" s="5"/>
      <c r="AF686" s="5"/>
      <c r="AG686" s="5"/>
      <c r="AH686" s="5"/>
      <c r="AI686" s="5"/>
      <c r="AJ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68"/>
      <c r="AC687" s="5"/>
      <c r="AD687" s="5"/>
      <c r="AE687" s="5"/>
      <c r="AF687" s="5"/>
      <c r="AG687" s="5"/>
      <c r="AH687" s="5"/>
      <c r="AI687" s="5"/>
      <c r="AJ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68"/>
      <c r="AC688" s="5"/>
      <c r="AD688" s="5"/>
      <c r="AE688" s="5"/>
      <c r="AF688" s="5"/>
      <c r="AG688" s="5"/>
      <c r="AH688" s="5"/>
      <c r="AI688" s="5"/>
      <c r="AJ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68"/>
      <c r="AC689" s="5"/>
      <c r="AD689" s="5"/>
      <c r="AE689" s="5"/>
      <c r="AF689" s="5"/>
      <c r="AG689" s="5"/>
      <c r="AH689" s="5"/>
      <c r="AI689" s="5"/>
      <c r="AJ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68"/>
      <c r="AC690" s="5"/>
      <c r="AD690" s="5"/>
      <c r="AE690" s="5"/>
      <c r="AF690" s="5"/>
      <c r="AG690" s="5"/>
      <c r="AH690" s="5"/>
      <c r="AI690" s="5"/>
      <c r="AJ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68"/>
      <c r="AC691" s="5"/>
      <c r="AD691" s="5"/>
      <c r="AE691" s="5"/>
      <c r="AF691" s="5"/>
      <c r="AG691" s="5"/>
      <c r="AH691" s="5"/>
      <c r="AI691" s="5"/>
      <c r="AJ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68"/>
      <c r="AC692" s="5"/>
      <c r="AD692" s="5"/>
      <c r="AE692" s="5"/>
      <c r="AF692" s="5"/>
      <c r="AG692" s="5"/>
      <c r="AH692" s="5"/>
      <c r="AI692" s="5"/>
      <c r="AJ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68"/>
      <c r="AC693" s="5"/>
      <c r="AD693" s="5"/>
      <c r="AE693" s="5"/>
      <c r="AF693" s="5"/>
      <c r="AG693" s="5"/>
      <c r="AH693" s="5"/>
      <c r="AI693" s="5"/>
      <c r="AJ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68"/>
      <c r="AC694" s="5"/>
      <c r="AD694" s="5"/>
      <c r="AE694" s="5"/>
      <c r="AF694" s="5"/>
      <c r="AG694" s="5"/>
      <c r="AH694" s="5"/>
      <c r="AI694" s="5"/>
      <c r="AJ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68"/>
      <c r="AC695" s="5"/>
      <c r="AD695" s="5"/>
      <c r="AE695" s="5"/>
      <c r="AF695" s="5"/>
      <c r="AG695" s="5"/>
      <c r="AH695" s="5"/>
      <c r="AI695" s="5"/>
      <c r="AJ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68"/>
      <c r="AC696" s="5"/>
      <c r="AD696" s="5"/>
      <c r="AE696" s="5"/>
      <c r="AF696" s="5"/>
      <c r="AG696" s="5"/>
      <c r="AH696" s="5"/>
      <c r="AI696" s="5"/>
      <c r="AJ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68"/>
      <c r="AC697" s="5"/>
      <c r="AD697" s="5"/>
      <c r="AE697" s="5"/>
      <c r="AF697" s="5"/>
      <c r="AG697" s="5"/>
      <c r="AH697" s="5"/>
      <c r="AI697" s="5"/>
      <c r="AJ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68"/>
      <c r="AC698" s="5"/>
      <c r="AD698" s="5"/>
      <c r="AE698" s="5"/>
      <c r="AF698" s="5"/>
      <c r="AG698" s="5"/>
      <c r="AH698" s="5"/>
      <c r="AI698" s="5"/>
      <c r="AJ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68"/>
      <c r="AC699" s="5"/>
      <c r="AD699" s="5"/>
      <c r="AE699" s="5"/>
      <c r="AF699" s="5"/>
      <c r="AG699" s="5"/>
      <c r="AH699" s="5"/>
      <c r="AI699" s="5"/>
      <c r="AJ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68"/>
      <c r="AC700" s="5"/>
      <c r="AD700" s="5"/>
      <c r="AE700" s="5"/>
      <c r="AF700" s="5"/>
      <c r="AG700" s="5"/>
      <c r="AH700" s="5"/>
      <c r="AI700" s="5"/>
      <c r="AJ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68"/>
      <c r="AC701" s="5"/>
      <c r="AD701" s="5"/>
      <c r="AE701" s="5"/>
      <c r="AF701" s="5"/>
      <c r="AG701" s="5"/>
      <c r="AH701" s="5"/>
      <c r="AI701" s="5"/>
      <c r="AJ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68"/>
      <c r="AC702" s="5"/>
      <c r="AD702" s="5"/>
      <c r="AE702" s="5"/>
      <c r="AF702" s="5"/>
      <c r="AG702" s="5"/>
      <c r="AH702" s="5"/>
      <c r="AI702" s="5"/>
      <c r="AJ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68"/>
      <c r="AC703" s="5"/>
      <c r="AD703" s="5"/>
      <c r="AE703" s="5"/>
      <c r="AF703" s="5"/>
      <c r="AG703" s="5"/>
      <c r="AH703" s="5"/>
      <c r="AI703" s="5"/>
      <c r="AJ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68"/>
      <c r="AC704" s="5"/>
      <c r="AD704" s="5"/>
      <c r="AE704" s="5"/>
      <c r="AF704" s="5"/>
      <c r="AG704" s="5"/>
      <c r="AH704" s="5"/>
      <c r="AI704" s="5"/>
      <c r="AJ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68"/>
      <c r="AC705" s="5"/>
      <c r="AD705" s="5"/>
      <c r="AE705" s="5"/>
      <c r="AF705" s="5"/>
      <c r="AG705" s="5"/>
      <c r="AH705" s="5"/>
      <c r="AI705" s="5"/>
      <c r="AJ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68"/>
      <c r="AC706" s="5"/>
      <c r="AD706" s="5"/>
      <c r="AE706" s="5"/>
      <c r="AF706" s="5"/>
      <c r="AG706" s="5"/>
      <c r="AH706" s="5"/>
      <c r="AI706" s="5"/>
      <c r="AJ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68"/>
      <c r="AC707" s="5"/>
      <c r="AD707" s="5"/>
      <c r="AE707" s="5"/>
      <c r="AF707" s="5"/>
      <c r="AG707" s="5"/>
      <c r="AH707" s="5"/>
      <c r="AI707" s="5"/>
      <c r="AJ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68"/>
      <c r="AC708" s="5"/>
      <c r="AD708" s="5"/>
      <c r="AE708" s="5"/>
      <c r="AF708" s="5"/>
      <c r="AG708" s="5"/>
      <c r="AH708" s="5"/>
      <c r="AI708" s="5"/>
      <c r="AJ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68"/>
      <c r="AC709" s="5"/>
      <c r="AD709" s="5"/>
      <c r="AE709" s="5"/>
      <c r="AF709" s="5"/>
      <c r="AG709" s="5"/>
      <c r="AH709" s="5"/>
      <c r="AI709" s="5"/>
      <c r="AJ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68"/>
      <c r="AC710" s="5"/>
      <c r="AD710" s="5"/>
      <c r="AE710" s="5"/>
      <c r="AF710" s="5"/>
      <c r="AG710" s="5"/>
      <c r="AH710" s="5"/>
      <c r="AI710" s="5"/>
      <c r="AJ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68"/>
      <c r="AC711" s="5"/>
      <c r="AD711" s="5"/>
      <c r="AE711" s="5"/>
      <c r="AF711" s="5"/>
      <c r="AG711" s="5"/>
      <c r="AH711" s="5"/>
      <c r="AI711" s="5"/>
      <c r="AJ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68"/>
      <c r="AC712" s="5"/>
      <c r="AD712" s="5"/>
      <c r="AE712" s="5"/>
      <c r="AF712" s="5"/>
      <c r="AG712" s="5"/>
      <c r="AH712" s="5"/>
      <c r="AI712" s="5"/>
      <c r="AJ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68"/>
      <c r="AC713" s="5"/>
      <c r="AD713" s="5"/>
      <c r="AE713" s="5"/>
      <c r="AF713" s="5"/>
      <c r="AG713" s="5"/>
      <c r="AH713" s="5"/>
      <c r="AI713" s="5"/>
      <c r="AJ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68"/>
      <c r="AC714" s="5"/>
      <c r="AD714" s="5"/>
      <c r="AE714" s="5"/>
      <c r="AF714" s="5"/>
      <c r="AG714" s="5"/>
      <c r="AH714" s="5"/>
      <c r="AI714" s="5"/>
      <c r="AJ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68"/>
      <c r="AC715" s="5"/>
      <c r="AD715" s="5"/>
      <c r="AE715" s="5"/>
      <c r="AF715" s="5"/>
      <c r="AG715" s="5"/>
      <c r="AH715" s="5"/>
      <c r="AI715" s="5"/>
      <c r="AJ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68"/>
      <c r="AC716" s="5"/>
      <c r="AD716" s="5"/>
      <c r="AE716" s="5"/>
      <c r="AF716" s="5"/>
      <c r="AG716" s="5"/>
      <c r="AH716" s="5"/>
      <c r="AI716" s="5"/>
      <c r="AJ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68"/>
      <c r="AC717" s="5"/>
      <c r="AD717" s="5"/>
      <c r="AE717" s="5"/>
      <c r="AF717" s="5"/>
      <c r="AG717" s="5"/>
      <c r="AH717" s="5"/>
      <c r="AI717" s="5"/>
      <c r="AJ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68"/>
      <c r="AC718" s="5"/>
      <c r="AD718" s="5"/>
      <c r="AE718" s="5"/>
      <c r="AF718" s="5"/>
      <c r="AG718" s="5"/>
      <c r="AH718" s="5"/>
      <c r="AI718" s="5"/>
      <c r="AJ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68"/>
      <c r="AC719" s="5"/>
      <c r="AD719" s="5"/>
      <c r="AE719" s="5"/>
      <c r="AF719" s="5"/>
      <c r="AG719" s="5"/>
      <c r="AH719" s="5"/>
      <c r="AI719" s="5"/>
      <c r="AJ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68"/>
      <c r="AC720" s="5"/>
      <c r="AD720" s="5"/>
      <c r="AE720" s="5"/>
      <c r="AF720" s="5"/>
      <c r="AG720" s="5"/>
      <c r="AH720" s="5"/>
      <c r="AI720" s="5"/>
      <c r="AJ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68"/>
      <c r="AC721" s="5"/>
      <c r="AD721" s="5"/>
      <c r="AE721" s="5"/>
      <c r="AF721" s="5"/>
      <c r="AG721" s="5"/>
      <c r="AH721" s="5"/>
      <c r="AI721" s="5"/>
      <c r="AJ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68"/>
      <c r="AC722" s="5"/>
      <c r="AD722" s="5"/>
      <c r="AE722" s="5"/>
      <c r="AF722" s="5"/>
      <c r="AG722" s="5"/>
      <c r="AH722" s="5"/>
      <c r="AI722" s="5"/>
      <c r="AJ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68"/>
      <c r="AC723" s="5"/>
      <c r="AD723" s="5"/>
      <c r="AE723" s="5"/>
      <c r="AF723" s="5"/>
      <c r="AG723" s="5"/>
      <c r="AH723" s="5"/>
      <c r="AI723" s="5"/>
      <c r="AJ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68"/>
      <c r="AC724" s="5"/>
      <c r="AD724" s="5"/>
      <c r="AE724" s="5"/>
      <c r="AF724" s="5"/>
      <c r="AG724" s="5"/>
      <c r="AH724" s="5"/>
      <c r="AI724" s="5"/>
      <c r="AJ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68"/>
      <c r="AC725" s="5"/>
      <c r="AD725" s="5"/>
      <c r="AE725" s="5"/>
      <c r="AF725" s="5"/>
      <c r="AG725" s="5"/>
      <c r="AH725" s="5"/>
      <c r="AI725" s="5"/>
      <c r="AJ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68"/>
      <c r="AC726" s="5"/>
      <c r="AD726" s="5"/>
      <c r="AE726" s="5"/>
      <c r="AF726" s="5"/>
      <c r="AG726" s="5"/>
      <c r="AH726" s="5"/>
      <c r="AI726" s="5"/>
      <c r="AJ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68"/>
      <c r="AC727" s="5"/>
      <c r="AD727" s="5"/>
      <c r="AE727" s="5"/>
      <c r="AF727" s="5"/>
      <c r="AG727" s="5"/>
      <c r="AH727" s="5"/>
      <c r="AI727" s="5"/>
      <c r="AJ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68"/>
      <c r="AC728" s="5"/>
      <c r="AD728" s="5"/>
      <c r="AE728" s="5"/>
      <c r="AF728" s="5"/>
      <c r="AG728" s="5"/>
      <c r="AH728" s="5"/>
      <c r="AI728" s="5"/>
      <c r="AJ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68"/>
      <c r="AC729" s="5"/>
      <c r="AD729" s="5"/>
      <c r="AE729" s="5"/>
      <c r="AF729" s="5"/>
      <c r="AG729" s="5"/>
      <c r="AH729" s="5"/>
      <c r="AI729" s="5"/>
      <c r="AJ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68"/>
      <c r="AC730" s="5"/>
      <c r="AD730" s="5"/>
      <c r="AE730" s="5"/>
      <c r="AF730" s="5"/>
      <c r="AG730" s="5"/>
      <c r="AH730" s="5"/>
      <c r="AI730" s="5"/>
      <c r="AJ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68"/>
      <c r="AC731" s="5"/>
      <c r="AD731" s="5"/>
      <c r="AE731" s="5"/>
      <c r="AF731" s="5"/>
      <c r="AG731" s="5"/>
      <c r="AH731" s="5"/>
      <c r="AI731" s="5"/>
      <c r="AJ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68"/>
      <c r="AC732" s="5"/>
      <c r="AD732" s="5"/>
      <c r="AE732" s="5"/>
      <c r="AF732" s="5"/>
      <c r="AG732" s="5"/>
      <c r="AH732" s="5"/>
      <c r="AI732" s="5"/>
      <c r="AJ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68"/>
      <c r="AC733" s="5"/>
      <c r="AD733" s="5"/>
      <c r="AE733" s="5"/>
      <c r="AF733" s="5"/>
      <c r="AG733" s="5"/>
      <c r="AH733" s="5"/>
      <c r="AI733" s="5"/>
      <c r="AJ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68"/>
      <c r="AC734" s="5"/>
      <c r="AD734" s="5"/>
      <c r="AE734" s="5"/>
      <c r="AF734" s="5"/>
      <c r="AG734" s="5"/>
      <c r="AH734" s="5"/>
      <c r="AI734" s="5"/>
      <c r="AJ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68"/>
      <c r="AC735" s="5"/>
      <c r="AD735" s="5"/>
      <c r="AE735" s="5"/>
      <c r="AF735" s="5"/>
      <c r="AG735" s="5"/>
      <c r="AH735" s="5"/>
      <c r="AI735" s="5"/>
      <c r="AJ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68"/>
      <c r="AC736" s="5"/>
      <c r="AD736" s="5"/>
      <c r="AE736" s="5"/>
      <c r="AF736" s="5"/>
      <c r="AG736" s="5"/>
      <c r="AH736" s="5"/>
      <c r="AI736" s="5"/>
      <c r="AJ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68"/>
      <c r="AC737" s="5"/>
      <c r="AD737" s="5"/>
      <c r="AE737" s="5"/>
      <c r="AF737" s="5"/>
      <c r="AG737" s="5"/>
      <c r="AH737" s="5"/>
      <c r="AI737" s="5"/>
      <c r="AJ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68"/>
      <c r="AC738" s="5"/>
      <c r="AD738" s="5"/>
      <c r="AE738" s="5"/>
      <c r="AF738" s="5"/>
      <c r="AG738" s="5"/>
      <c r="AH738" s="5"/>
      <c r="AI738" s="5"/>
      <c r="AJ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68"/>
      <c r="AC739" s="5"/>
      <c r="AD739" s="5"/>
      <c r="AE739" s="5"/>
      <c r="AF739" s="5"/>
      <c r="AG739" s="5"/>
      <c r="AH739" s="5"/>
      <c r="AI739" s="5"/>
      <c r="AJ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68"/>
      <c r="AC740" s="5"/>
      <c r="AD740" s="5"/>
      <c r="AE740" s="5"/>
      <c r="AF740" s="5"/>
      <c r="AG740" s="5"/>
      <c r="AH740" s="5"/>
      <c r="AI740" s="5"/>
      <c r="AJ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68"/>
      <c r="AC741" s="5"/>
      <c r="AD741" s="5"/>
      <c r="AE741" s="5"/>
      <c r="AF741" s="5"/>
      <c r="AG741" s="5"/>
      <c r="AH741" s="5"/>
      <c r="AI741" s="5"/>
      <c r="AJ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68"/>
      <c r="AC742" s="5"/>
      <c r="AD742" s="5"/>
      <c r="AE742" s="5"/>
      <c r="AF742" s="5"/>
      <c r="AG742" s="5"/>
      <c r="AH742" s="5"/>
      <c r="AI742" s="5"/>
      <c r="AJ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68"/>
      <c r="AC743" s="5"/>
      <c r="AD743" s="5"/>
      <c r="AE743" s="5"/>
      <c r="AF743" s="5"/>
      <c r="AG743" s="5"/>
      <c r="AH743" s="5"/>
      <c r="AI743" s="5"/>
      <c r="AJ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68"/>
      <c r="AC744" s="5"/>
      <c r="AD744" s="5"/>
      <c r="AE744" s="5"/>
      <c r="AF744" s="5"/>
      <c r="AG744" s="5"/>
      <c r="AH744" s="5"/>
      <c r="AI744" s="5"/>
      <c r="AJ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68"/>
      <c r="AC745" s="5"/>
      <c r="AD745" s="5"/>
      <c r="AE745" s="5"/>
      <c r="AF745" s="5"/>
      <c r="AG745" s="5"/>
      <c r="AH745" s="5"/>
      <c r="AI745" s="5"/>
      <c r="AJ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68"/>
      <c r="AC746" s="5"/>
      <c r="AD746" s="5"/>
      <c r="AE746" s="5"/>
      <c r="AF746" s="5"/>
      <c r="AG746" s="5"/>
      <c r="AH746" s="5"/>
      <c r="AI746" s="5"/>
      <c r="AJ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68"/>
      <c r="AC747" s="5"/>
      <c r="AD747" s="5"/>
      <c r="AE747" s="5"/>
      <c r="AF747" s="5"/>
      <c r="AG747" s="5"/>
      <c r="AH747" s="5"/>
      <c r="AI747" s="5"/>
      <c r="AJ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68"/>
      <c r="AC748" s="5"/>
      <c r="AD748" s="5"/>
      <c r="AE748" s="5"/>
      <c r="AF748" s="5"/>
      <c r="AG748" s="5"/>
      <c r="AH748" s="5"/>
      <c r="AI748" s="5"/>
      <c r="AJ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68"/>
      <c r="AC749" s="5"/>
      <c r="AD749" s="5"/>
      <c r="AE749" s="5"/>
      <c r="AF749" s="5"/>
      <c r="AG749" s="5"/>
      <c r="AH749" s="5"/>
      <c r="AI749" s="5"/>
      <c r="AJ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68"/>
      <c r="AC750" s="5"/>
      <c r="AD750" s="5"/>
      <c r="AE750" s="5"/>
      <c r="AF750" s="5"/>
      <c r="AG750" s="5"/>
      <c r="AH750" s="5"/>
      <c r="AI750" s="5"/>
      <c r="AJ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68"/>
      <c r="AC751" s="5"/>
      <c r="AD751" s="5"/>
      <c r="AE751" s="5"/>
      <c r="AF751" s="5"/>
      <c r="AG751" s="5"/>
      <c r="AH751" s="5"/>
      <c r="AI751" s="5"/>
      <c r="AJ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68"/>
      <c r="AC752" s="5"/>
      <c r="AD752" s="5"/>
      <c r="AE752" s="5"/>
      <c r="AF752" s="5"/>
      <c r="AG752" s="5"/>
      <c r="AH752" s="5"/>
      <c r="AI752" s="5"/>
      <c r="AJ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68"/>
      <c r="AC753" s="5"/>
      <c r="AD753" s="5"/>
      <c r="AE753" s="5"/>
      <c r="AF753" s="5"/>
      <c r="AG753" s="5"/>
      <c r="AH753" s="5"/>
      <c r="AI753" s="5"/>
      <c r="AJ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68"/>
      <c r="AC754" s="5"/>
      <c r="AD754" s="5"/>
      <c r="AE754" s="5"/>
      <c r="AF754" s="5"/>
      <c r="AG754" s="5"/>
      <c r="AH754" s="5"/>
      <c r="AI754" s="5"/>
      <c r="AJ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68"/>
      <c r="AC755" s="5"/>
      <c r="AD755" s="5"/>
      <c r="AE755" s="5"/>
      <c r="AF755" s="5"/>
      <c r="AG755" s="5"/>
      <c r="AH755" s="5"/>
      <c r="AI755" s="5"/>
      <c r="AJ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68"/>
      <c r="AC756" s="5"/>
      <c r="AD756" s="5"/>
      <c r="AE756" s="5"/>
      <c r="AF756" s="5"/>
      <c r="AG756" s="5"/>
      <c r="AH756" s="5"/>
      <c r="AI756" s="5"/>
      <c r="AJ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68"/>
      <c r="AC757" s="5"/>
      <c r="AD757" s="5"/>
      <c r="AE757" s="5"/>
      <c r="AF757" s="5"/>
      <c r="AG757" s="5"/>
      <c r="AH757" s="5"/>
      <c r="AI757" s="5"/>
      <c r="AJ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68"/>
      <c r="AC758" s="5"/>
      <c r="AD758" s="5"/>
      <c r="AE758" s="5"/>
      <c r="AF758" s="5"/>
      <c r="AG758" s="5"/>
      <c r="AH758" s="5"/>
      <c r="AI758" s="5"/>
      <c r="AJ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68"/>
      <c r="AC759" s="5"/>
      <c r="AD759" s="5"/>
      <c r="AE759" s="5"/>
      <c r="AF759" s="5"/>
      <c r="AG759" s="5"/>
      <c r="AH759" s="5"/>
      <c r="AI759" s="5"/>
      <c r="AJ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68"/>
      <c r="AC760" s="5"/>
      <c r="AD760" s="5"/>
      <c r="AE760" s="5"/>
      <c r="AF760" s="5"/>
      <c r="AG760" s="5"/>
      <c r="AH760" s="5"/>
      <c r="AI760" s="5"/>
      <c r="AJ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68"/>
      <c r="AC761" s="5"/>
      <c r="AD761" s="5"/>
      <c r="AE761" s="5"/>
      <c r="AF761" s="5"/>
      <c r="AG761" s="5"/>
      <c r="AH761" s="5"/>
      <c r="AI761" s="5"/>
      <c r="AJ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68"/>
      <c r="AC762" s="5"/>
      <c r="AD762" s="5"/>
      <c r="AE762" s="5"/>
      <c r="AF762" s="5"/>
      <c r="AG762" s="5"/>
      <c r="AH762" s="5"/>
      <c r="AI762" s="5"/>
      <c r="AJ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68"/>
      <c r="AC763" s="5"/>
      <c r="AD763" s="5"/>
      <c r="AE763" s="5"/>
      <c r="AF763" s="5"/>
      <c r="AG763" s="5"/>
      <c r="AH763" s="5"/>
      <c r="AI763" s="5"/>
      <c r="AJ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68"/>
      <c r="AC764" s="5"/>
      <c r="AD764" s="5"/>
      <c r="AE764" s="5"/>
      <c r="AF764" s="5"/>
      <c r="AG764" s="5"/>
      <c r="AH764" s="5"/>
      <c r="AI764" s="5"/>
      <c r="AJ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68"/>
      <c r="AC765" s="5"/>
      <c r="AD765" s="5"/>
      <c r="AE765" s="5"/>
      <c r="AF765" s="5"/>
      <c r="AG765" s="5"/>
      <c r="AH765" s="5"/>
      <c r="AI765" s="5"/>
      <c r="AJ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68"/>
      <c r="AC766" s="5"/>
      <c r="AD766" s="5"/>
      <c r="AE766" s="5"/>
      <c r="AF766" s="5"/>
      <c r="AG766" s="5"/>
      <c r="AH766" s="5"/>
      <c r="AI766" s="5"/>
      <c r="AJ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68"/>
      <c r="AC767" s="5"/>
      <c r="AD767" s="5"/>
      <c r="AE767" s="5"/>
      <c r="AF767" s="5"/>
      <c r="AG767" s="5"/>
      <c r="AH767" s="5"/>
      <c r="AI767" s="5"/>
      <c r="AJ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68"/>
      <c r="AC768" s="5"/>
      <c r="AD768" s="5"/>
      <c r="AE768" s="5"/>
      <c r="AF768" s="5"/>
      <c r="AG768" s="5"/>
      <c r="AH768" s="5"/>
      <c r="AI768" s="5"/>
      <c r="AJ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68"/>
      <c r="AC769" s="5"/>
      <c r="AD769" s="5"/>
      <c r="AE769" s="5"/>
      <c r="AF769" s="5"/>
      <c r="AG769" s="5"/>
      <c r="AH769" s="5"/>
      <c r="AI769" s="5"/>
      <c r="AJ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68"/>
      <c r="AC770" s="5"/>
      <c r="AD770" s="5"/>
      <c r="AE770" s="5"/>
      <c r="AF770" s="5"/>
      <c r="AG770" s="5"/>
      <c r="AH770" s="5"/>
      <c r="AI770" s="5"/>
      <c r="AJ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68"/>
      <c r="AC771" s="5"/>
      <c r="AD771" s="5"/>
      <c r="AE771" s="5"/>
      <c r="AF771" s="5"/>
      <c r="AG771" s="5"/>
      <c r="AH771" s="5"/>
      <c r="AI771" s="5"/>
      <c r="AJ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68"/>
      <c r="AC772" s="5"/>
      <c r="AD772" s="5"/>
      <c r="AE772" s="5"/>
      <c r="AF772" s="5"/>
      <c r="AG772" s="5"/>
      <c r="AH772" s="5"/>
      <c r="AI772" s="5"/>
      <c r="AJ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68"/>
      <c r="AC773" s="5"/>
      <c r="AD773" s="5"/>
      <c r="AE773" s="5"/>
      <c r="AF773" s="5"/>
      <c r="AG773" s="5"/>
      <c r="AH773" s="5"/>
      <c r="AI773" s="5"/>
      <c r="AJ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68"/>
      <c r="AC774" s="5"/>
      <c r="AD774" s="5"/>
      <c r="AE774" s="5"/>
      <c r="AF774" s="5"/>
      <c r="AG774" s="5"/>
      <c r="AH774" s="5"/>
      <c r="AI774" s="5"/>
      <c r="AJ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68"/>
      <c r="AC775" s="5"/>
      <c r="AD775" s="5"/>
      <c r="AE775" s="5"/>
      <c r="AF775" s="5"/>
      <c r="AG775" s="5"/>
      <c r="AH775" s="5"/>
      <c r="AI775" s="5"/>
      <c r="AJ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68"/>
      <c r="AC776" s="5"/>
      <c r="AD776" s="5"/>
      <c r="AE776" s="5"/>
      <c r="AF776" s="5"/>
      <c r="AG776" s="5"/>
      <c r="AH776" s="5"/>
      <c r="AI776" s="5"/>
      <c r="AJ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68"/>
      <c r="AC777" s="5"/>
      <c r="AD777" s="5"/>
      <c r="AE777" s="5"/>
      <c r="AF777" s="5"/>
      <c r="AG777" s="5"/>
      <c r="AH777" s="5"/>
      <c r="AI777" s="5"/>
      <c r="AJ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68"/>
      <c r="AC778" s="5"/>
      <c r="AD778" s="5"/>
      <c r="AE778" s="5"/>
      <c r="AF778" s="5"/>
      <c r="AG778" s="5"/>
      <c r="AH778" s="5"/>
      <c r="AI778" s="5"/>
      <c r="AJ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68"/>
      <c r="AC779" s="5"/>
      <c r="AD779" s="5"/>
      <c r="AE779" s="5"/>
      <c r="AF779" s="5"/>
      <c r="AG779" s="5"/>
      <c r="AH779" s="5"/>
      <c r="AI779" s="5"/>
      <c r="AJ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68"/>
      <c r="AC780" s="5"/>
      <c r="AD780" s="5"/>
      <c r="AE780" s="5"/>
      <c r="AF780" s="5"/>
      <c r="AG780" s="5"/>
      <c r="AH780" s="5"/>
      <c r="AI780" s="5"/>
      <c r="AJ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68"/>
      <c r="AC781" s="5"/>
      <c r="AD781" s="5"/>
      <c r="AE781" s="5"/>
      <c r="AF781" s="5"/>
      <c r="AG781" s="5"/>
      <c r="AH781" s="5"/>
      <c r="AI781" s="5"/>
      <c r="AJ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68"/>
      <c r="AC782" s="5"/>
      <c r="AD782" s="5"/>
      <c r="AE782" s="5"/>
      <c r="AF782" s="5"/>
      <c r="AG782" s="5"/>
      <c r="AH782" s="5"/>
      <c r="AI782" s="5"/>
      <c r="AJ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68"/>
      <c r="AC783" s="5"/>
      <c r="AD783" s="5"/>
      <c r="AE783" s="5"/>
      <c r="AF783" s="5"/>
      <c r="AG783" s="5"/>
      <c r="AH783" s="5"/>
      <c r="AI783" s="5"/>
      <c r="AJ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68"/>
      <c r="AC784" s="5"/>
      <c r="AD784" s="5"/>
      <c r="AE784" s="5"/>
      <c r="AF784" s="5"/>
      <c r="AG784" s="5"/>
      <c r="AH784" s="5"/>
      <c r="AI784" s="5"/>
      <c r="AJ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68"/>
      <c r="AC785" s="5"/>
      <c r="AD785" s="5"/>
      <c r="AE785" s="5"/>
      <c r="AF785" s="5"/>
      <c r="AG785" s="5"/>
      <c r="AH785" s="5"/>
      <c r="AI785" s="5"/>
      <c r="AJ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68"/>
      <c r="AC786" s="5"/>
      <c r="AD786" s="5"/>
      <c r="AE786" s="5"/>
      <c r="AF786" s="5"/>
      <c r="AG786" s="5"/>
      <c r="AH786" s="5"/>
      <c r="AI786" s="5"/>
      <c r="AJ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68"/>
      <c r="AC787" s="5"/>
      <c r="AD787" s="5"/>
      <c r="AE787" s="5"/>
      <c r="AF787" s="5"/>
      <c r="AG787" s="5"/>
      <c r="AH787" s="5"/>
      <c r="AI787" s="5"/>
      <c r="AJ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68"/>
      <c r="AC788" s="5"/>
      <c r="AD788" s="5"/>
      <c r="AE788" s="5"/>
      <c r="AF788" s="5"/>
      <c r="AG788" s="5"/>
      <c r="AH788" s="5"/>
      <c r="AI788" s="5"/>
      <c r="AJ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68"/>
      <c r="AC789" s="5"/>
      <c r="AD789" s="5"/>
      <c r="AE789" s="5"/>
      <c r="AF789" s="5"/>
      <c r="AG789" s="5"/>
      <c r="AH789" s="5"/>
      <c r="AI789" s="5"/>
      <c r="AJ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68"/>
      <c r="AC790" s="5"/>
      <c r="AD790" s="5"/>
      <c r="AE790" s="5"/>
      <c r="AF790" s="5"/>
      <c r="AG790" s="5"/>
      <c r="AH790" s="5"/>
      <c r="AI790" s="5"/>
      <c r="AJ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68"/>
      <c r="AC791" s="5"/>
      <c r="AD791" s="5"/>
      <c r="AE791" s="5"/>
      <c r="AF791" s="5"/>
      <c r="AG791" s="5"/>
      <c r="AH791" s="5"/>
      <c r="AI791" s="5"/>
      <c r="AJ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68"/>
      <c r="AC792" s="5"/>
      <c r="AD792" s="5"/>
      <c r="AE792" s="5"/>
      <c r="AF792" s="5"/>
      <c r="AG792" s="5"/>
      <c r="AH792" s="5"/>
      <c r="AI792" s="5"/>
      <c r="AJ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68"/>
      <c r="AC793" s="5"/>
      <c r="AD793" s="5"/>
      <c r="AE793" s="5"/>
      <c r="AF793" s="5"/>
      <c r="AG793" s="5"/>
      <c r="AH793" s="5"/>
      <c r="AI793" s="5"/>
      <c r="AJ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68"/>
      <c r="AC794" s="5"/>
      <c r="AD794" s="5"/>
      <c r="AE794" s="5"/>
      <c r="AF794" s="5"/>
      <c r="AG794" s="5"/>
      <c r="AH794" s="5"/>
      <c r="AI794" s="5"/>
      <c r="AJ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68"/>
      <c r="AC795" s="5"/>
      <c r="AD795" s="5"/>
      <c r="AE795" s="5"/>
      <c r="AF795" s="5"/>
      <c r="AG795" s="5"/>
      <c r="AH795" s="5"/>
      <c r="AI795" s="5"/>
      <c r="AJ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68"/>
      <c r="AC796" s="5"/>
      <c r="AD796" s="5"/>
      <c r="AE796" s="5"/>
      <c r="AF796" s="5"/>
      <c r="AG796" s="5"/>
      <c r="AH796" s="5"/>
      <c r="AI796" s="5"/>
      <c r="AJ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68"/>
      <c r="AC797" s="5"/>
      <c r="AD797" s="5"/>
      <c r="AE797" s="5"/>
      <c r="AF797" s="5"/>
      <c r="AG797" s="5"/>
      <c r="AH797" s="5"/>
      <c r="AI797" s="5"/>
      <c r="AJ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68"/>
      <c r="AC798" s="5"/>
      <c r="AD798" s="5"/>
      <c r="AE798" s="5"/>
      <c r="AF798" s="5"/>
      <c r="AG798" s="5"/>
      <c r="AH798" s="5"/>
      <c r="AI798" s="5"/>
      <c r="AJ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68"/>
      <c r="AC799" s="5"/>
      <c r="AD799" s="5"/>
      <c r="AE799" s="5"/>
      <c r="AF799" s="5"/>
      <c r="AG799" s="5"/>
      <c r="AH799" s="5"/>
      <c r="AI799" s="5"/>
      <c r="AJ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68"/>
      <c r="AC800" s="5"/>
      <c r="AD800" s="5"/>
      <c r="AE800" s="5"/>
      <c r="AF800" s="5"/>
      <c r="AG800" s="5"/>
      <c r="AH800" s="5"/>
      <c r="AI800" s="5"/>
      <c r="AJ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68"/>
      <c r="AC801" s="5"/>
      <c r="AD801" s="5"/>
      <c r="AE801" s="5"/>
      <c r="AF801" s="5"/>
      <c r="AG801" s="5"/>
      <c r="AH801" s="5"/>
      <c r="AI801" s="5"/>
      <c r="AJ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68"/>
      <c r="AC802" s="5"/>
      <c r="AD802" s="5"/>
      <c r="AE802" s="5"/>
      <c r="AF802" s="5"/>
      <c r="AG802" s="5"/>
      <c r="AH802" s="5"/>
      <c r="AI802" s="5"/>
      <c r="AJ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68"/>
      <c r="AC803" s="5"/>
      <c r="AD803" s="5"/>
      <c r="AE803" s="5"/>
      <c r="AF803" s="5"/>
      <c r="AG803" s="5"/>
      <c r="AH803" s="5"/>
      <c r="AI803" s="5"/>
      <c r="AJ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68"/>
      <c r="AC804" s="5"/>
      <c r="AD804" s="5"/>
      <c r="AE804" s="5"/>
      <c r="AF804" s="5"/>
      <c r="AG804" s="5"/>
      <c r="AH804" s="5"/>
      <c r="AI804" s="5"/>
      <c r="AJ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68"/>
      <c r="AC805" s="5"/>
      <c r="AD805" s="5"/>
      <c r="AE805" s="5"/>
      <c r="AF805" s="5"/>
      <c r="AG805" s="5"/>
      <c r="AH805" s="5"/>
      <c r="AI805" s="5"/>
      <c r="AJ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68"/>
      <c r="AC806" s="5"/>
      <c r="AD806" s="5"/>
      <c r="AE806" s="5"/>
      <c r="AF806" s="5"/>
      <c r="AG806" s="5"/>
      <c r="AH806" s="5"/>
      <c r="AI806" s="5"/>
      <c r="AJ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68"/>
      <c r="AC807" s="5"/>
      <c r="AD807" s="5"/>
      <c r="AE807" s="5"/>
      <c r="AF807" s="5"/>
      <c r="AG807" s="5"/>
      <c r="AH807" s="5"/>
      <c r="AI807" s="5"/>
      <c r="AJ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68"/>
      <c r="AC808" s="5"/>
      <c r="AD808" s="5"/>
      <c r="AE808" s="5"/>
      <c r="AF808" s="5"/>
      <c r="AG808" s="5"/>
      <c r="AH808" s="5"/>
      <c r="AI808" s="5"/>
      <c r="AJ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68"/>
      <c r="AC809" s="5"/>
      <c r="AD809" s="5"/>
      <c r="AE809" s="5"/>
      <c r="AF809" s="5"/>
      <c r="AG809" s="5"/>
      <c r="AH809" s="5"/>
      <c r="AI809" s="5"/>
      <c r="AJ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68"/>
      <c r="AC810" s="5"/>
      <c r="AD810" s="5"/>
      <c r="AE810" s="5"/>
      <c r="AF810" s="5"/>
      <c r="AG810" s="5"/>
      <c r="AH810" s="5"/>
      <c r="AI810" s="5"/>
      <c r="AJ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68"/>
      <c r="AC811" s="5"/>
      <c r="AD811" s="5"/>
      <c r="AE811" s="5"/>
      <c r="AF811" s="5"/>
      <c r="AG811" s="5"/>
      <c r="AH811" s="5"/>
      <c r="AI811" s="5"/>
      <c r="AJ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68"/>
      <c r="AC812" s="5"/>
      <c r="AD812" s="5"/>
      <c r="AE812" s="5"/>
      <c r="AF812" s="5"/>
      <c r="AG812" s="5"/>
      <c r="AH812" s="5"/>
      <c r="AI812" s="5"/>
      <c r="AJ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68"/>
      <c r="AC813" s="5"/>
      <c r="AD813" s="5"/>
      <c r="AE813" s="5"/>
      <c r="AF813" s="5"/>
      <c r="AG813" s="5"/>
      <c r="AH813" s="5"/>
      <c r="AI813" s="5"/>
      <c r="AJ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68"/>
      <c r="AC814" s="5"/>
      <c r="AD814" s="5"/>
      <c r="AE814" s="5"/>
      <c r="AF814" s="5"/>
      <c r="AG814" s="5"/>
      <c r="AH814" s="5"/>
      <c r="AI814" s="5"/>
      <c r="AJ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68"/>
      <c r="AC815" s="5"/>
      <c r="AD815" s="5"/>
      <c r="AE815" s="5"/>
      <c r="AF815" s="5"/>
      <c r="AG815" s="5"/>
      <c r="AH815" s="5"/>
      <c r="AI815" s="5"/>
      <c r="AJ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68"/>
      <c r="AC816" s="5"/>
      <c r="AD816" s="5"/>
      <c r="AE816" s="5"/>
      <c r="AF816" s="5"/>
      <c r="AG816" s="5"/>
      <c r="AH816" s="5"/>
      <c r="AI816" s="5"/>
      <c r="AJ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68"/>
      <c r="AC817" s="5"/>
      <c r="AD817" s="5"/>
      <c r="AE817" s="5"/>
      <c r="AF817" s="5"/>
      <c r="AG817" s="5"/>
      <c r="AH817" s="5"/>
      <c r="AI817" s="5"/>
      <c r="AJ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68"/>
      <c r="AC818" s="5"/>
      <c r="AD818" s="5"/>
      <c r="AE818" s="5"/>
      <c r="AF818" s="5"/>
      <c r="AG818" s="5"/>
      <c r="AH818" s="5"/>
      <c r="AI818" s="5"/>
      <c r="AJ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68"/>
      <c r="AC819" s="5"/>
      <c r="AD819" s="5"/>
      <c r="AE819" s="5"/>
      <c r="AF819" s="5"/>
      <c r="AG819" s="5"/>
      <c r="AH819" s="5"/>
      <c r="AI819" s="5"/>
      <c r="AJ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68"/>
      <c r="AC820" s="5"/>
      <c r="AD820" s="5"/>
      <c r="AE820" s="5"/>
      <c r="AF820" s="5"/>
      <c r="AG820" s="5"/>
      <c r="AH820" s="5"/>
      <c r="AI820" s="5"/>
      <c r="AJ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68"/>
      <c r="AC821" s="5"/>
      <c r="AD821" s="5"/>
      <c r="AE821" s="5"/>
      <c r="AF821" s="5"/>
      <c r="AG821" s="5"/>
      <c r="AH821" s="5"/>
      <c r="AI821" s="5"/>
      <c r="AJ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68"/>
      <c r="AC822" s="5"/>
      <c r="AD822" s="5"/>
      <c r="AE822" s="5"/>
      <c r="AF822" s="5"/>
      <c r="AG822" s="5"/>
      <c r="AH822" s="5"/>
      <c r="AI822" s="5"/>
      <c r="AJ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68"/>
      <c r="AC823" s="5"/>
      <c r="AD823" s="5"/>
      <c r="AE823" s="5"/>
      <c r="AF823" s="5"/>
      <c r="AG823" s="5"/>
      <c r="AH823" s="5"/>
      <c r="AI823" s="5"/>
      <c r="AJ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68"/>
      <c r="AC824" s="5"/>
      <c r="AD824" s="5"/>
      <c r="AE824" s="5"/>
      <c r="AF824" s="5"/>
      <c r="AG824" s="5"/>
      <c r="AH824" s="5"/>
      <c r="AI824" s="5"/>
      <c r="AJ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68"/>
      <c r="AC825" s="5"/>
      <c r="AD825" s="5"/>
      <c r="AE825" s="5"/>
      <c r="AF825" s="5"/>
      <c r="AG825" s="5"/>
      <c r="AH825" s="5"/>
      <c r="AI825" s="5"/>
      <c r="AJ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68"/>
      <c r="AC826" s="5"/>
      <c r="AD826" s="5"/>
      <c r="AE826" s="5"/>
      <c r="AF826" s="5"/>
      <c r="AG826" s="5"/>
      <c r="AH826" s="5"/>
      <c r="AI826" s="5"/>
      <c r="AJ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68"/>
      <c r="AC827" s="5"/>
      <c r="AD827" s="5"/>
      <c r="AE827" s="5"/>
      <c r="AF827" s="5"/>
      <c r="AG827" s="5"/>
      <c r="AH827" s="5"/>
      <c r="AI827" s="5"/>
      <c r="AJ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68"/>
      <c r="AC828" s="5"/>
      <c r="AD828" s="5"/>
      <c r="AE828" s="5"/>
      <c r="AF828" s="5"/>
      <c r="AG828" s="5"/>
      <c r="AH828" s="5"/>
      <c r="AI828" s="5"/>
      <c r="AJ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68"/>
      <c r="AC829" s="5"/>
      <c r="AD829" s="5"/>
      <c r="AE829" s="5"/>
      <c r="AF829" s="5"/>
      <c r="AG829" s="5"/>
      <c r="AH829" s="5"/>
      <c r="AI829" s="5"/>
      <c r="AJ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68"/>
      <c r="AC830" s="5"/>
      <c r="AD830" s="5"/>
      <c r="AE830" s="5"/>
      <c r="AF830" s="5"/>
      <c r="AG830" s="5"/>
      <c r="AH830" s="5"/>
      <c r="AI830" s="5"/>
      <c r="AJ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68"/>
      <c r="AC831" s="5"/>
      <c r="AD831" s="5"/>
      <c r="AE831" s="5"/>
      <c r="AF831" s="5"/>
      <c r="AG831" s="5"/>
      <c r="AH831" s="5"/>
      <c r="AI831" s="5"/>
      <c r="AJ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68"/>
      <c r="AC832" s="5"/>
      <c r="AD832" s="5"/>
      <c r="AE832" s="5"/>
      <c r="AF832" s="5"/>
      <c r="AG832" s="5"/>
      <c r="AH832" s="5"/>
      <c r="AI832" s="5"/>
      <c r="AJ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68"/>
      <c r="AC833" s="5"/>
      <c r="AD833" s="5"/>
      <c r="AE833" s="5"/>
      <c r="AF833" s="5"/>
      <c r="AG833" s="5"/>
      <c r="AH833" s="5"/>
      <c r="AI833" s="5"/>
      <c r="AJ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68"/>
      <c r="AC834" s="5"/>
      <c r="AD834" s="5"/>
      <c r="AE834" s="5"/>
      <c r="AF834" s="5"/>
      <c r="AG834" s="5"/>
      <c r="AH834" s="5"/>
      <c r="AI834" s="5"/>
      <c r="AJ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68"/>
      <c r="AC835" s="5"/>
      <c r="AD835" s="5"/>
      <c r="AE835" s="5"/>
      <c r="AF835" s="5"/>
      <c r="AG835" s="5"/>
      <c r="AH835" s="5"/>
      <c r="AI835" s="5"/>
      <c r="AJ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68"/>
      <c r="AC836" s="5"/>
      <c r="AD836" s="5"/>
      <c r="AE836" s="5"/>
      <c r="AF836" s="5"/>
      <c r="AG836" s="5"/>
      <c r="AH836" s="5"/>
      <c r="AI836" s="5"/>
      <c r="AJ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68"/>
      <c r="AC837" s="5"/>
      <c r="AD837" s="5"/>
      <c r="AE837" s="5"/>
      <c r="AF837" s="5"/>
      <c r="AG837" s="5"/>
      <c r="AH837" s="5"/>
      <c r="AI837" s="5"/>
      <c r="AJ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68"/>
      <c r="AC838" s="5"/>
      <c r="AD838" s="5"/>
      <c r="AE838" s="5"/>
      <c r="AF838" s="5"/>
      <c r="AG838" s="5"/>
      <c r="AH838" s="5"/>
      <c r="AI838" s="5"/>
      <c r="AJ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68"/>
      <c r="AC839" s="5"/>
      <c r="AD839" s="5"/>
      <c r="AE839" s="5"/>
      <c r="AF839" s="5"/>
      <c r="AG839" s="5"/>
      <c r="AH839" s="5"/>
      <c r="AI839" s="5"/>
      <c r="AJ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68"/>
      <c r="AC840" s="5"/>
      <c r="AD840" s="5"/>
      <c r="AE840" s="5"/>
      <c r="AF840" s="5"/>
      <c r="AG840" s="5"/>
      <c r="AH840" s="5"/>
      <c r="AI840" s="5"/>
      <c r="AJ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68"/>
      <c r="AC841" s="5"/>
      <c r="AD841" s="5"/>
      <c r="AE841" s="5"/>
      <c r="AF841" s="5"/>
      <c r="AG841" s="5"/>
      <c r="AH841" s="5"/>
      <c r="AI841" s="5"/>
      <c r="AJ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68"/>
      <c r="AC842" s="5"/>
      <c r="AD842" s="5"/>
      <c r="AE842" s="5"/>
      <c r="AF842" s="5"/>
      <c r="AG842" s="5"/>
      <c r="AH842" s="5"/>
      <c r="AI842" s="5"/>
      <c r="AJ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68"/>
      <c r="AC843" s="5"/>
      <c r="AD843" s="5"/>
      <c r="AE843" s="5"/>
      <c r="AF843" s="5"/>
      <c r="AG843" s="5"/>
      <c r="AH843" s="5"/>
      <c r="AI843" s="5"/>
      <c r="AJ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68"/>
      <c r="AC844" s="5"/>
      <c r="AD844" s="5"/>
      <c r="AE844" s="5"/>
      <c r="AF844" s="5"/>
      <c r="AG844" s="5"/>
      <c r="AH844" s="5"/>
      <c r="AI844" s="5"/>
      <c r="AJ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68"/>
      <c r="AC845" s="5"/>
      <c r="AD845" s="5"/>
      <c r="AE845" s="5"/>
      <c r="AF845" s="5"/>
      <c r="AG845" s="5"/>
      <c r="AH845" s="5"/>
      <c r="AI845" s="5"/>
      <c r="AJ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68"/>
      <c r="AC846" s="5"/>
      <c r="AD846" s="5"/>
      <c r="AE846" s="5"/>
      <c r="AF846" s="5"/>
      <c r="AG846" s="5"/>
      <c r="AH846" s="5"/>
      <c r="AI846" s="5"/>
      <c r="AJ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68"/>
      <c r="AC847" s="5"/>
      <c r="AD847" s="5"/>
      <c r="AE847" s="5"/>
      <c r="AF847" s="5"/>
      <c r="AG847" s="5"/>
      <c r="AH847" s="5"/>
      <c r="AI847" s="5"/>
      <c r="AJ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68"/>
      <c r="AC848" s="5"/>
      <c r="AD848" s="5"/>
      <c r="AE848" s="5"/>
      <c r="AF848" s="5"/>
      <c r="AG848" s="5"/>
      <c r="AH848" s="5"/>
      <c r="AI848" s="5"/>
      <c r="AJ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68"/>
      <c r="AC849" s="5"/>
      <c r="AD849" s="5"/>
      <c r="AE849" s="5"/>
      <c r="AF849" s="5"/>
      <c r="AG849" s="5"/>
      <c r="AH849" s="5"/>
      <c r="AI849" s="5"/>
      <c r="AJ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68"/>
      <c r="AC850" s="5"/>
      <c r="AD850" s="5"/>
      <c r="AE850" s="5"/>
      <c r="AF850" s="5"/>
      <c r="AG850" s="5"/>
      <c r="AH850" s="5"/>
      <c r="AI850" s="5"/>
      <c r="AJ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68"/>
      <c r="AC851" s="5"/>
      <c r="AD851" s="5"/>
      <c r="AE851" s="5"/>
      <c r="AF851" s="5"/>
      <c r="AG851" s="5"/>
      <c r="AH851" s="5"/>
      <c r="AI851" s="5"/>
      <c r="AJ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68"/>
      <c r="AC852" s="5"/>
      <c r="AD852" s="5"/>
      <c r="AE852" s="5"/>
      <c r="AF852" s="5"/>
      <c r="AG852" s="5"/>
      <c r="AH852" s="5"/>
      <c r="AI852" s="5"/>
      <c r="AJ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68"/>
      <c r="AC853" s="5"/>
      <c r="AD853" s="5"/>
      <c r="AE853" s="5"/>
      <c r="AF853" s="5"/>
      <c r="AG853" s="5"/>
      <c r="AH853" s="5"/>
      <c r="AI853" s="5"/>
      <c r="AJ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68"/>
      <c r="AC854" s="5"/>
      <c r="AD854" s="5"/>
      <c r="AE854" s="5"/>
      <c r="AF854" s="5"/>
      <c r="AG854" s="5"/>
      <c r="AH854" s="5"/>
      <c r="AI854" s="5"/>
      <c r="AJ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68"/>
      <c r="AC855" s="5"/>
      <c r="AD855" s="5"/>
      <c r="AE855" s="5"/>
      <c r="AF855" s="5"/>
      <c r="AG855" s="5"/>
      <c r="AH855" s="5"/>
      <c r="AI855" s="5"/>
      <c r="AJ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68"/>
      <c r="AC856" s="5"/>
      <c r="AD856" s="5"/>
      <c r="AE856" s="5"/>
      <c r="AF856" s="5"/>
      <c r="AG856" s="5"/>
      <c r="AH856" s="5"/>
      <c r="AI856" s="5"/>
      <c r="AJ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68"/>
      <c r="AC857" s="5"/>
      <c r="AD857" s="5"/>
      <c r="AE857" s="5"/>
      <c r="AF857" s="5"/>
      <c r="AG857" s="5"/>
      <c r="AH857" s="5"/>
      <c r="AI857" s="5"/>
      <c r="AJ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68"/>
      <c r="AC858" s="5"/>
      <c r="AD858" s="5"/>
      <c r="AE858" s="5"/>
      <c r="AF858" s="5"/>
      <c r="AG858" s="5"/>
      <c r="AH858" s="5"/>
      <c r="AI858" s="5"/>
      <c r="AJ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68"/>
      <c r="AC859" s="5"/>
      <c r="AD859" s="5"/>
      <c r="AE859" s="5"/>
      <c r="AF859" s="5"/>
      <c r="AG859" s="5"/>
      <c r="AH859" s="5"/>
      <c r="AI859" s="5"/>
      <c r="AJ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68"/>
      <c r="AC860" s="5"/>
      <c r="AD860" s="5"/>
      <c r="AE860" s="5"/>
      <c r="AF860" s="5"/>
      <c r="AG860" s="5"/>
      <c r="AH860" s="5"/>
      <c r="AI860" s="5"/>
      <c r="AJ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68"/>
      <c r="AC861" s="5"/>
      <c r="AD861" s="5"/>
      <c r="AE861" s="5"/>
      <c r="AF861" s="5"/>
      <c r="AG861" s="5"/>
      <c r="AH861" s="5"/>
      <c r="AI861" s="5"/>
      <c r="AJ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68"/>
      <c r="AC862" s="5"/>
      <c r="AD862" s="5"/>
      <c r="AE862" s="5"/>
      <c r="AF862" s="5"/>
      <c r="AG862" s="5"/>
      <c r="AH862" s="5"/>
      <c r="AI862" s="5"/>
      <c r="AJ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68"/>
      <c r="AC863" s="5"/>
      <c r="AD863" s="5"/>
      <c r="AE863" s="5"/>
      <c r="AF863" s="5"/>
      <c r="AG863" s="5"/>
      <c r="AH863" s="5"/>
      <c r="AI863" s="5"/>
      <c r="AJ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68"/>
      <c r="AC864" s="5"/>
      <c r="AD864" s="5"/>
      <c r="AE864" s="5"/>
      <c r="AF864" s="5"/>
      <c r="AG864" s="5"/>
      <c r="AH864" s="5"/>
      <c r="AI864" s="5"/>
      <c r="AJ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68"/>
      <c r="AC865" s="5"/>
      <c r="AD865" s="5"/>
      <c r="AE865" s="5"/>
      <c r="AF865" s="5"/>
      <c r="AG865" s="5"/>
      <c r="AH865" s="5"/>
      <c r="AI865" s="5"/>
      <c r="AJ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68"/>
      <c r="AC866" s="5"/>
      <c r="AD866" s="5"/>
      <c r="AE866" s="5"/>
      <c r="AF866" s="5"/>
      <c r="AG866" s="5"/>
      <c r="AH866" s="5"/>
      <c r="AI866" s="5"/>
      <c r="AJ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68"/>
      <c r="AC867" s="5"/>
      <c r="AD867" s="5"/>
      <c r="AE867" s="5"/>
      <c r="AF867" s="5"/>
      <c r="AG867" s="5"/>
      <c r="AH867" s="5"/>
      <c r="AI867" s="5"/>
      <c r="AJ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68"/>
      <c r="AC868" s="5"/>
      <c r="AD868" s="5"/>
      <c r="AE868" s="5"/>
      <c r="AF868" s="5"/>
      <c r="AG868" s="5"/>
      <c r="AH868" s="5"/>
      <c r="AI868" s="5"/>
      <c r="AJ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68"/>
      <c r="AC869" s="5"/>
      <c r="AD869" s="5"/>
      <c r="AE869" s="5"/>
      <c r="AF869" s="5"/>
      <c r="AG869" s="5"/>
      <c r="AH869" s="5"/>
      <c r="AI869" s="5"/>
      <c r="AJ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68"/>
      <c r="AC870" s="5"/>
      <c r="AD870" s="5"/>
      <c r="AE870" s="5"/>
      <c r="AF870" s="5"/>
      <c r="AG870" s="5"/>
      <c r="AH870" s="5"/>
      <c r="AI870" s="5"/>
      <c r="AJ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68"/>
      <c r="AC871" s="5"/>
      <c r="AD871" s="5"/>
      <c r="AE871" s="5"/>
      <c r="AF871" s="5"/>
      <c r="AG871" s="5"/>
      <c r="AH871" s="5"/>
      <c r="AI871" s="5"/>
      <c r="AJ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68"/>
      <c r="AC872" s="5"/>
      <c r="AD872" s="5"/>
      <c r="AE872" s="5"/>
      <c r="AF872" s="5"/>
      <c r="AG872" s="5"/>
      <c r="AH872" s="5"/>
      <c r="AI872" s="5"/>
      <c r="AJ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68"/>
      <c r="AC873" s="5"/>
      <c r="AD873" s="5"/>
      <c r="AE873" s="5"/>
      <c r="AF873" s="5"/>
      <c r="AG873" s="5"/>
      <c r="AH873" s="5"/>
      <c r="AI873" s="5"/>
      <c r="AJ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68"/>
      <c r="AC874" s="5"/>
      <c r="AD874" s="5"/>
      <c r="AE874" s="5"/>
      <c r="AF874" s="5"/>
      <c r="AG874" s="5"/>
      <c r="AH874" s="5"/>
      <c r="AI874" s="5"/>
      <c r="AJ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68"/>
      <c r="AC875" s="5"/>
      <c r="AD875" s="5"/>
      <c r="AE875" s="5"/>
      <c r="AF875" s="5"/>
      <c r="AG875" s="5"/>
      <c r="AH875" s="5"/>
      <c r="AI875" s="5"/>
      <c r="AJ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68"/>
      <c r="AC876" s="5"/>
      <c r="AD876" s="5"/>
      <c r="AE876" s="5"/>
      <c r="AF876" s="5"/>
      <c r="AG876" s="5"/>
      <c r="AH876" s="5"/>
      <c r="AI876" s="5"/>
      <c r="AJ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68"/>
      <c r="AC877" s="5"/>
      <c r="AD877" s="5"/>
      <c r="AE877" s="5"/>
      <c r="AF877" s="5"/>
      <c r="AG877" s="5"/>
      <c r="AH877" s="5"/>
      <c r="AI877" s="5"/>
      <c r="AJ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68"/>
      <c r="AC878" s="5"/>
      <c r="AD878" s="5"/>
      <c r="AE878" s="5"/>
      <c r="AF878" s="5"/>
      <c r="AG878" s="5"/>
      <c r="AH878" s="5"/>
      <c r="AI878" s="5"/>
      <c r="AJ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68"/>
      <c r="AC879" s="5"/>
      <c r="AD879" s="5"/>
      <c r="AE879" s="5"/>
      <c r="AF879" s="5"/>
      <c r="AG879" s="5"/>
      <c r="AH879" s="5"/>
      <c r="AI879" s="5"/>
      <c r="AJ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68"/>
      <c r="AC880" s="5"/>
      <c r="AD880" s="5"/>
      <c r="AE880" s="5"/>
      <c r="AF880" s="5"/>
      <c r="AG880" s="5"/>
      <c r="AH880" s="5"/>
      <c r="AI880" s="5"/>
      <c r="AJ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68"/>
      <c r="AC881" s="5"/>
      <c r="AD881" s="5"/>
      <c r="AE881" s="5"/>
      <c r="AF881" s="5"/>
      <c r="AG881" s="5"/>
      <c r="AH881" s="5"/>
      <c r="AI881" s="5"/>
      <c r="AJ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68"/>
      <c r="AC882" s="5"/>
      <c r="AD882" s="5"/>
      <c r="AE882" s="5"/>
      <c r="AF882" s="5"/>
      <c r="AG882" s="5"/>
      <c r="AH882" s="5"/>
      <c r="AI882" s="5"/>
      <c r="AJ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68"/>
      <c r="AC883" s="5"/>
      <c r="AD883" s="5"/>
      <c r="AE883" s="5"/>
      <c r="AF883" s="5"/>
      <c r="AG883" s="5"/>
      <c r="AH883" s="5"/>
      <c r="AI883" s="5"/>
      <c r="AJ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68"/>
      <c r="AC884" s="5"/>
      <c r="AD884" s="5"/>
      <c r="AE884" s="5"/>
      <c r="AF884" s="5"/>
      <c r="AG884" s="5"/>
      <c r="AH884" s="5"/>
      <c r="AI884" s="5"/>
      <c r="AJ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68"/>
      <c r="AC885" s="5"/>
      <c r="AD885" s="5"/>
      <c r="AE885" s="5"/>
      <c r="AF885" s="5"/>
      <c r="AG885" s="5"/>
      <c r="AH885" s="5"/>
      <c r="AI885" s="5"/>
      <c r="AJ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68"/>
      <c r="AC886" s="5"/>
      <c r="AD886" s="5"/>
      <c r="AE886" s="5"/>
      <c r="AF886" s="5"/>
      <c r="AG886" s="5"/>
      <c r="AH886" s="5"/>
      <c r="AI886" s="5"/>
      <c r="AJ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68"/>
      <c r="AC887" s="5"/>
      <c r="AD887" s="5"/>
      <c r="AE887" s="5"/>
      <c r="AF887" s="5"/>
      <c r="AG887" s="5"/>
      <c r="AH887" s="5"/>
      <c r="AI887" s="5"/>
      <c r="AJ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68"/>
      <c r="AC888" s="5"/>
      <c r="AD888" s="5"/>
      <c r="AE888" s="5"/>
      <c r="AF888" s="5"/>
      <c r="AG888" s="5"/>
      <c r="AH888" s="5"/>
      <c r="AI888" s="5"/>
      <c r="AJ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68"/>
      <c r="AC889" s="5"/>
      <c r="AD889" s="5"/>
      <c r="AE889" s="5"/>
      <c r="AF889" s="5"/>
      <c r="AG889" s="5"/>
      <c r="AH889" s="5"/>
      <c r="AI889" s="5"/>
      <c r="AJ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68"/>
      <c r="AC890" s="5"/>
      <c r="AD890" s="5"/>
      <c r="AE890" s="5"/>
      <c r="AF890" s="5"/>
      <c r="AG890" s="5"/>
      <c r="AH890" s="5"/>
      <c r="AI890" s="5"/>
      <c r="AJ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68"/>
      <c r="AC891" s="5"/>
      <c r="AD891" s="5"/>
      <c r="AE891" s="5"/>
      <c r="AF891" s="5"/>
      <c r="AG891" s="5"/>
      <c r="AH891" s="5"/>
      <c r="AI891" s="5"/>
      <c r="AJ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68"/>
      <c r="AC892" s="5"/>
      <c r="AD892" s="5"/>
      <c r="AE892" s="5"/>
      <c r="AF892" s="5"/>
      <c r="AG892" s="5"/>
      <c r="AH892" s="5"/>
      <c r="AI892" s="5"/>
      <c r="AJ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68"/>
      <c r="AC893" s="5"/>
      <c r="AD893" s="5"/>
      <c r="AE893" s="5"/>
      <c r="AF893" s="5"/>
      <c r="AG893" s="5"/>
      <c r="AH893" s="5"/>
      <c r="AI893" s="5"/>
      <c r="AJ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68"/>
      <c r="AC894" s="5"/>
      <c r="AD894" s="5"/>
      <c r="AE894" s="5"/>
      <c r="AF894" s="5"/>
      <c r="AG894" s="5"/>
      <c r="AH894" s="5"/>
      <c r="AI894" s="5"/>
      <c r="AJ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68"/>
      <c r="AC895" s="5"/>
      <c r="AD895" s="5"/>
      <c r="AE895" s="5"/>
      <c r="AF895" s="5"/>
      <c r="AG895" s="5"/>
      <c r="AH895" s="5"/>
      <c r="AI895" s="5"/>
      <c r="AJ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68"/>
      <c r="AC896" s="5"/>
      <c r="AD896" s="5"/>
      <c r="AE896" s="5"/>
      <c r="AF896" s="5"/>
      <c r="AG896" s="5"/>
      <c r="AH896" s="5"/>
      <c r="AI896" s="5"/>
      <c r="AJ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68"/>
      <c r="AC897" s="5"/>
      <c r="AD897" s="5"/>
      <c r="AE897" s="5"/>
      <c r="AF897" s="5"/>
      <c r="AG897" s="5"/>
      <c r="AH897" s="5"/>
      <c r="AI897" s="5"/>
      <c r="AJ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68"/>
      <c r="AC898" s="5"/>
      <c r="AD898" s="5"/>
      <c r="AE898" s="5"/>
      <c r="AF898" s="5"/>
      <c r="AG898" s="5"/>
      <c r="AH898" s="5"/>
      <c r="AI898" s="5"/>
      <c r="AJ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68"/>
      <c r="AC899" s="5"/>
      <c r="AD899" s="5"/>
      <c r="AE899" s="5"/>
      <c r="AF899" s="5"/>
      <c r="AG899" s="5"/>
      <c r="AH899" s="5"/>
      <c r="AI899" s="5"/>
      <c r="AJ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68"/>
      <c r="AC900" s="5"/>
      <c r="AD900" s="5"/>
      <c r="AE900" s="5"/>
      <c r="AF900" s="5"/>
      <c r="AG900" s="5"/>
      <c r="AH900" s="5"/>
      <c r="AI900" s="5"/>
      <c r="AJ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68"/>
      <c r="AC901" s="5"/>
      <c r="AD901" s="5"/>
      <c r="AE901" s="5"/>
      <c r="AF901" s="5"/>
      <c r="AG901" s="5"/>
      <c r="AH901" s="5"/>
      <c r="AI901" s="5"/>
      <c r="AJ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68"/>
      <c r="AC902" s="5"/>
      <c r="AD902" s="5"/>
      <c r="AE902" s="5"/>
      <c r="AF902" s="5"/>
      <c r="AG902" s="5"/>
      <c r="AH902" s="5"/>
      <c r="AI902" s="5"/>
      <c r="AJ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68"/>
      <c r="AC903" s="5"/>
      <c r="AD903" s="5"/>
      <c r="AE903" s="5"/>
      <c r="AF903" s="5"/>
      <c r="AG903" s="5"/>
      <c r="AH903" s="5"/>
      <c r="AI903" s="5"/>
      <c r="AJ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68"/>
      <c r="AC904" s="5"/>
      <c r="AD904" s="5"/>
      <c r="AE904" s="5"/>
      <c r="AF904" s="5"/>
      <c r="AG904" s="5"/>
      <c r="AH904" s="5"/>
      <c r="AI904" s="5"/>
      <c r="AJ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68"/>
      <c r="AC905" s="5"/>
      <c r="AD905" s="5"/>
      <c r="AE905" s="5"/>
      <c r="AF905" s="5"/>
      <c r="AG905" s="5"/>
      <c r="AH905" s="5"/>
      <c r="AI905" s="5"/>
      <c r="AJ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68"/>
      <c r="AC906" s="5"/>
      <c r="AD906" s="5"/>
      <c r="AE906" s="5"/>
      <c r="AF906" s="5"/>
      <c r="AG906" s="5"/>
      <c r="AH906" s="5"/>
      <c r="AI906" s="5"/>
      <c r="AJ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68"/>
      <c r="AC907" s="5"/>
      <c r="AD907" s="5"/>
      <c r="AE907" s="5"/>
      <c r="AF907" s="5"/>
      <c r="AG907" s="5"/>
      <c r="AH907" s="5"/>
      <c r="AI907" s="5"/>
      <c r="AJ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68"/>
      <c r="AC908" s="5"/>
      <c r="AD908" s="5"/>
      <c r="AE908" s="5"/>
      <c r="AF908" s="5"/>
      <c r="AG908" s="5"/>
      <c r="AH908" s="5"/>
      <c r="AI908" s="5"/>
      <c r="AJ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68"/>
      <c r="AC909" s="5"/>
      <c r="AD909" s="5"/>
      <c r="AE909" s="5"/>
      <c r="AF909" s="5"/>
      <c r="AG909" s="5"/>
      <c r="AH909" s="5"/>
      <c r="AI909" s="5"/>
      <c r="AJ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68"/>
      <c r="AC910" s="5"/>
      <c r="AD910" s="5"/>
      <c r="AE910" s="5"/>
      <c r="AF910" s="5"/>
      <c r="AG910" s="5"/>
      <c r="AH910" s="5"/>
      <c r="AI910" s="5"/>
      <c r="AJ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68"/>
      <c r="AC911" s="5"/>
      <c r="AD911" s="5"/>
      <c r="AE911" s="5"/>
      <c r="AF911" s="5"/>
      <c r="AG911" s="5"/>
      <c r="AH911" s="5"/>
      <c r="AI911" s="5"/>
      <c r="AJ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68"/>
      <c r="AC912" s="5"/>
      <c r="AD912" s="5"/>
      <c r="AE912" s="5"/>
      <c r="AF912" s="5"/>
      <c r="AG912" s="5"/>
      <c r="AH912" s="5"/>
      <c r="AI912" s="5"/>
      <c r="AJ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68"/>
      <c r="AC913" s="5"/>
      <c r="AD913" s="5"/>
      <c r="AE913" s="5"/>
      <c r="AF913" s="5"/>
      <c r="AG913" s="5"/>
      <c r="AH913" s="5"/>
      <c r="AI913" s="5"/>
      <c r="AJ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68"/>
      <c r="AC914" s="5"/>
      <c r="AD914" s="5"/>
      <c r="AE914" s="5"/>
      <c r="AF914" s="5"/>
      <c r="AG914" s="5"/>
      <c r="AH914" s="5"/>
      <c r="AI914" s="5"/>
      <c r="AJ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68"/>
      <c r="AC915" s="5"/>
      <c r="AD915" s="5"/>
      <c r="AE915" s="5"/>
      <c r="AF915" s="5"/>
      <c r="AG915" s="5"/>
      <c r="AH915" s="5"/>
      <c r="AI915" s="5"/>
      <c r="AJ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68"/>
      <c r="AC916" s="5"/>
      <c r="AD916" s="5"/>
      <c r="AE916" s="5"/>
      <c r="AF916" s="5"/>
      <c r="AG916" s="5"/>
      <c r="AH916" s="5"/>
      <c r="AI916" s="5"/>
      <c r="AJ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68"/>
      <c r="AC917" s="5"/>
      <c r="AD917" s="5"/>
      <c r="AE917" s="5"/>
      <c r="AF917" s="5"/>
      <c r="AG917" s="5"/>
      <c r="AH917" s="5"/>
      <c r="AI917" s="5"/>
      <c r="AJ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68"/>
      <c r="AC918" s="5"/>
      <c r="AD918" s="5"/>
      <c r="AE918" s="5"/>
      <c r="AF918" s="5"/>
      <c r="AG918" s="5"/>
      <c r="AH918" s="5"/>
      <c r="AI918" s="5"/>
      <c r="AJ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68"/>
      <c r="AC919" s="5"/>
      <c r="AD919" s="5"/>
      <c r="AE919" s="5"/>
      <c r="AF919" s="5"/>
      <c r="AG919" s="5"/>
      <c r="AH919" s="5"/>
      <c r="AI919" s="5"/>
      <c r="AJ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68"/>
      <c r="AC920" s="5"/>
      <c r="AD920" s="5"/>
      <c r="AE920" s="5"/>
      <c r="AF920" s="5"/>
      <c r="AG920" s="5"/>
      <c r="AH920" s="5"/>
      <c r="AI920" s="5"/>
      <c r="AJ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68"/>
      <c r="AC921" s="5"/>
      <c r="AD921" s="5"/>
      <c r="AE921" s="5"/>
      <c r="AF921" s="5"/>
      <c r="AG921" s="5"/>
      <c r="AH921" s="5"/>
      <c r="AI921" s="5"/>
      <c r="AJ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68"/>
      <c r="AC922" s="5"/>
      <c r="AD922" s="5"/>
      <c r="AE922" s="5"/>
      <c r="AF922" s="5"/>
      <c r="AG922" s="5"/>
      <c r="AH922" s="5"/>
      <c r="AI922" s="5"/>
      <c r="AJ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68"/>
      <c r="AC923" s="5"/>
      <c r="AD923" s="5"/>
      <c r="AE923" s="5"/>
      <c r="AF923" s="5"/>
      <c r="AG923" s="5"/>
      <c r="AH923" s="5"/>
      <c r="AI923" s="5"/>
      <c r="AJ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68"/>
      <c r="AC924" s="5"/>
      <c r="AD924" s="5"/>
      <c r="AE924" s="5"/>
      <c r="AF924" s="5"/>
      <c r="AG924" s="5"/>
      <c r="AH924" s="5"/>
      <c r="AI924" s="5"/>
      <c r="AJ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68"/>
      <c r="AC925" s="5"/>
      <c r="AD925" s="5"/>
      <c r="AE925" s="5"/>
      <c r="AF925" s="5"/>
      <c r="AG925" s="5"/>
      <c r="AH925" s="5"/>
      <c r="AI925" s="5"/>
      <c r="AJ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68"/>
      <c r="AC926" s="5"/>
      <c r="AD926" s="5"/>
      <c r="AE926" s="5"/>
      <c r="AF926" s="5"/>
      <c r="AG926" s="5"/>
      <c r="AH926" s="5"/>
      <c r="AI926" s="5"/>
      <c r="AJ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68"/>
      <c r="AC927" s="5"/>
      <c r="AD927" s="5"/>
      <c r="AE927" s="5"/>
      <c r="AF927" s="5"/>
      <c r="AG927" s="5"/>
      <c r="AH927" s="5"/>
      <c r="AI927" s="5"/>
      <c r="AJ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68"/>
      <c r="AC928" s="5"/>
      <c r="AD928" s="5"/>
      <c r="AE928" s="5"/>
      <c r="AF928" s="5"/>
      <c r="AG928" s="5"/>
      <c r="AH928" s="5"/>
      <c r="AI928" s="5"/>
      <c r="AJ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68"/>
      <c r="AC929" s="5"/>
      <c r="AD929" s="5"/>
      <c r="AE929" s="5"/>
      <c r="AF929" s="5"/>
      <c r="AG929" s="5"/>
      <c r="AH929" s="5"/>
      <c r="AI929" s="5"/>
      <c r="AJ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68"/>
      <c r="AC930" s="5"/>
      <c r="AD930" s="5"/>
      <c r="AE930" s="5"/>
      <c r="AF930" s="5"/>
      <c r="AG930" s="5"/>
      <c r="AH930" s="5"/>
      <c r="AI930" s="5"/>
      <c r="AJ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68"/>
      <c r="AC931" s="5"/>
      <c r="AD931" s="5"/>
      <c r="AE931" s="5"/>
      <c r="AF931" s="5"/>
      <c r="AG931" s="5"/>
      <c r="AH931" s="5"/>
      <c r="AI931" s="5"/>
      <c r="AJ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68"/>
      <c r="AC932" s="5"/>
      <c r="AD932" s="5"/>
      <c r="AE932" s="5"/>
      <c r="AF932" s="5"/>
      <c r="AG932" s="5"/>
      <c r="AH932" s="5"/>
      <c r="AI932" s="5"/>
      <c r="AJ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68"/>
      <c r="AC933" s="5"/>
      <c r="AD933" s="5"/>
      <c r="AE933" s="5"/>
      <c r="AF933" s="5"/>
      <c r="AG933" s="5"/>
      <c r="AH933" s="5"/>
      <c r="AI933" s="5"/>
      <c r="AJ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68"/>
      <c r="AC934" s="5"/>
      <c r="AD934" s="5"/>
      <c r="AE934" s="5"/>
      <c r="AF934" s="5"/>
      <c r="AG934" s="5"/>
      <c r="AH934" s="5"/>
      <c r="AI934" s="5"/>
      <c r="AJ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68"/>
      <c r="AC935" s="5"/>
      <c r="AD935" s="5"/>
      <c r="AE935" s="5"/>
      <c r="AF935" s="5"/>
      <c r="AG935" s="5"/>
      <c r="AH935" s="5"/>
      <c r="AI935" s="5"/>
      <c r="AJ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68"/>
      <c r="AC936" s="5"/>
      <c r="AD936" s="5"/>
      <c r="AE936" s="5"/>
      <c r="AF936" s="5"/>
      <c r="AG936" s="5"/>
      <c r="AH936" s="5"/>
      <c r="AI936" s="5"/>
      <c r="AJ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68"/>
      <c r="AC937" s="5"/>
      <c r="AD937" s="5"/>
      <c r="AE937" s="5"/>
      <c r="AF937" s="5"/>
      <c r="AG937" s="5"/>
      <c r="AH937" s="5"/>
      <c r="AI937" s="5"/>
      <c r="AJ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68"/>
      <c r="AC938" s="5"/>
      <c r="AD938" s="5"/>
      <c r="AE938" s="5"/>
      <c r="AF938" s="5"/>
      <c r="AG938" s="5"/>
      <c r="AH938" s="5"/>
      <c r="AI938" s="5"/>
      <c r="AJ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68"/>
      <c r="AC939" s="5"/>
      <c r="AD939" s="5"/>
      <c r="AE939" s="5"/>
      <c r="AF939" s="5"/>
      <c r="AG939" s="5"/>
      <c r="AH939" s="5"/>
      <c r="AI939" s="5"/>
      <c r="AJ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68"/>
      <c r="AC940" s="5"/>
      <c r="AD940" s="5"/>
      <c r="AE940" s="5"/>
      <c r="AF940" s="5"/>
      <c r="AG940" s="5"/>
      <c r="AH940" s="5"/>
      <c r="AI940" s="5"/>
      <c r="AJ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68"/>
      <c r="AC941" s="5"/>
      <c r="AD941" s="5"/>
      <c r="AE941" s="5"/>
      <c r="AF941" s="5"/>
      <c r="AG941" s="5"/>
      <c r="AH941" s="5"/>
      <c r="AI941" s="5"/>
      <c r="AJ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68"/>
      <c r="AC942" s="5"/>
      <c r="AD942" s="5"/>
      <c r="AE942" s="5"/>
      <c r="AF942" s="5"/>
      <c r="AG942" s="5"/>
      <c r="AH942" s="5"/>
      <c r="AI942" s="5"/>
      <c r="AJ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68"/>
      <c r="AC943" s="5"/>
      <c r="AD943" s="5"/>
      <c r="AE943" s="5"/>
      <c r="AF943" s="5"/>
      <c r="AG943" s="5"/>
      <c r="AH943" s="5"/>
      <c r="AI943" s="5"/>
      <c r="AJ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68"/>
      <c r="AC944" s="5"/>
      <c r="AD944" s="5"/>
      <c r="AE944" s="5"/>
      <c r="AF944" s="5"/>
      <c r="AG944" s="5"/>
      <c r="AH944" s="5"/>
      <c r="AI944" s="5"/>
      <c r="AJ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68"/>
      <c r="AC945" s="5"/>
      <c r="AD945" s="5"/>
      <c r="AE945" s="5"/>
      <c r="AF945" s="5"/>
      <c r="AG945" s="5"/>
      <c r="AH945" s="5"/>
      <c r="AI945" s="5"/>
      <c r="AJ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68"/>
      <c r="AC946" s="5"/>
      <c r="AD946" s="5"/>
      <c r="AE946" s="5"/>
      <c r="AF946" s="5"/>
      <c r="AG946" s="5"/>
      <c r="AH946" s="5"/>
      <c r="AI946" s="5"/>
      <c r="AJ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68"/>
      <c r="AC947" s="5"/>
      <c r="AD947" s="5"/>
      <c r="AE947" s="5"/>
      <c r="AF947" s="5"/>
      <c r="AG947" s="5"/>
      <c r="AH947" s="5"/>
      <c r="AI947" s="5"/>
      <c r="AJ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68"/>
      <c r="AC948" s="5"/>
      <c r="AD948" s="5"/>
      <c r="AE948" s="5"/>
      <c r="AF948" s="5"/>
      <c r="AG948" s="5"/>
      <c r="AH948" s="5"/>
      <c r="AI948" s="5"/>
      <c r="AJ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68"/>
      <c r="AC949" s="5"/>
      <c r="AD949" s="5"/>
      <c r="AE949" s="5"/>
      <c r="AF949" s="5"/>
      <c r="AG949" s="5"/>
      <c r="AH949" s="5"/>
      <c r="AI949" s="5"/>
      <c r="AJ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68"/>
      <c r="AC950" s="5"/>
      <c r="AD950" s="5"/>
      <c r="AE950" s="5"/>
      <c r="AF950" s="5"/>
      <c r="AG950" s="5"/>
      <c r="AH950" s="5"/>
      <c r="AI950" s="5"/>
      <c r="AJ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68"/>
      <c r="AC951" s="5"/>
      <c r="AD951" s="5"/>
      <c r="AE951" s="5"/>
      <c r="AF951" s="5"/>
      <c r="AG951" s="5"/>
      <c r="AH951" s="5"/>
      <c r="AI951" s="5"/>
      <c r="AJ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68"/>
      <c r="AC952" s="5"/>
      <c r="AD952" s="5"/>
      <c r="AE952" s="5"/>
      <c r="AF952" s="5"/>
      <c r="AG952" s="5"/>
      <c r="AH952" s="5"/>
      <c r="AI952" s="5"/>
      <c r="AJ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68"/>
      <c r="AC953" s="5"/>
      <c r="AD953" s="5"/>
      <c r="AE953" s="5"/>
      <c r="AF953" s="5"/>
      <c r="AG953" s="5"/>
      <c r="AH953" s="5"/>
      <c r="AI953" s="5"/>
      <c r="AJ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68"/>
      <c r="AC954" s="5"/>
      <c r="AD954" s="5"/>
      <c r="AE954" s="5"/>
      <c r="AF954" s="5"/>
      <c r="AG954" s="5"/>
      <c r="AH954" s="5"/>
      <c r="AI954" s="5"/>
      <c r="AJ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68"/>
      <c r="AC955" s="5"/>
      <c r="AD955" s="5"/>
      <c r="AE955" s="5"/>
      <c r="AF955" s="5"/>
      <c r="AG955" s="5"/>
      <c r="AH955" s="5"/>
      <c r="AI955" s="5"/>
      <c r="AJ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68"/>
      <c r="AC956" s="5"/>
      <c r="AD956" s="5"/>
      <c r="AE956" s="5"/>
      <c r="AF956" s="5"/>
      <c r="AG956" s="5"/>
      <c r="AH956" s="5"/>
      <c r="AI956" s="5"/>
      <c r="AJ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68"/>
      <c r="AC957" s="5"/>
      <c r="AD957" s="5"/>
      <c r="AE957" s="5"/>
      <c r="AF957" s="5"/>
      <c r="AG957" s="5"/>
      <c r="AH957" s="5"/>
      <c r="AI957" s="5"/>
      <c r="AJ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68"/>
      <c r="AC958" s="5"/>
      <c r="AD958" s="5"/>
      <c r="AE958" s="5"/>
      <c r="AF958" s="5"/>
      <c r="AG958" s="5"/>
      <c r="AH958" s="5"/>
      <c r="AI958" s="5"/>
      <c r="AJ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68"/>
      <c r="AC959" s="5"/>
      <c r="AD959" s="5"/>
      <c r="AE959" s="5"/>
      <c r="AF959" s="5"/>
      <c r="AG959" s="5"/>
      <c r="AH959" s="5"/>
      <c r="AI959" s="5"/>
      <c r="AJ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68"/>
      <c r="AC960" s="5"/>
      <c r="AD960" s="5"/>
      <c r="AE960" s="5"/>
      <c r="AF960" s="5"/>
      <c r="AG960" s="5"/>
      <c r="AH960" s="5"/>
      <c r="AI960" s="5"/>
      <c r="AJ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68"/>
      <c r="AC961" s="5"/>
      <c r="AD961" s="5"/>
      <c r="AE961" s="5"/>
      <c r="AF961" s="5"/>
      <c r="AG961" s="5"/>
      <c r="AH961" s="5"/>
      <c r="AI961" s="5"/>
      <c r="AJ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68"/>
      <c r="AC962" s="5"/>
      <c r="AD962" s="5"/>
      <c r="AE962" s="5"/>
      <c r="AF962" s="5"/>
      <c r="AG962" s="5"/>
      <c r="AH962" s="5"/>
      <c r="AI962" s="5"/>
      <c r="AJ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68"/>
      <c r="AC963" s="5"/>
      <c r="AD963" s="5"/>
      <c r="AE963" s="5"/>
      <c r="AF963" s="5"/>
      <c r="AG963" s="5"/>
      <c r="AH963" s="5"/>
      <c r="AI963" s="5"/>
      <c r="AJ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68"/>
      <c r="AC964" s="5"/>
      <c r="AD964" s="5"/>
      <c r="AE964" s="5"/>
      <c r="AF964" s="5"/>
      <c r="AG964" s="5"/>
      <c r="AH964" s="5"/>
      <c r="AI964" s="5"/>
      <c r="AJ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68"/>
      <c r="AC965" s="5"/>
      <c r="AD965" s="5"/>
      <c r="AE965" s="5"/>
      <c r="AF965" s="5"/>
      <c r="AG965" s="5"/>
      <c r="AH965" s="5"/>
      <c r="AI965" s="5"/>
      <c r="AJ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68"/>
      <c r="AC966" s="5"/>
      <c r="AD966" s="5"/>
      <c r="AE966" s="5"/>
      <c r="AF966" s="5"/>
      <c r="AG966" s="5"/>
      <c r="AH966" s="5"/>
      <c r="AI966" s="5"/>
      <c r="AJ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68"/>
      <c r="AC967" s="5"/>
      <c r="AD967" s="5"/>
      <c r="AE967" s="5"/>
      <c r="AF967" s="5"/>
      <c r="AG967" s="5"/>
      <c r="AH967" s="5"/>
      <c r="AI967" s="5"/>
      <c r="AJ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68"/>
      <c r="AC968" s="5"/>
      <c r="AD968" s="5"/>
      <c r="AE968" s="5"/>
      <c r="AF968" s="5"/>
      <c r="AG968" s="5"/>
      <c r="AH968" s="5"/>
      <c r="AI968" s="5"/>
      <c r="AJ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68"/>
      <c r="AC969" s="5"/>
      <c r="AD969" s="5"/>
      <c r="AE969" s="5"/>
      <c r="AF969" s="5"/>
      <c r="AG969" s="5"/>
      <c r="AH969" s="5"/>
      <c r="AI969" s="5"/>
      <c r="AJ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68"/>
      <c r="AC970" s="5"/>
      <c r="AD970" s="5"/>
      <c r="AE970" s="5"/>
      <c r="AF970" s="5"/>
      <c r="AG970" s="5"/>
      <c r="AH970" s="5"/>
      <c r="AI970" s="5"/>
      <c r="AJ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68"/>
      <c r="AC971" s="5"/>
      <c r="AD971" s="5"/>
      <c r="AE971" s="5"/>
      <c r="AF971" s="5"/>
      <c r="AG971" s="5"/>
      <c r="AH971" s="5"/>
      <c r="AI971" s="5"/>
      <c r="AJ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68"/>
      <c r="AC972" s="5"/>
      <c r="AD972" s="5"/>
      <c r="AE972" s="5"/>
      <c r="AF972" s="5"/>
      <c r="AG972" s="5"/>
      <c r="AH972" s="5"/>
      <c r="AI972" s="5"/>
      <c r="AJ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68"/>
      <c r="AC973" s="5"/>
      <c r="AD973" s="5"/>
      <c r="AE973" s="5"/>
      <c r="AF973" s="5"/>
      <c r="AG973" s="5"/>
      <c r="AH973" s="5"/>
      <c r="AI973" s="5"/>
      <c r="AJ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68"/>
      <c r="AC974" s="5"/>
      <c r="AD974" s="5"/>
      <c r="AE974" s="5"/>
      <c r="AF974" s="5"/>
      <c r="AG974" s="5"/>
      <c r="AH974" s="5"/>
      <c r="AI974" s="5"/>
      <c r="AJ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68"/>
      <c r="AC975" s="5"/>
      <c r="AD975" s="5"/>
      <c r="AE975" s="5"/>
      <c r="AF975" s="5"/>
      <c r="AG975" s="5"/>
      <c r="AH975" s="5"/>
      <c r="AI975" s="5"/>
      <c r="AJ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68"/>
      <c r="AC976" s="5"/>
      <c r="AD976" s="5"/>
      <c r="AE976" s="5"/>
      <c r="AF976" s="5"/>
      <c r="AG976" s="5"/>
      <c r="AH976" s="5"/>
      <c r="AI976" s="5"/>
      <c r="AJ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68"/>
      <c r="AC977" s="5"/>
      <c r="AD977" s="5"/>
      <c r="AE977" s="5"/>
      <c r="AF977" s="5"/>
      <c r="AG977" s="5"/>
      <c r="AH977" s="5"/>
      <c r="AI977" s="5"/>
      <c r="AJ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68"/>
      <c r="AC978" s="5"/>
      <c r="AD978" s="5"/>
      <c r="AE978" s="5"/>
      <c r="AF978" s="5"/>
      <c r="AG978" s="5"/>
      <c r="AH978" s="5"/>
      <c r="AI978" s="5"/>
      <c r="AJ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68"/>
      <c r="AC979" s="5"/>
      <c r="AD979" s="5"/>
      <c r="AE979" s="5"/>
      <c r="AF979" s="5"/>
      <c r="AG979" s="5"/>
      <c r="AH979" s="5"/>
      <c r="AI979" s="5"/>
      <c r="AJ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68"/>
      <c r="AC980" s="5"/>
      <c r="AD980" s="5"/>
      <c r="AE980" s="5"/>
      <c r="AF980" s="5"/>
      <c r="AG980" s="5"/>
      <c r="AH980" s="5"/>
      <c r="AI980" s="5"/>
      <c r="AJ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68"/>
      <c r="AC981" s="5"/>
      <c r="AD981" s="5"/>
      <c r="AE981" s="5"/>
      <c r="AF981" s="5"/>
      <c r="AG981" s="5"/>
      <c r="AH981" s="5"/>
      <c r="AI981" s="5"/>
      <c r="AJ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68"/>
      <c r="AC982" s="5"/>
      <c r="AD982" s="5"/>
      <c r="AE982" s="5"/>
      <c r="AF982" s="5"/>
      <c r="AG982" s="5"/>
      <c r="AH982" s="5"/>
      <c r="AI982" s="5"/>
      <c r="AJ982" s="5"/>
    </row>
  </sheetData>
  <mergeCells count="77">
    <mergeCell ref="C57:D57"/>
    <mergeCell ref="C58:D58"/>
    <mergeCell ref="C59:D59"/>
    <mergeCell ref="C60:D60"/>
    <mergeCell ref="B61:AB62"/>
    <mergeCell ref="C50:D50"/>
    <mergeCell ref="C51:D51"/>
    <mergeCell ref="C52:D52"/>
    <mergeCell ref="C53:D53"/>
    <mergeCell ref="C54:D54"/>
    <mergeCell ref="C55:D55"/>
    <mergeCell ref="C56:D56"/>
    <mergeCell ref="C63:D63"/>
    <mergeCell ref="C64:D64"/>
    <mergeCell ref="C65:D65"/>
    <mergeCell ref="C66:D66"/>
    <mergeCell ref="C67:D67"/>
    <mergeCell ref="C68:D68"/>
    <mergeCell ref="C69:D69"/>
    <mergeCell ref="C77:D77"/>
    <mergeCell ref="C78:D78"/>
    <mergeCell ref="C70:D70"/>
    <mergeCell ref="C71:D71"/>
    <mergeCell ref="C72:D72"/>
    <mergeCell ref="C73:D73"/>
    <mergeCell ref="C74:D74"/>
    <mergeCell ref="C75:D75"/>
    <mergeCell ref="C76:D76"/>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47">
    <cfRule type="cellIs" dxfId="0" priority="1" operator="lessThan">
      <formula>0.7</formula>
    </cfRule>
  </conditionalFormatting>
  <conditionalFormatting sqref="N7:AA47">
    <cfRule type="cellIs" dxfId="1" priority="2" operator="between">
      <formula>0.7</formula>
      <formula>0.9</formula>
    </cfRule>
  </conditionalFormatting>
  <conditionalFormatting sqref="N7:AA47">
    <cfRule type="cellIs" dxfId="2" priority="3" operator="greaterThan">
      <formula>0.9</formula>
    </cfRule>
  </conditionalFormatting>
  <conditionalFormatting sqref="Z48:AA60">
    <cfRule type="cellIs" dxfId="0" priority="4" operator="lessThan">
      <formula>0.7</formula>
    </cfRule>
  </conditionalFormatting>
  <conditionalFormatting sqref="Z48:AA60">
    <cfRule type="cellIs" dxfId="1" priority="5" operator="between">
      <formula>0.7</formula>
      <formula>0.9</formula>
    </cfRule>
  </conditionalFormatting>
  <conditionalFormatting sqref="Z48:AA60">
    <cfRule type="cellIs" dxfId="2" priority="6" operator="greaterThan">
      <formula>0.9</formula>
    </cfRule>
  </conditionalFormatting>
  <conditionalFormatting sqref="N48:Y60">
    <cfRule type="cellIs" dxfId="0" priority="7" operator="lessThan">
      <formula>0.7</formula>
    </cfRule>
  </conditionalFormatting>
  <conditionalFormatting sqref="N48:Y60">
    <cfRule type="cellIs" dxfId="1" priority="8" operator="between">
      <formula>0.7</formula>
      <formula>0.9</formula>
    </cfRule>
  </conditionalFormatting>
  <conditionalFormatting sqref="N48:Y60">
    <cfRule type="cellIs" dxfId="2" priority="9" operator="greaterThan">
      <formula>0.9</formula>
    </cfRule>
  </conditionalFormatting>
  <conditionalFormatting sqref="N64:Y64 Z64:AA78">
    <cfRule type="cellIs" dxfId="0" priority="10" operator="lessThan">
      <formula>0.7</formula>
    </cfRule>
  </conditionalFormatting>
  <conditionalFormatting sqref="N64:Y64 Z64:AA78">
    <cfRule type="cellIs" dxfId="1" priority="11" operator="between">
      <formula>0.7</formula>
      <formula>0.9</formula>
    </cfRule>
  </conditionalFormatting>
  <conditionalFormatting sqref="N64:Y64 Z64:AA78">
    <cfRule type="cellIs" dxfId="2" priority="12" operator="greaterThan">
      <formula>0.9</formula>
    </cfRule>
  </conditionalFormatting>
  <conditionalFormatting sqref="N65:Y78">
    <cfRule type="cellIs" dxfId="0" priority="13" operator="lessThan">
      <formula>0.7</formula>
    </cfRule>
  </conditionalFormatting>
  <conditionalFormatting sqref="N65:Y78">
    <cfRule type="cellIs" dxfId="1" priority="14" operator="between">
      <formula>0.7</formula>
      <formula>0.9</formula>
    </cfRule>
  </conditionalFormatting>
  <conditionalFormatting sqref="N65:Y78">
    <cfRule type="cellIs" dxfId="2" priority="15" operator="greaterThan">
      <formula>0.9</formula>
    </cfRule>
  </conditionalFormatting>
  <dataValidations>
    <dataValidation type="list" allowBlank="1" showErrorMessage="1" sqref="L7:L60 L64:L78">
      <formula1>$AH$7:$AH$10</formula1>
    </dataValidation>
    <dataValidation type="list" allowBlank="1" showErrorMessage="1" sqref="B7:B60 B64:B78">
      <formula1>$AJ$7:$AJ$10</formula1>
    </dataValidation>
    <dataValidation type="list" allowBlank="1" showErrorMessage="1" sqref="M7:M60 M64:M78">
      <formula1>$AI$7:$AI$12</formula1>
    </dataValidation>
    <dataValidation type="list" allowBlank="1" showErrorMessage="1" sqref="G7:G60 G64:G78">
      <formula1>$AF$7:$AF$11</formula1>
    </dataValidation>
    <dataValidation type="list" allowBlank="1" showErrorMessage="1" sqref="H7:H60 H64:H78">
      <formula1>$AG$7:$AG$9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8.0"/>
    <col customWidth="1" min="14" max="14" width="11.67"/>
    <col customWidth="1" min="16" max="16" width="9.56"/>
    <col customWidth="1" min="17" max="17" width="10.67"/>
    <col customWidth="1" min="18" max="18" width="12.89"/>
    <col customWidth="1" min="19" max="19" width="11.67"/>
    <col customWidth="1" min="20" max="20" width="10.67"/>
    <col customWidth="1" min="21" max="21" width="12.44"/>
    <col customWidth="1" min="22" max="23" width="8.67"/>
    <col customWidth="1" min="24" max="24" width="10.0"/>
    <col customWidth="1" min="25"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8"/>
      <c r="AC2" s="5"/>
      <c r="AD2" s="5"/>
      <c r="AE2" s="5"/>
      <c r="AF2" s="5"/>
      <c r="AG2" s="5"/>
      <c r="AH2" s="5"/>
      <c r="AI2" s="5"/>
      <c r="AJ2" s="5"/>
      <c r="AK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8"/>
      <c r="AC3" s="5"/>
      <c r="AD3" s="5"/>
      <c r="AE3" s="5"/>
      <c r="AF3" s="5"/>
      <c r="AG3" s="5"/>
      <c r="AH3" s="5"/>
      <c r="AI3" s="5"/>
      <c r="AJ3" s="5"/>
      <c r="AK3" s="5"/>
    </row>
    <row r="4" ht="39.0" customHeight="1">
      <c r="A4" s="5"/>
      <c r="C4" s="7"/>
      <c r="D4" s="1" t="s">
        <v>2</v>
      </c>
      <c r="E4" s="2"/>
      <c r="F4" s="8"/>
      <c r="G4" s="8"/>
      <c r="H4" s="8"/>
      <c r="I4" s="8"/>
      <c r="J4" s="8"/>
      <c r="K4" s="8"/>
      <c r="L4" s="8"/>
      <c r="M4" s="8"/>
      <c r="N4" s="8"/>
      <c r="O4" s="8"/>
      <c r="P4" s="8"/>
      <c r="Q4" s="8"/>
      <c r="R4" s="8"/>
      <c r="S4" s="8"/>
      <c r="T4" s="8"/>
      <c r="U4" s="8"/>
      <c r="V4" s="8"/>
      <c r="W4" s="8"/>
      <c r="X4" s="8"/>
      <c r="Y4" s="8"/>
      <c r="Z4" s="8"/>
      <c r="AA4" s="8"/>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94"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89.75" customHeight="1">
      <c r="A7" s="5"/>
      <c r="B7" s="17" t="s">
        <v>31</v>
      </c>
      <c r="C7" s="71" t="s">
        <v>32</v>
      </c>
      <c r="D7" s="72"/>
      <c r="E7" s="19" t="s">
        <v>114</v>
      </c>
      <c r="F7" s="19" t="s">
        <v>115</v>
      </c>
      <c r="G7" s="20" t="s">
        <v>57</v>
      </c>
      <c r="H7" s="20" t="s">
        <v>36</v>
      </c>
      <c r="I7" s="66" t="s">
        <v>116</v>
      </c>
      <c r="J7" s="22" t="s">
        <v>117</v>
      </c>
      <c r="K7" s="24">
        <v>1.0</v>
      </c>
      <c r="L7" s="23" t="s">
        <v>38</v>
      </c>
      <c r="M7" s="20" t="s">
        <v>39</v>
      </c>
      <c r="N7" s="24">
        <v>0.88</v>
      </c>
      <c r="O7" s="24">
        <v>0.91</v>
      </c>
      <c r="P7" s="24">
        <v>0.92</v>
      </c>
      <c r="Q7" s="24">
        <v>0.92</v>
      </c>
      <c r="R7" s="24">
        <v>0.93</v>
      </c>
      <c r="S7" s="24">
        <v>0.94</v>
      </c>
      <c r="T7" s="24">
        <v>0.95</v>
      </c>
      <c r="U7" s="24">
        <v>0.96</v>
      </c>
      <c r="V7" s="24">
        <v>0.97</v>
      </c>
      <c r="W7" s="24">
        <v>0.97</v>
      </c>
      <c r="X7" s="24">
        <v>0.98</v>
      </c>
      <c r="Y7" s="24">
        <v>0.98</v>
      </c>
      <c r="Z7" s="21">
        <f>MAX(N7:Y7)/K7</f>
        <v>0.98</v>
      </c>
      <c r="AA7" s="95">
        <f>Z7</f>
        <v>0.98</v>
      </c>
      <c r="AB7" s="96" t="s">
        <v>118</v>
      </c>
      <c r="AC7" s="5"/>
      <c r="AD7" s="28" t="s">
        <v>41</v>
      </c>
      <c r="AE7" s="29" t="s">
        <v>42</v>
      </c>
      <c r="AF7" s="5"/>
      <c r="AG7" s="6" t="s">
        <v>35</v>
      </c>
      <c r="AH7" s="6" t="s">
        <v>36</v>
      </c>
      <c r="AI7" s="6" t="s">
        <v>38</v>
      </c>
      <c r="AJ7" s="6" t="s">
        <v>39</v>
      </c>
      <c r="AK7" s="5" t="s">
        <v>31</v>
      </c>
    </row>
    <row r="8" ht="219.0" customHeight="1">
      <c r="A8" s="5"/>
      <c r="B8" s="30" t="s">
        <v>31</v>
      </c>
      <c r="C8" s="52" t="s">
        <v>32</v>
      </c>
      <c r="D8" s="2"/>
      <c r="E8" s="19" t="s">
        <v>119</v>
      </c>
      <c r="F8" s="19" t="s">
        <v>120</v>
      </c>
      <c r="G8" s="32" t="s">
        <v>35</v>
      </c>
      <c r="H8" s="32" t="s">
        <v>36</v>
      </c>
      <c r="I8" s="33">
        <v>0.0</v>
      </c>
      <c r="J8" s="22" t="s">
        <v>121</v>
      </c>
      <c r="K8" s="33">
        <v>1.0</v>
      </c>
      <c r="L8" s="32" t="s">
        <v>38</v>
      </c>
      <c r="M8" s="32" t="s">
        <v>39</v>
      </c>
      <c r="N8" s="75">
        <v>1.0</v>
      </c>
      <c r="O8" s="75">
        <v>1.0</v>
      </c>
      <c r="P8" s="75">
        <v>1.0</v>
      </c>
      <c r="Q8" s="75">
        <v>1.0</v>
      </c>
      <c r="R8" s="75">
        <v>1.0</v>
      </c>
      <c r="S8" s="75">
        <v>1.0</v>
      </c>
      <c r="T8" s="75">
        <v>1.0</v>
      </c>
      <c r="U8" s="75">
        <v>1.0</v>
      </c>
      <c r="V8" s="75">
        <v>1.0</v>
      </c>
      <c r="W8" s="75">
        <v>1.0</v>
      </c>
      <c r="X8" s="75">
        <v>1.0</v>
      </c>
      <c r="Y8" s="75">
        <v>1.0</v>
      </c>
      <c r="Z8" s="33">
        <f t="shared" ref="Z8:Z9" si="1">AVERAGE(N8:Y8)</f>
        <v>1</v>
      </c>
      <c r="AA8" s="33">
        <f>Z8/K8</f>
        <v>1</v>
      </c>
      <c r="AB8" s="97" t="s">
        <v>122</v>
      </c>
      <c r="AC8" s="5"/>
      <c r="AD8" s="35" t="s">
        <v>43</v>
      </c>
      <c r="AE8" s="29" t="s">
        <v>44</v>
      </c>
      <c r="AF8" s="5"/>
      <c r="AG8" s="6" t="s">
        <v>45</v>
      </c>
      <c r="AH8" s="6" t="s">
        <v>46</v>
      </c>
      <c r="AI8" s="6" t="s">
        <v>47</v>
      </c>
      <c r="AJ8" s="6" t="s">
        <v>48</v>
      </c>
      <c r="AK8" s="5" t="s">
        <v>49</v>
      </c>
    </row>
    <row r="9" ht="159.0" customHeight="1">
      <c r="A9" s="5"/>
      <c r="B9" s="30" t="s">
        <v>31</v>
      </c>
      <c r="C9" s="52" t="s">
        <v>123</v>
      </c>
      <c r="D9" s="2"/>
      <c r="E9" s="19" t="s">
        <v>124</v>
      </c>
      <c r="F9" s="19" t="s">
        <v>125</v>
      </c>
      <c r="G9" s="32" t="s">
        <v>35</v>
      </c>
      <c r="H9" s="32" t="s">
        <v>53</v>
      </c>
      <c r="I9" s="33">
        <v>1.0</v>
      </c>
      <c r="J9" s="22" t="s">
        <v>126</v>
      </c>
      <c r="K9" s="33">
        <v>1.0</v>
      </c>
      <c r="L9" s="32" t="s">
        <v>38</v>
      </c>
      <c r="M9" s="32" t="s">
        <v>55</v>
      </c>
      <c r="N9" s="75">
        <v>1.0</v>
      </c>
      <c r="O9" s="75">
        <v>1.0</v>
      </c>
      <c r="P9" s="75">
        <v>1.0</v>
      </c>
      <c r="Q9" s="75">
        <v>1.0</v>
      </c>
      <c r="R9" s="75">
        <v>1.0</v>
      </c>
      <c r="S9" s="75">
        <v>1.0</v>
      </c>
      <c r="T9" s="75">
        <v>1.0</v>
      </c>
      <c r="U9" s="75">
        <v>1.0</v>
      </c>
      <c r="V9" s="75">
        <v>1.0</v>
      </c>
      <c r="W9" s="75">
        <v>1.0</v>
      </c>
      <c r="X9" s="75">
        <v>1.0</v>
      </c>
      <c r="Y9" s="75">
        <v>1.0</v>
      </c>
      <c r="Z9" s="33">
        <f t="shared" si="1"/>
        <v>1</v>
      </c>
      <c r="AA9" s="33">
        <f>Z9</f>
        <v>1</v>
      </c>
      <c r="AB9" s="98" t="s">
        <v>127</v>
      </c>
      <c r="AC9" s="5"/>
      <c r="AD9" s="36" t="s">
        <v>50</v>
      </c>
      <c r="AE9" s="29" t="s">
        <v>51</v>
      </c>
      <c r="AF9" s="5"/>
      <c r="AG9" s="6" t="s">
        <v>52</v>
      </c>
      <c r="AH9" s="6" t="s">
        <v>53</v>
      </c>
      <c r="AI9" s="6" t="s">
        <v>54</v>
      </c>
      <c r="AJ9" s="6" t="s">
        <v>55</v>
      </c>
      <c r="AK9" s="5" t="s">
        <v>56</v>
      </c>
    </row>
    <row r="10" ht="151.5" customHeight="1">
      <c r="A10" s="5"/>
      <c r="B10" s="30" t="s">
        <v>31</v>
      </c>
      <c r="C10" s="52" t="s">
        <v>123</v>
      </c>
      <c r="D10" s="2"/>
      <c r="E10" s="99" t="s">
        <v>128</v>
      </c>
      <c r="F10" s="19" t="s">
        <v>129</v>
      </c>
      <c r="G10" s="32" t="s">
        <v>35</v>
      </c>
      <c r="H10" s="32" t="s">
        <v>36</v>
      </c>
      <c r="I10" s="66" t="s">
        <v>130</v>
      </c>
      <c r="J10" s="22" t="s">
        <v>131</v>
      </c>
      <c r="K10" s="66" t="s">
        <v>132</v>
      </c>
      <c r="L10" s="32" t="s">
        <v>47</v>
      </c>
      <c r="M10" s="32" t="s">
        <v>39</v>
      </c>
      <c r="N10" s="79">
        <v>11.0</v>
      </c>
      <c r="O10" s="79">
        <v>22.0</v>
      </c>
      <c r="P10" s="100">
        <v>18.0</v>
      </c>
      <c r="Q10" s="100">
        <v>27.0</v>
      </c>
      <c r="R10" s="100">
        <v>42.0</v>
      </c>
      <c r="S10" s="100">
        <v>11.0</v>
      </c>
      <c r="T10" s="100">
        <v>5.0</v>
      </c>
      <c r="U10" s="100">
        <v>16.0</v>
      </c>
      <c r="V10" s="100">
        <v>14.0</v>
      </c>
      <c r="W10" s="100">
        <v>20.0</v>
      </c>
      <c r="X10" s="100">
        <v>15.0</v>
      </c>
      <c r="Y10" s="79">
        <v>1.0</v>
      </c>
      <c r="Z10" s="83">
        <f>SUM(N10:Y10)</f>
        <v>202</v>
      </c>
      <c r="AA10" s="21">
        <f>Z10/260</f>
        <v>0.7769230769</v>
      </c>
      <c r="AB10" s="26" t="s">
        <v>133</v>
      </c>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ref="Z11:Z71" si="2">AVERAGE(N11:Y11)</f>
        <v>#DIV/0!</v>
      </c>
      <c r="AA11" s="33" t="str">
        <f t="shared" ref="AA11:AA71" si="3">Z11/K11</f>
        <v>#DIV/0!</v>
      </c>
      <c r="AB11" s="32"/>
      <c r="AC11" s="5"/>
      <c r="AD11" s="5"/>
      <c r="AE11" s="5"/>
      <c r="AF11" s="5"/>
      <c r="AG11" s="6"/>
      <c r="AH11" s="6"/>
      <c r="AI11" s="6"/>
      <c r="AJ11" s="6" t="s">
        <v>63</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2"/>
        <v>#DIV/0!</v>
      </c>
      <c r="AA12" s="33" t="str">
        <f t="shared" si="3"/>
        <v>#DIV/0!</v>
      </c>
      <c r="AB12" s="32"/>
      <c r="AC12" s="5"/>
      <c r="AD12" s="5"/>
      <c r="AE12" s="5"/>
      <c r="AF12" s="5"/>
      <c r="AG12" s="5"/>
      <c r="AH12" s="5"/>
      <c r="AI12" s="5"/>
      <c r="AJ12" s="5"/>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2"/>
        <v>#DIV/0!</v>
      </c>
      <c r="AA13" s="33" t="str">
        <f t="shared" si="3"/>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2"/>
        <v>#DIV/0!</v>
      </c>
      <c r="AA14" s="33" t="str">
        <f t="shared" si="3"/>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2"/>
        <v>#DIV/0!</v>
      </c>
      <c r="AA15" s="33" t="str">
        <f t="shared" si="3"/>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2"/>
        <v>#DIV/0!</v>
      </c>
      <c r="AA16" s="33" t="str">
        <f t="shared" si="3"/>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2"/>
        <v>#DIV/0!</v>
      </c>
      <c r="AA17" s="33" t="str">
        <f t="shared" si="3"/>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2"/>
        <v>#DIV/0!</v>
      </c>
      <c r="AA18" s="33" t="str">
        <f t="shared" si="3"/>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2"/>
        <v>#DIV/0!</v>
      </c>
      <c r="AA19" s="33" t="str">
        <f t="shared" si="3"/>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2"/>
        <v>#DIV/0!</v>
      </c>
      <c r="AA20" s="33" t="str">
        <f t="shared" si="3"/>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2"/>
        <v>#DIV/0!</v>
      </c>
      <c r="AA21" s="33" t="str">
        <f t="shared" si="3"/>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2"/>
        <v>#DIV/0!</v>
      </c>
      <c r="AA22" s="33" t="str">
        <f t="shared" si="3"/>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2"/>
        <v>#DIV/0!</v>
      </c>
      <c r="AA23" s="33" t="str">
        <f t="shared" si="3"/>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2"/>
        <v>#DIV/0!</v>
      </c>
      <c r="AA24" s="33" t="str">
        <f t="shared" si="3"/>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2"/>
        <v>#DIV/0!</v>
      </c>
      <c r="AA25" s="33" t="str">
        <f t="shared" si="3"/>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2"/>
        <v>#DIV/0!</v>
      </c>
      <c r="AA26" s="33" t="str">
        <f t="shared" si="3"/>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2"/>
        <v>#DIV/0!</v>
      </c>
      <c r="AA27" s="33" t="str">
        <f t="shared" si="3"/>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2"/>
        <v>#DIV/0!</v>
      </c>
      <c r="AA28" s="33" t="str">
        <f t="shared" si="3"/>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2"/>
        <v>#DIV/0!</v>
      </c>
      <c r="AA29" s="33" t="str">
        <f t="shared" si="3"/>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2"/>
        <v>#DIV/0!</v>
      </c>
      <c r="AA30" s="33" t="str">
        <f t="shared" si="3"/>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2"/>
        <v>#DIV/0!</v>
      </c>
      <c r="AA31" s="33" t="str">
        <f t="shared" si="3"/>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2"/>
        <v>#DIV/0!</v>
      </c>
      <c r="AA32" s="33" t="str">
        <f t="shared" si="3"/>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2"/>
        <v>#DIV/0!</v>
      </c>
      <c r="AA33" s="33" t="str">
        <f t="shared" si="3"/>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2"/>
        <v>#DIV/0!</v>
      </c>
      <c r="AA34" s="33" t="str">
        <f t="shared" si="3"/>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2"/>
        <v>#DIV/0!</v>
      </c>
      <c r="AA35" s="33" t="str">
        <f t="shared" si="3"/>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2"/>
        <v>#DIV/0!</v>
      </c>
      <c r="AA36" s="33" t="str">
        <f t="shared" si="3"/>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2"/>
        <v>#DIV/0!</v>
      </c>
      <c r="AA37" s="33" t="str">
        <f t="shared" si="3"/>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2"/>
        <v>#DIV/0!</v>
      </c>
      <c r="AA38" s="33" t="str">
        <f t="shared" si="3"/>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2"/>
        <v>#DIV/0!</v>
      </c>
      <c r="AA39" s="33" t="str">
        <f t="shared" si="3"/>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2"/>
        <v>#DIV/0!</v>
      </c>
      <c r="AA40" s="33" t="str">
        <f t="shared" si="3"/>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2"/>
        <v>#DIV/0!</v>
      </c>
      <c r="AA41" s="33" t="str">
        <f t="shared" si="3"/>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2"/>
        <v>#DIV/0!</v>
      </c>
      <c r="AA42" s="33" t="str">
        <f t="shared" si="3"/>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2"/>
        <v>#DIV/0!</v>
      </c>
      <c r="AA43" s="33" t="str">
        <f t="shared" si="3"/>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2"/>
        <v>#DIV/0!</v>
      </c>
      <c r="AA44" s="33" t="str">
        <f t="shared" si="3"/>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2"/>
        <v>#DIV/0!</v>
      </c>
      <c r="AA45" s="33" t="str">
        <f t="shared" si="3"/>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2"/>
        <v>#DIV/0!</v>
      </c>
      <c r="AA46" s="33" t="str">
        <f t="shared" si="3"/>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2"/>
        <v>#DIV/0!</v>
      </c>
      <c r="AA47" s="33" t="str">
        <f t="shared" si="3"/>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2"/>
        <v>#DIV/0!</v>
      </c>
      <c r="AA48" s="33" t="str">
        <f t="shared" si="3"/>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2"/>
        <v>#DIV/0!</v>
      </c>
      <c r="AA49" s="33" t="str">
        <f t="shared" si="3"/>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2"/>
        <v>#DIV/0!</v>
      </c>
      <c r="AA50" s="33" t="str">
        <f t="shared" si="3"/>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2"/>
        <v>#DIV/0!</v>
      </c>
      <c r="AA51" s="33" t="str">
        <f t="shared" si="3"/>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2"/>
        <v>#DIV/0!</v>
      </c>
      <c r="AA52" s="33" t="str">
        <f t="shared" si="3"/>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2"/>
        <v>#DIV/0!</v>
      </c>
      <c r="AA53" s="33" t="str">
        <f t="shared" si="3"/>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2"/>
        <v>#DIV/0!</v>
      </c>
      <c r="AA54" s="33" t="str">
        <f t="shared" si="3"/>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2"/>
        <v>#DIV/0!</v>
      </c>
      <c r="AA55" s="33" t="str">
        <f t="shared" si="3"/>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2"/>
        <v>#DIV/0!</v>
      </c>
      <c r="AA56" s="33" t="str">
        <f t="shared" si="3"/>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2"/>
        <v>#DIV/0!</v>
      </c>
      <c r="AA57" s="33" t="str">
        <f t="shared" si="3"/>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2"/>
        <v>#DIV/0!</v>
      </c>
      <c r="AA58" s="33" t="str">
        <f t="shared" si="3"/>
        <v>#DIV/0!</v>
      </c>
      <c r="AB58" s="32"/>
      <c r="AC58" s="5"/>
      <c r="AD58" s="5"/>
      <c r="AE58" s="5"/>
      <c r="AF58" s="5"/>
      <c r="AG58" s="5"/>
      <c r="AH58" s="5"/>
      <c r="AI58" s="5"/>
      <c r="AJ58" s="5"/>
      <c r="AK58" s="5"/>
    </row>
    <row r="59" ht="15.75" customHeight="1">
      <c r="A59" s="5"/>
      <c r="B59" s="30"/>
      <c r="C59" s="52"/>
      <c r="D59" s="2"/>
      <c r="E59" s="53"/>
      <c r="F59" s="54"/>
      <c r="G59" s="53"/>
      <c r="H59" s="53"/>
      <c r="I59" s="55"/>
      <c r="J59" s="56"/>
      <c r="K59" s="55"/>
      <c r="L59" s="53"/>
      <c r="M59" s="53"/>
      <c r="N59" s="55"/>
      <c r="O59" s="55"/>
      <c r="P59" s="55"/>
      <c r="Q59" s="55"/>
      <c r="R59" s="55"/>
      <c r="S59" s="55"/>
      <c r="T59" s="55"/>
      <c r="U59" s="55"/>
      <c r="V59" s="55"/>
      <c r="W59" s="55"/>
      <c r="X59" s="55"/>
      <c r="Y59" s="55"/>
      <c r="Z59" s="55" t="str">
        <f t="shared" si="2"/>
        <v>#DIV/0!</v>
      </c>
      <c r="AA59" s="55" t="str">
        <f t="shared" si="3"/>
        <v>#DIV/0!</v>
      </c>
      <c r="AB59" s="32"/>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2"/>
        <v>#DIV/0!</v>
      </c>
      <c r="AA60" s="55" t="str">
        <f t="shared" si="3"/>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2"/>
        <v>#DIV/0!</v>
      </c>
      <c r="AA61" s="55" t="str">
        <f t="shared" si="3"/>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2"/>
        <v>#DIV/0!</v>
      </c>
      <c r="AA62" s="55" t="str">
        <f t="shared" si="3"/>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2"/>
        <v>#DIV/0!</v>
      </c>
      <c r="AA63" s="55" t="str">
        <f t="shared" si="3"/>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2"/>
        <v>#DIV/0!</v>
      </c>
      <c r="AA64" s="55" t="str">
        <f t="shared" si="3"/>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2"/>
        <v>#DIV/0!</v>
      </c>
      <c r="AA65" s="55" t="str">
        <f t="shared" si="3"/>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2"/>
        <v>#DIV/0!</v>
      </c>
      <c r="AA66" s="55" t="str">
        <f t="shared" si="3"/>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2"/>
        <v>#DIV/0!</v>
      </c>
      <c r="AA67" s="55" t="str">
        <f t="shared" si="3"/>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2"/>
        <v>#DIV/0!</v>
      </c>
      <c r="AA68" s="55" t="str">
        <f t="shared" si="3"/>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2"/>
        <v>#DIV/0!</v>
      </c>
      <c r="AA69" s="55" t="str">
        <f t="shared" si="3"/>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2"/>
        <v>#DIV/0!</v>
      </c>
      <c r="AA70" s="55" t="str">
        <f t="shared" si="3"/>
        <v>#DIV/0!</v>
      </c>
      <c r="AB70" s="32"/>
      <c r="AC70" s="5"/>
      <c r="AD70" s="5"/>
      <c r="AE70" s="5"/>
      <c r="AF70" s="5"/>
      <c r="AG70" s="5"/>
      <c r="AH70" s="5"/>
      <c r="AI70" s="5"/>
      <c r="AJ70" s="5"/>
      <c r="AK70" s="5"/>
    </row>
    <row r="71" ht="15.75" customHeight="1">
      <c r="A71" s="5"/>
      <c r="B71" s="58"/>
      <c r="C71" s="101"/>
      <c r="D71" s="102"/>
      <c r="E71" s="60"/>
      <c r="F71" s="61"/>
      <c r="G71" s="60"/>
      <c r="H71" s="60"/>
      <c r="I71" s="62"/>
      <c r="J71" s="63"/>
      <c r="K71" s="62"/>
      <c r="L71" s="60"/>
      <c r="M71" s="60"/>
      <c r="N71" s="62"/>
      <c r="O71" s="62"/>
      <c r="P71" s="62"/>
      <c r="Q71" s="62"/>
      <c r="R71" s="62"/>
      <c r="S71" s="62"/>
      <c r="T71" s="62"/>
      <c r="U71" s="62"/>
      <c r="V71" s="62"/>
      <c r="W71" s="62"/>
      <c r="X71" s="62"/>
      <c r="Y71" s="62"/>
      <c r="Z71" s="62" t="str">
        <f t="shared" si="2"/>
        <v>#DIV/0!</v>
      </c>
      <c r="AA71" s="62" t="str">
        <f t="shared" si="3"/>
        <v>#DIV/0!</v>
      </c>
      <c r="AB71" s="40"/>
      <c r="AC71" s="5"/>
      <c r="AD71" s="5"/>
      <c r="AE71" s="5"/>
      <c r="AF71" s="5"/>
      <c r="AG71" s="5"/>
      <c r="AH71" s="5"/>
      <c r="AI71" s="5"/>
      <c r="AJ71" s="5"/>
      <c r="AK71" s="5"/>
    </row>
    <row r="72" ht="15.75" customHeight="1">
      <c r="A72" s="5"/>
      <c r="B72" s="43" t="s">
        <v>65</v>
      </c>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88"/>
      <c r="AC72" s="5"/>
      <c r="AD72" s="5"/>
      <c r="AE72" s="5"/>
      <c r="AF72" s="5"/>
      <c r="AG72" s="5"/>
      <c r="AH72" s="5"/>
      <c r="AI72" s="5"/>
      <c r="AJ72" s="5"/>
      <c r="AK72" s="5"/>
    </row>
    <row r="73" ht="15.75" customHeight="1">
      <c r="A73" s="5"/>
      <c r="B73" s="89"/>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1"/>
      <c r="AC73" s="5"/>
      <c r="AD73" s="5"/>
      <c r="AE73" s="5"/>
      <c r="AF73" s="5"/>
      <c r="AG73" s="5"/>
      <c r="AH73" s="5"/>
      <c r="AI73" s="5"/>
      <c r="AJ73" s="5"/>
      <c r="AK73" s="5"/>
    </row>
    <row r="74" ht="15.75" customHeight="1">
      <c r="A74" s="5"/>
      <c r="B74" s="49" t="s">
        <v>3</v>
      </c>
      <c r="C74" s="94" t="s">
        <v>4</v>
      </c>
      <c r="D74" s="11"/>
      <c r="E74" s="12" t="s">
        <v>5</v>
      </c>
      <c r="F74" s="12" t="s">
        <v>6</v>
      </c>
      <c r="G74" s="12" t="s">
        <v>7</v>
      </c>
      <c r="H74" s="12" t="s">
        <v>8</v>
      </c>
      <c r="I74" s="12" t="s">
        <v>9</v>
      </c>
      <c r="J74" s="12" t="s">
        <v>10</v>
      </c>
      <c r="K74" s="12" t="s">
        <v>11</v>
      </c>
      <c r="L74" s="12" t="s">
        <v>12</v>
      </c>
      <c r="M74" s="12" t="s">
        <v>13</v>
      </c>
      <c r="N74" s="50" t="s">
        <v>14</v>
      </c>
      <c r="O74" s="50" t="s">
        <v>15</v>
      </c>
      <c r="P74" s="50" t="s">
        <v>134</v>
      </c>
      <c r="Q74" s="50" t="s">
        <v>17</v>
      </c>
      <c r="R74" s="50" t="s">
        <v>135</v>
      </c>
      <c r="S74" s="50" t="s">
        <v>19</v>
      </c>
      <c r="T74" s="50" t="s">
        <v>20</v>
      </c>
      <c r="U74" s="50" t="s">
        <v>21</v>
      </c>
      <c r="V74" s="50" t="s">
        <v>22</v>
      </c>
      <c r="W74" s="50" t="s">
        <v>23</v>
      </c>
      <c r="X74" s="50" t="s">
        <v>24</v>
      </c>
      <c r="Y74" s="12" t="s">
        <v>25</v>
      </c>
      <c r="Z74" s="12" t="s">
        <v>26</v>
      </c>
      <c r="AA74" s="12" t="s">
        <v>27</v>
      </c>
      <c r="AB74" s="12" t="s">
        <v>28</v>
      </c>
      <c r="AC74" s="5"/>
      <c r="AD74" s="5"/>
      <c r="AE74" s="5"/>
      <c r="AF74" s="5"/>
      <c r="AG74" s="5"/>
      <c r="AH74" s="5"/>
      <c r="AI74" s="5"/>
      <c r="AJ74" s="5"/>
      <c r="AK74" s="5"/>
    </row>
    <row r="75" ht="64.5" customHeight="1">
      <c r="A75" s="5"/>
      <c r="B75" s="17" t="s">
        <v>31</v>
      </c>
      <c r="C75" s="71" t="s">
        <v>32</v>
      </c>
      <c r="D75" s="72"/>
      <c r="E75" s="19" t="s">
        <v>136</v>
      </c>
      <c r="F75" s="19" t="s">
        <v>137</v>
      </c>
      <c r="G75" s="20" t="s">
        <v>35</v>
      </c>
      <c r="H75" s="20" t="s">
        <v>36</v>
      </c>
      <c r="I75" s="21" t="s">
        <v>138</v>
      </c>
      <c r="J75" s="22" t="s">
        <v>69</v>
      </c>
      <c r="K75" s="21">
        <v>1.0</v>
      </c>
      <c r="L75" s="20" t="s">
        <v>38</v>
      </c>
      <c r="M75" s="20" t="s">
        <v>55</v>
      </c>
      <c r="N75" s="21"/>
      <c r="O75" s="21"/>
      <c r="P75" s="21"/>
      <c r="Q75" s="21"/>
      <c r="R75" s="21"/>
      <c r="S75" s="21"/>
      <c r="T75" s="21"/>
      <c r="U75" s="21"/>
      <c r="V75" s="21"/>
      <c r="W75" s="21"/>
      <c r="X75" s="21"/>
      <c r="Y75" s="21"/>
      <c r="Z75" s="21" t="str">
        <f t="shared" ref="Z75:Z89" si="4">AVERAGE(N75:Y75)</f>
        <v>#DIV/0!</v>
      </c>
      <c r="AA75" s="21" t="str">
        <f t="shared" ref="AA75:AA89" si="5">Z75/K75</f>
        <v>#DIV/0!</v>
      </c>
      <c r="AB75" s="22"/>
      <c r="AC75" s="5"/>
      <c r="AD75" s="5"/>
      <c r="AE75" s="5"/>
      <c r="AF75" s="5"/>
      <c r="AG75" s="5"/>
      <c r="AH75" s="5"/>
      <c r="AI75" s="5"/>
      <c r="AJ75" s="5"/>
      <c r="AK75" s="5"/>
    </row>
    <row r="76" ht="15.75" customHeight="1">
      <c r="A76" s="5"/>
      <c r="B76" s="30"/>
      <c r="C76" s="52"/>
      <c r="D76" s="2"/>
      <c r="E76" s="53"/>
      <c r="F76" s="54"/>
      <c r="G76" s="53"/>
      <c r="H76" s="53"/>
      <c r="I76" s="55"/>
      <c r="J76" s="22"/>
      <c r="K76" s="55"/>
      <c r="L76" s="53"/>
      <c r="M76" s="53"/>
      <c r="N76" s="55"/>
      <c r="O76" s="55"/>
      <c r="P76" s="55"/>
      <c r="Q76" s="55"/>
      <c r="R76" s="55"/>
      <c r="S76" s="55"/>
      <c r="T76" s="55"/>
      <c r="U76" s="55"/>
      <c r="V76" s="55"/>
      <c r="W76" s="55"/>
      <c r="X76" s="55"/>
      <c r="Y76" s="55"/>
      <c r="Z76" s="55" t="str">
        <f t="shared" si="4"/>
        <v>#DIV/0!</v>
      </c>
      <c r="AA76" s="55" t="str">
        <f t="shared" si="5"/>
        <v>#DIV/0!</v>
      </c>
      <c r="AB76" s="32"/>
      <c r="AC76" s="5"/>
      <c r="AD76" s="5"/>
      <c r="AE76" s="5"/>
      <c r="AF76" s="5"/>
      <c r="AG76" s="5"/>
      <c r="AH76" s="5"/>
      <c r="AI76" s="5"/>
      <c r="AJ76" s="5"/>
      <c r="AK76" s="5"/>
    </row>
    <row r="77" ht="15.75" customHeight="1">
      <c r="A77" s="5"/>
      <c r="B77" s="30"/>
      <c r="C77" s="52"/>
      <c r="D77" s="2"/>
      <c r="E77" s="53"/>
      <c r="F77" s="54"/>
      <c r="G77" s="53"/>
      <c r="H77" s="53"/>
      <c r="I77" s="55"/>
      <c r="J77" s="22"/>
      <c r="K77" s="55"/>
      <c r="L77" s="53"/>
      <c r="M77" s="53"/>
      <c r="N77" s="55"/>
      <c r="O77" s="55"/>
      <c r="P77" s="55"/>
      <c r="Q77" s="55"/>
      <c r="R77" s="55"/>
      <c r="S77" s="55"/>
      <c r="T77" s="55"/>
      <c r="U77" s="55"/>
      <c r="V77" s="55"/>
      <c r="W77" s="55"/>
      <c r="X77" s="55"/>
      <c r="Y77" s="55"/>
      <c r="Z77" s="55" t="str">
        <f t="shared" si="4"/>
        <v>#DIV/0!</v>
      </c>
      <c r="AA77" s="55" t="str">
        <f t="shared" si="5"/>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4"/>
        <v>#DIV/0!</v>
      </c>
      <c r="AA78" s="55" t="str">
        <f t="shared" si="5"/>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4"/>
        <v>#DIV/0!</v>
      </c>
      <c r="AA79" s="55" t="str">
        <f t="shared" si="5"/>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4"/>
        <v>#DIV/0!</v>
      </c>
      <c r="AA80" s="55" t="str">
        <f t="shared" si="5"/>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4"/>
        <v>#DIV/0!</v>
      </c>
      <c r="AA81" s="55" t="str">
        <f t="shared" si="5"/>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4"/>
        <v>#DIV/0!</v>
      </c>
      <c r="AA82" s="55" t="str">
        <f t="shared" si="5"/>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4"/>
        <v>#DIV/0!</v>
      </c>
      <c r="AA83" s="55" t="str">
        <f t="shared" si="5"/>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4"/>
        <v>#DIV/0!</v>
      </c>
      <c r="AA84" s="55" t="str">
        <f t="shared" si="5"/>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4"/>
        <v>#DIV/0!</v>
      </c>
      <c r="AA85" s="55" t="str">
        <f t="shared" si="5"/>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4"/>
        <v>#DIV/0!</v>
      </c>
      <c r="AA86" s="55" t="str">
        <f t="shared" si="5"/>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4"/>
        <v>#DIV/0!</v>
      </c>
      <c r="AA87" s="55" t="str">
        <f t="shared" si="5"/>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4"/>
        <v>#DIV/0!</v>
      </c>
      <c r="AA88" s="55" t="str">
        <f t="shared" si="5"/>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4"/>
        <v>#DIV/0!</v>
      </c>
      <c r="AA89" s="55" t="str">
        <f t="shared" si="5"/>
        <v>#DIV/0!</v>
      </c>
      <c r="AB89" s="32"/>
      <c r="AC89" s="5"/>
      <c r="AD89" s="5"/>
      <c r="AE89" s="5"/>
      <c r="AF89" s="5"/>
      <c r="AG89" s="5"/>
      <c r="AH89" s="5"/>
      <c r="AI89" s="5"/>
      <c r="AJ89" s="5"/>
      <c r="AK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sheetData>
  <mergeCells count="88">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71:D71"/>
    <mergeCell ref="B72:AB73"/>
    <mergeCell ref="C64:D64"/>
    <mergeCell ref="C65:D65"/>
    <mergeCell ref="C66:D66"/>
    <mergeCell ref="C67:D67"/>
    <mergeCell ref="C68:D68"/>
    <mergeCell ref="C69:D69"/>
    <mergeCell ref="C70:D70"/>
    <mergeCell ref="C74:D74"/>
    <mergeCell ref="C75:D75"/>
    <mergeCell ref="C76:D76"/>
    <mergeCell ref="C77:D77"/>
    <mergeCell ref="C78:D78"/>
    <mergeCell ref="C79:D79"/>
    <mergeCell ref="C80:D80"/>
    <mergeCell ref="C88:D88"/>
    <mergeCell ref="C89:D89"/>
    <mergeCell ref="C81:D81"/>
    <mergeCell ref="C82:D82"/>
    <mergeCell ref="C83:D83"/>
    <mergeCell ref="C84:D84"/>
    <mergeCell ref="C85:D85"/>
    <mergeCell ref="C86:D86"/>
    <mergeCell ref="C87:D87"/>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8">
    <cfRule type="cellIs" dxfId="0" priority="1" operator="lessThan">
      <formula>0.7</formula>
    </cfRule>
  </conditionalFormatting>
  <conditionalFormatting sqref="N7:AA58">
    <cfRule type="cellIs" dxfId="1" priority="2" operator="between">
      <formula>0.7</formula>
      <formula>0.9</formula>
    </cfRule>
  </conditionalFormatting>
  <conditionalFormatting sqref="N7:AA58">
    <cfRule type="cellIs" dxfId="2" priority="3" operator="greaterThan">
      <formula>0.9</formula>
    </cfRule>
  </conditionalFormatting>
  <conditionalFormatting sqref="Z59:AA71">
    <cfRule type="cellIs" dxfId="0" priority="4" operator="lessThan">
      <formula>0.7</formula>
    </cfRule>
  </conditionalFormatting>
  <conditionalFormatting sqref="Z59:AA71">
    <cfRule type="cellIs" dxfId="1" priority="5" operator="between">
      <formula>0.7</formula>
      <formula>0.9</formula>
    </cfRule>
  </conditionalFormatting>
  <conditionalFormatting sqref="Z59:AA71">
    <cfRule type="cellIs" dxfId="2" priority="6" operator="greaterThan">
      <formula>0.9</formula>
    </cfRule>
  </conditionalFormatting>
  <conditionalFormatting sqref="N59:Y71">
    <cfRule type="cellIs" dxfId="0" priority="7" operator="lessThan">
      <formula>0.7</formula>
    </cfRule>
  </conditionalFormatting>
  <conditionalFormatting sqref="N59:Y71">
    <cfRule type="cellIs" dxfId="1" priority="8" operator="between">
      <formula>0.7</formula>
      <formula>0.9</formula>
    </cfRule>
  </conditionalFormatting>
  <conditionalFormatting sqref="N59:Y71">
    <cfRule type="cellIs" dxfId="2" priority="9" operator="greaterThan">
      <formula>0.9</formula>
    </cfRule>
  </conditionalFormatting>
  <conditionalFormatting sqref="N75:Y75 Z75:AA89">
    <cfRule type="cellIs" dxfId="0" priority="10" operator="lessThan">
      <formula>0.7</formula>
    </cfRule>
  </conditionalFormatting>
  <conditionalFormatting sqref="N75:Y75 Z75:AA89">
    <cfRule type="cellIs" dxfId="1" priority="11" operator="between">
      <formula>0.7</formula>
      <formula>0.9</formula>
    </cfRule>
  </conditionalFormatting>
  <conditionalFormatting sqref="N75:Y75 Z75:AA89">
    <cfRule type="cellIs" dxfId="2" priority="12" operator="greaterThan">
      <formula>0.9</formula>
    </cfRule>
  </conditionalFormatting>
  <conditionalFormatting sqref="N76:Y89">
    <cfRule type="cellIs" dxfId="0" priority="13" operator="lessThan">
      <formula>0.7</formula>
    </cfRule>
  </conditionalFormatting>
  <conditionalFormatting sqref="N76:Y89">
    <cfRule type="cellIs" dxfId="1" priority="14" operator="between">
      <formula>0.7</formula>
      <formula>0.9</formula>
    </cfRule>
  </conditionalFormatting>
  <conditionalFormatting sqref="N76:Y89">
    <cfRule type="cellIs" dxfId="2" priority="15" operator="greaterThan">
      <formula>0.9</formula>
    </cfRule>
  </conditionalFormatting>
  <dataValidations>
    <dataValidation type="list" allowBlank="1" showErrorMessage="1" sqref="B7:B71 B75:B89">
      <formula1>$AK$7:$AK$10</formula1>
    </dataValidation>
    <dataValidation type="list" allowBlank="1" showErrorMessage="1" sqref="G7:G71 G75:G89">
      <formula1>$AG$7:$AG$10</formula1>
    </dataValidation>
    <dataValidation type="list" allowBlank="1" showErrorMessage="1" sqref="H7:H71 H75:H89">
      <formula1>$AH$7:$AH$9</formula1>
    </dataValidation>
    <dataValidation type="list" allowBlank="1" showErrorMessage="1" sqref="L7:L71 L75:L89">
      <formula1>$AI$7:$AI$10</formula1>
    </dataValidation>
    <dataValidation type="list" allowBlank="1" showErrorMessage="1" sqref="M7:M71 M75:M89">
      <formula1>$AJ$7:$AJ$11</formula1>
    </dataValidation>
  </dataValidations>
  <hyperlinks>
    <hyperlink r:id="rId1" ref="AB9"/>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8"/>
      <c r="AC2" s="5"/>
      <c r="AD2" s="5"/>
      <c r="AE2" s="5"/>
      <c r="AF2" s="5"/>
      <c r="AG2" s="5"/>
      <c r="AH2" s="5"/>
      <c r="AI2" s="5"/>
      <c r="AJ2" s="5"/>
      <c r="AK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8"/>
      <c r="AC3" s="5"/>
      <c r="AD3" s="5"/>
      <c r="AE3" s="5"/>
      <c r="AF3" s="5"/>
      <c r="AG3" s="5"/>
      <c r="AH3" s="5"/>
      <c r="AI3" s="5"/>
      <c r="AJ3" s="5"/>
      <c r="AK3" s="5"/>
    </row>
    <row r="4" ht="48.0" customHeight="1">
      <c r="A4" s="5"/>
      <c r="C4" s="7"/>
      <c r="D4" s="1" t="s">
        <v>2</v>
      </c>
      <c r="E4" s="2"/>
      <c r="F4" s="8"/>
      <c r="G4" s="8"/>
      <c r="H4" s="8"/>
      <c r="I4" s="8"/>
      <c r="J4" s="8"/>
      <c r="K4" s="8"/>
      <c r="L4" s="8"/>
      <c r="M4" s="8"/>
      <c r="N4" s="8"/>
      <c r="O4" s="8"/>
      <c r="P4" s="8"/>
      <c r="Q4" s="8"/>
      <c r="R4" s="8"/>
      <c r="S4" s="8"/>
      <c r="T4" s="8"/>
      <c r="U4" s="8"/>
      <c r="V4" s="8"/>
      <c r="W4" s="8"/>
      <c r="X4" s="8"/>
      <c r="Y4" s="8"/>
      <c r="Z4" s="8"/>
      <c r="AA4" s="8"/>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98.25" customHeight="1">
      <c r="A7" s="5"/>
      <c r="B7" s="17" t="s">
        <v>31</v>
      </c>
      <c r="C7" s="103" t="s">
        <v>139</v>
      </c>
      <c r="D7" s="72"/>
      <c r="E7" s="65" t="s">
        <v>140</v>
      </c>
      <c r="F7" s="65" t="s">
        <v>141</v>
      </c>
      <c r="G7" s="23" t="s">
        <v>61</v>
      </c>
      <c r="H7" s="20" t="s">
        <v>36</v>
      </c>
      <c r="I7" s="66" t="s">
        <v>142</v>
      </c>
      <c r="J7" s="66" t="s">
        <v>143</v>
      </c>
      <c r="K7" s="21">
        <v>1.0</v>
      </c>
      <c r="L7" s="104" t="s">
        <v>38</v>
      </c>
      <c r="M7" s="105" t="s">
        <v>48</v>
      </c>
      <c r="N7" s="33"/>
      <c r="O7" s="33"/>
      <c r="P7" s="75">
        <v>1.0</v>
      </c>
      <c r="Q7" s="33"/>
      <c r="R7" s="75">
        <v>1.0</v>
      </c>
      <c r="S7" s="33"/>
      <c r="T7" s="75">
        <v>0.8</v>
      </c>
      <c r="U7" s="33"/>
      <c r="V7" s="75">
        <v>0.95</v>
      </c>
      <c r="W7" s="33"/>
      <c r="X7" s="75">
        <v>1.15</v>
      </c>
      <c r="Y7" s="33"/>
      <c r="Z7" s="33">
        <f>AVERAGE(N7:Y7)</f>
        <v>0.98</v>
      </c>
      <c r="AA7" s="33">
        <f>Z7/K7</f>
        <v>0.98</v>
      </c>
      <c r="AB7" s="26" t="s">
        <v>144</v>
      </c>
      <c r="AC7" s="5"/>
      <c r="AD7" s="35" t="s">
        <v>43</v>
      </c>
      <c r="AE7" s="29" t="s">
        <v>44</v>
      </c>
      <c r="AF7" s="5"/>
      <c r="AG7" s="6" t="s">
        <v>45</v>
      </c>
      <c r="AH7" s="6" t="s">
        <v>46</v>
      </c>
      <c r="AI7" s="6" t="s">
        <v>47</v>
      </c>
      <c r="AJ7" s="6" t="s">
        <v>48</v>
      </c>
      <c r="AK7" s="5" t="s">
        <v>49</v>
      </c>
    </row>
    <row r="8" ht="109.5" customHeight="1">
      <c r="A8" s="5"/>
      <c r="B8" s="30" t="s">
        <v>31</v>
      </c>
      <c r="C8" s="71" t="s">
        <v>145</v>
      </c>
      <c r="D8" s="72"/>
      <c r="E8" s="106" t="s">
        <v>146</v>
      </c>
      <c r="F8" s="106" t="s">
        <v>147</v>
      </c>
      <c r="G8" s="79" t="s">
        <v>61</v>
      </c>
      <c r="H8" s="79" t="s">
        <v>36</v>
      </c>
      <c r="I8" s="79" t="s">
        <v>148</v>
      </c>
      <c r="J8" s="79" t="s">
        <v>149</v>
      </c>
      <c r="K8" s="100" t="s">
        <v>150</v>
      </c>
      <c r="L8" s="107" t="s">
        <v>47</v>
      </c>
      <c r="M8" s="108" t="s">
        <v>39</v>
      </c>
      <c r="N8" s="79">
        <v>1.0</v>
      </c>
      <c r="O8" s="79">
        <v>2.0</v>
      </c>
      <c r="P8" s="100">
        <v>3.0</v>
      </c>
      <c r="Q8" s="79">
        <v>5.0</v>
      </c>
      <c r="R8" s="79">
        <v>5.0</v>
      </c>
      <c r="S8" s="79">
        <v>1.0</v>
      </c>
      <c r="T8" s="100">
        <v>5.0</v>
      </c>
      <c r="U8" s="79">
        <v>6.0</v>
      </c>
      <c r="V8" s="79">
        <v>2.0</v>
      </c>
      <c r="W8" s="100">
        <v>3.0</v>
      </c>
      <c r="X8" s="79">
        <v>2.0</v>
      </c>
      <c r="Y8" s="33"/>
      <c r="Z8" s="83">
        <f t="shared" ref="Z8:Z10" si="1">SUM(N8:Y8)</f>
        <v>35</v>
      </c>
      <c r="AA8" s="33">
        <f>Z8/32</f>
        <v>1.09375</v>
      </c>
      <c r="AB8" s="79" t="s">
        <v>151</v>
      </c>
      <c r="AC8" s="5"/>
      <c r="AD8" s="5"/>
      <c r="AE8" s="5"/>
      <c r="AF8" s="5"/>
      <c r="AG8" s="5"/>
      <c r="AH8" s="5"/>
      <c r="AI8" s="5"/>
      <c r="AJ8" s="5"/>
      <c r="AK8" s="5"/>
    </row>
    <row r="9" ht="59.25" customHeight="1">
      <c r="A9" s="5"/>
      <c r="B9" s="109" t="s">
        <v>31</v>
      </c>
      <c r="C9" s="103" t="s">
        <v>139</v>
      </c>
      <c r="D9" s="72"/>
      <c r="E9" s="79" t="s">
        <v>152</v>
      </c>
      <c r="F9" s="79" t="s">
        <v>153</v>
      </c>
      <c r="G9" s="79" t="s">
        <v>61</v>
      </c>
      <c r="H9" s="79" t="s">
        <v>36</v>
      </c>
      <c r="I9" s="79" t="s">
        <v>154</v>
      </c>
      <c r="J9" s="79" t="s">
        <v>155</v>
      </c>
      <c r="K9" s="79" t="s">
        <v>156</v>
      </c>
      <c r="L9" s="107" t="s">
        <v>47</v>
      </c>
      <c r="M9" s="107" t="s">
        <v>39</v>
      </c>
      <c r="N9" s="75"/>
      <c r="O9" s="75"/>
      <c r="P9" s="79">
        <v>4376.0</v>
      </c>
      <c r="Q9" s="79">
        <v>8113.0</v>
      </c>
      <c r="R9" s="79">
        <v>6634.0</v>
      </c>
      <c r="S9" s="79">
        <v>9159.0</v>
      </c>
      <c r="T9" s="79">
        <v>10746.0</v>
      </c>
      <c r="U9" s="79">
        <v>10938.0</v>
      </c>
      <c r="V9" s="79">
        <v>11238.0</v>
      </c>
      <c r="W9" s="79">
        <v>10701.0</v>
      </c>
      <c r="X9" s="79">
        <v>5323.0</v>
      </c>
      <c r="Y9" s="33"/>
      <c r="Z9" s="83">
        <f t="shared" si="1"/>
        <v>77228</v>
      </c>
      <c r="AA9" s="33">
        <f>Z9/40000</f>
        <v>1.9307</v>
      </c>
      <c r="AB9" s="79" t="s">
        <v>157</v>
      </c>
      <c r="AC9" s="5"/>
      <c r="AD9" s="5"/>
      <c r="AE9" s="5"/>
      <c r="AF9" s="5"/>
      <c r="AG9" s="5"/>
      <c r="AH9" s="5"/>
      <c r="AI9" s="5"/>
      <c r="AJ9" s="5"/>
      <c r="AK9" s="5"/>
    </row>
    <row r="10" ht="63.75" customHeight="1">
      <c r="A10" s="5"/>
      <c r="B10" s="110" t="s">
        <v>31</v>
      </c>
      <c r="C10" s="111" t="s">
        <v>158</v>
      </c>
      <c r="D10" s="2"/>
      <c r="E10" s="79" t="s">
        <v>159</v>
      </c>
      <c r="F10" s="79" t="s">
        <v>160</v>
      </c>
      <c r="G10" s="79" t="s">
        <v>61</v>
      </c>
      <c r="H10" s="79" t="s">
        <v>36</v>
      </c>
      <c r="I10" s="79" t="s">
        <v>154</v>
      </c>
      <c r="J10" s="79" t="s">
        <v>161</v>
      </c>
      <c r="K10" s="79">
        <v>5.0</v>
      </c>
      <c r="L10" s="107" t="s">
        <v>47</v>
      </c>
      <c r="M10" s="105" t="s">
        <v>48</v>
      </c>
      <c r="N10" s="33"/>
      <c r="O10" s="33"/>
      <c r="P10" s="79">
        <v>1.0</v>
      </c>
      <c r="Q10" s="33"/>
      <c r="R10" s="79">
        <v>1.0</v>
      </c>
      <c r="S10" s="33"/>
      <c r="T10" s="79">
        <v>1.0</v>
      </c>
      <c r="U10" s="33"/>
      <c r="V10" s="79">
        <v>1.0</v>
      </c>
      <c r="W10" s="33"/>
      <c r="X10" s="79">
        <v>1.0</v>
      </c>
      <c r="Y10" s="33"/>
      <c r="Z10" s="83">
        <f t="shared" si="1"/>
        <v>5</v>
      </c>
      <c r="AA10" s="33">
        <f t="shared" ref="AA10:AA63" si="2">Z10/K10</f>
        <v>1</v>
      </c>
      <c r="AB10" s="79" t="s">
        <v>162</v>
      </c>
      <c r="AC10" s="5"/>
      <c r="AD10" s="5"/>
      <c r="AE10" s="5"/>
      <c r="AF10" s="5"/>
      <c r="AG10" s="5"/>
      <c r="AH10" s="5"/>
      <c r="AI10" s="5"/>
      <c r="AJ10" s="5"/>
      <c r="AK10" s="5"/>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ref="Z11:Z63" si="3">AVERAGE(N11:Y11)</f>
        <v>#DIV/0!</v>
      </c>
      <c r="AA11" s="33" t="str">
        <f t="shared" si="2"/>
        <v>#DIV/0!</v>
      </c>
      <c r="AB11" s="32"/>
      <c r="AC11" s="5"/>
      <c r="AD11" s="5"/>
      <c r="AE11" s="5"/>
      <c r="AF11" s="5"/>
      <c r="AG11" s="5"/>
      <c r="AH11" s="5"/>
      <c r="AI11" s="5"/>
      <c r="AJ11" s="5"/>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3"/>
        <v>#DIV/0!</v>
      </c>
      <c r="AA12" s="33" t="str">
        <f t="shared" si="2"/>
        <v>#DIV/0!</v>
      </c>
      <c r="AB12" s="32"/>
      <c r="AC12" s="5"/>
      <c r="AD12" s="5"/>
      <c r="AE12" s="5"/>
      <c r="AF12" s="5"/>
      <c r="AG12" s="5"/>
      <c r="AH12" s="5"/>
      <c r="AI12" s="5"/>
      <c r="AJ12" s="5"/>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3"/>
        <v>#DIV/0!</v>
      </c>
      <c r="AA13" s="33"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3"/>
        <v>#DIV/0!</v>
      </c>
      <c r="AA14" s="33"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3"/>
        <v>#DIV/0!</v>
      </c>
      <c r="AA15" s="33"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3"/>
        <v>#DIV/0!</v>
      </c>
      <c r="AA16" s="33"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3"/>
        <v>#DIV/0!</v>
      </c>
      <c r="AA17" s="33"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3"/>
        <v>#DIV/0!</v>
      </c>
      <c r="AA18" s="33"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3"/>
        <v>#DIV/0!</v>
      </c>
      <c r="AA19" s="33"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3"/>
        <v>#DIV/0!</v>
      </c>
      <c r="AA20" s="33"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3"/>
        <v>#DIV/0!</v>
      </c>
      <c r="AA21" s="33"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3"/>
        <v>#DIV/0!</v>
      </c>
      <c r="AA22" s="33"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3"/>
        <v>#DIV/0!</v>
      </c>
      <c r="AA23" s="33"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3"/>
        <v>#DIV/0!</v>
      </c>
      <c r="AA24" s="33"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3"/>
        <v>#DIV/0!</v>
      </c>
      <c r="AA25" s="33"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3"/>
        <v>#DIV/0!</v>
      </c>
      <c r="AA26" s="33"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3"/>
        <v>#DIV/0!</v>
      </c>
      <c r="AA27" s="33"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3"/>
        <v>#DIV/0!</v>
      </c>
      <c r="AA28" s="33"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3"/>
        <v>#DIV/0!</v>
      </c>
      <c r="AA29" s="33"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3"/>
        <v>#DIV/0!</v>
      </c>
      <c r="AA30" s="33"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3"/>
        <v>#DIV/0!</v>
      </c>
      <c r="AA31" s="33"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3"/>
        <v>#DIV/0!</v>
      </c>
      <c r="AA32" s="33"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3"/>
        <v>#DIV/0!</v>
      </c>
      <c r="AA33" s="33"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3"/>
        <v>#DIV/0!</v>
      </c>
      <c r="AA34" s="33"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3"/>
        <v>#DIV/0!</v>
      </c>
      <c r="AA35" s="33"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3"/>
        <v>#DIV/0!</v>
      </c>
      <c r="AA36" s="33"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3"/>
        <v>#DIV/0!</v>
      </c>
      <c r="AA37" s="33"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3"/>
        <v>#DIV/0!</v>
      </c>
      <c r="AA38" s="33"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3"/>
        <v>#DIV/0!</v>
      </c>
      <c r="AA39" s="33"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3"/>
        <v>#DIV/0!</v>
      </c>
      <c r="AA40" s="33"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3"/>
        <v>#DIV/0!</v>
      </c>
      <c r="AA41" s="33"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3"/>
        <v>#DIV/0!</v>
      </c>
      <c r="AA42" s="33"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3"/>
        <v>#DIV/0!</v>
      </c>
      <c r="AA43" s="33"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3"/>
        <v>#DIV/0!</v>
      </c>
      <c r="AA44" s="33"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3"/>
        <v>#DIV/0!</v>
      </c>
      <c r="AA45" s="33"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3"/>
        <v>#DIV/0!</v>
      </c>
      <c r="AA46" s="33"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3"/>
        <v>#DIV/0!</v>
      </c>
      <c r="AA47" s="33"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3"/>
        <v>#DIV/0!</v>
      </c>
      <c r="AA48" s="33"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3"/>
        <v>#DIV/0!</v>
      </c>
      <c r="AA49" s="33"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3"/>
        <v>#DIV/0!</v>
      </c>
      <c r="AA50" s="33"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3"/>
        <v>#DIV/0!</v>
      </c>
      <c r="AA51" s="33" t="str">
        <f t="shared" si="2"/>
        <v>#DIV/0!</v>
      </c>
      <c r="AB51" s="32"/>
      <c r="AC51" s="5"/>
      <c r="AD51" s="5"/>
      <c r="AE51" s="5"/>
      <c r="AF51" s="5"/>
      <c r="AG51" s="5"/>
      <c r="AH51" s="5"/>
      <c r="AI51" s="5"/>
      <c r="AJ51" s="5"/>
      <c r="AK51" s="5"/>
    </row>
    <row r="52" ht="15.75" customHeight="1">
      <c r="A52" s="5"/>
      <c r="B52" s="30"/>
      <c r="C52" s="52"/>
      <c r="D52" s="2"/>
      <c r="E52" s="53"/>
      <c r="F52" s="54"/>
      <c r="G52" s="53"/>
      <c r="H52" s="53"/>
      <c r="I52" s="55"/>
      <c r="J52" s="56"/>
      <c r="K52" s="55"/>
      <c r="L52" s="53"/>
      <c r="M52" s="53"/>
      <c r="N52" s="55"/>
      <c r="O52" s="55"/>
      <c r="P52" s="55"/>
      <c r="Q52" s="55"/>
      <c r="R52" s="55"/>
      <c r="S52" s="55"/>
      <c r="T52" s="55"/>
      <c r="U52" s="55"/>
      <c r="V52" s="55"/>
      <c r="W52" s="55"/>
      <c r="X52" s="55"/>
      <c r="Y52" s="55"/>
      <c r="Z52" s="55" t="str">
        <f t="shared" si="3"/>
        <v>#DIV/0!</v>
      </c>
      <c r="AA52" s="55" t="str">
        <f t="shared" si="2"/>
        <v>#DIV/0!</v>
      </c>
      <c r="AB52" s="32"/>
      <c r="AC52" s="5"/>
      <c r="AD52" s="5"/>
      <c r="AE52" s="5"/>
      <c r="AF52" s="5"/>
      <c r="AG52" s="5"/>
      <c r="AH52" s="5"/>
      <c r="AI52" s="5"/>
      <c r="AJ52" s="5"/>
      <c r="AK52" s="5"/>
    </row>
    <row r="53" ht="15.75" customHeight="1">
      <c r="A53" s="5"/>
      <c r="B53" s="30"/>
      <c r="C53" s="52"/>
      <c r="D53" s="2"/>
      <c r="E53" s="53"/>
      <c r="F53" s="54"/>
      <c r="G53" s="53"/>
      <c r="H53" s="53"/>
      <c r="I53" s="55"/>
      <c r="J53" s="56"/>
      <c r="K53" s="55"/>
      <c r="L53" s="53"/>
      <c r="M53" s="53"/>
      <c r="N53" s="55"/>
      <c r="O53" s="55"/>
      <c r="P53" s="55"/>
      <c r="Q53" s="55"/>
      <c r="R53" s="55"/>
      <c r="S53" s="55"/>
      <c r="T53" s="55"/>
      <c r="U53" s="55"/>
      <c r="V53" s="55"/>
      <c r="W53" s="55"/>
      <c r="X53" s="55"/>
      <c r="Y53" s="55"/>
      <c r="Z53" s="55" t="str">
        <f t="shared" si="3"/>
        <v>#DIV/0!</v>
      </c>
      <c r="AA53" s="55" t="str">
        <f t="shared" si="2"/>
        <v>#DIV/0!</v>
      </c>
      <c r="AB53" s="32"/>
      <c r="AC53" s="5"/>
      <c r="AD53" s="5"/>
      <c r="AE53" s="5"/>
      <c r="AF53" s="5"/>
      <c r="AG53" s="5"/>
      <c r="AH53" s="5"/>
      <c r="AI53" s="5"/>
      <c r="AJ53" s="5"/>
      <c r="AK53" s="5"/>
    </row>
    <row r="54" ht="15.75" customHeight="1">
      <c r="A54" s="5"/>
      <c r="B54" s="30"/>
      <c r="C54" s="52"/>
      <c r="D54" s="2"/>
      <c r="E54" s="53"/>
      <c r="F54" s="54"/>
      <c r="G54" s="53"/>
      <c r="H54" s="53"/>
      <c r="I54" s="55"/>
      <c r="J54" s="56"/>
      <c r="K54" s="55"/>
      <c r="L54" s="53"/>
      <c r="M54" s="53"/>
      <c r="N54" s="55"/>
      <c r="O54" s="55"/>
      <c r="P54" s="55"/>
      <c r="Q54" s="55"/>
      <c r="R54" s="55"/>
      <c r="S54" s="55"/>
      <c r="T54" s="55"/>
      <c r="U54" s="55"/>
      <c r="V54" s="55"/>
      <c r="W54" s="55"/>
      <c r="X54" s="55"/>
      <c r="Y54" s="55"/>
      <c r="Z54" s="55" t="str">
        <f t="shared" si="3"/>
        <v>#DIV/0!</v>
      </c>
      <c r="AA54" s="55" t="str">
        <f t="shared" si="2"/>
        <v>#DIV/0!</v>
      </c>
      <c r="AB54" s="32"/>
      <c r="AC54" s="5"/>
      <c r="AD54" s="5"/>
      <c r="AE54" s="5"/>
      <c r="AF54" s="5"/>
      <c r="AG54" s="5"/>
      <c r="AH54" s="5"/>
      <c r="AI54" s="5"/>
      <c r="AJ54" s="5"/>
      <c r="AK54" s="5"/>
    </row>
    <row r="55" ht="15.75" customHeight="1">
      <c r="A55" s="5"/>
      <c r="B55" s="30"/>
      <c r="C55" s="52"/>
      <c r="D55" s="2"/>
      <c r="E55" s="53"/>
      <c r="F55" s="54"/>
      <c r="G55" s="53"/>
      <c r="H55" s="53"/>
      <c r="I55" s="55"/>
      <c r="J55" s="56"/>
      <c r="K55" s="55"/>
      <c r="L55" s="53"/>
      <c r="M55" s="53"/>
      <c r="N55" s="55"/>
      <c r="O55" s="55"/>
      <c r="P55" s="55"/>
      <c r="Q55" s="55"/>
      <c r="R55" s="55"/>
      <c r="S55" s="55"/>
      <c r="T55" s="55"/>
      <c r="U55" s="55"/>
      <c r="V55" s="55"/>
      <c r="W55" s="55"/>
      <c r="X55" s="55"/>
      <c r="Y55" s="55"/>
      <c r="Z55" s="55" t="str">
        <f t="shared" si="3"/>
        <v>#DIV/0!</v>
      </c>
      <c r="AA55" s="55" t="str">
        <f t="shared" si="2"/>
        <v>#DIV/0!</v>
      </c>
      <c r="AB55" s="32"/>
      <c r="AC55" s="5"/>
      <c r="AD55" s="5"/>
      <c r="AE55" s="5"/>
      <c r="AF55" s="5"/>
      <c r="AG55" s="5"/>
      <c r="AH55" s="5"/>
      <c r="AI55" s="5"/>
      <c r="AJ55" s="5"/>
      <c r="AK55" s="5"/>
    </row>
    <row r="56" ht="15.75" customHeight="1">
      <c r="A56" s="5"/>
      <c r="B56" s="30"/>
      <c r="C56" s="52"/>
      <c r="D56" s="2"/>
      <c r="E56" s="53"/>
      <c r="F56" s="54"/>
      <c r="G56" s="53"/>
      <c r="H56" s="53"/>
      <c r="I56" s="55"/>
      <c r="J56" s="56"/>
      <c r="K56" s="55"/>
      <c r="L56" s="53"/>
      <c r="M56" s="53"/>
      <c r="N56" s="55"/>
      <c r="O56" s="55"/>
      <c r="P56" s="55"/>
      <c r="Q56" s="55"/>
      <c r="R56" s="55"/>
      <c r="S56" s="55"/>
      <c r="T56" s="55"/>
      <c r="U56" s="55"/>
      <c r="V56" s="55"/>
      <c r="W56" s="55"/>
      <c r="X56" s="55"/>
      <c r="Y56" s="55"/>
      <c r="Z56" s="55" t="str">
        <f t="shared" si="3"/>
        <v>#DIV/0!</v>
      </c>
      <c r="AA56" s="55" t="str">
        <f t="shared" si="2"/>
        <v>#DIV/0!</v>
      </c>
      <c r="AB56" s="32"/>
      <c r="AC56" s="5"/>
      <c r="AD56" s="5"/>
      <c r="AE56" s="5"/>
      <c r="AF56" s="5"/>
      <c r="AG56" s="5"/>
      <c r="AH56" s="5"/>
      <c r="AI56" s="5"/>
      <c r="AJ56" s="5"/>
      <c r="AK56" s="5"/>
    </row>
    <row r="57" ht="15.75" customHeight="1">
      <c r="A57" s="5"/>
      <c r="B57" s="30"/>
      <c r="C57" s="52"/>
      <c r="D57" s="2"/>
      <c r="E57" s="53"/>
      <c r="F57" s="54"/>
      <c r="G57" s="53"/>
      <c r="H57" s="53"/>
      <c r="I57" s="55"/>
      <c r="J57" s="56"/>
      <c r="K57" s="55"/>
      <c r="L57" s="53"/>
      <c r="M57" s="53"/>
      <c r="N57" s="55"/>
      <c r="O57" s="55"/>
      <c r="P57" s="55"/>
      <c r="Q57" s="55"/>
      <c r="R57" s="55"/>
      <c r="S57" s="55"/>
      <c r="T57" s="55"/>
      <c r="U57" s="55"/>
      <c r="V57" s="55"/>
      <c r="W57" s="55"/>
      <c r="X57" s="55"/>
      <c r="Y57" s="55"/>
      <c r="Z57" s="55" t="str">
        <f t="shared" si="3"/>
        <v>#DIV/0!</v>
      </c>
      <c r="AA57" s="55" t="str">
        <f t="shared" si="2"/>
        <v>#DIV/0!</v>
      </c>
      <c r="AB57" s="32"/>
      <c r="AC57" s="5"/>
      <c r="AD57" s="5"/>
      <c r="AE57" s="5"/>
      <c r="AF57" s="5"/>
      <c r="AG57" s="5"/>
      <c r="AH57" s="5"/>
      <c r="AI57" s="5"/>
      <c r="AJ57" s="5"/>
      <c r="AK57" s="5"/>
    </row>
    <row r="58" ht="15.75" customHeight="1">
      <c r="A58" s="5"/>
      <c r="B58" s="30"/>
      <c r="C58" s="52"/>
      <c r="D58" s="2"/>
      <c r="E58" s="53"/>
      <c r="F58" s="54"/>
      <c r="G58" s="53"/>
      <c r="H58" s="53"/>
      <c r="I58" s="55"/>
      <c r="J58" s="56"/>
      <c r="K58" s="55"/>
      <c r="L58" s="53"/>
      <c r="M58" s="53"/>
      <c r="N58" s="55"/>
      <c r="O58" s="55"/>
      <c r="P58" s="55"/>
      <c r="Q58" s="55"/>
      <c r="R58" s="55"/>
      <c r="S58" s="55"/>
      <c r="T58" s="55"/>
      <c r="U58" s="55"/>
      <c r="V58" s="55"/>
      <c r="W58" s="55"/>
      <c r="X58" s="55"/>
      <c r="Y58" s="55"/>
      <c r="Z58" s="55" t="str">
        <f t="shared" si="3"/>
        <v>#DIV/0!</v>
      </c>
      <c r="AA58" s="55" t="str">
        <f t="shared" si="2"/>
        <v>#DIV/0!</v>
      </c>
      <c r="AB58" s="32"/>
      <c r="AC58" s="5"/>
      <c r="AD58" s="5"/>
      <c r="AE58" s="5"/>
      <c r="AF58" s="5"/>
      <c r="AG58" s="5"/>
      <c r="AH58" s="5"/>
      <c r="AI58" s="5"/>
      <c r="AJ58" s="5"/>
      <c r="AK58" s="5"/>
    </row>
    <row r="59" ht="15.75" customHeight="1">
      <c r="A59" s="5"/>
      <c r="B59" s="30"/>
      <c r="C59" s="52"/>
      <c r="D59" s="2"/>
      <c r="E59" s="53"/>
      <c r="F59" s="54"/>
      <c r="G59" s="53"/>
      <c r="H59" s="53"/>
      <c r="I59" s="55"/>
      <c r="J59" s="56"/>
      <c r="K59" s="55"/>
      <c r="L59" s="53"/>
      <c r="M59" s="53"/>
      <c r="N59" s="55"/>
      <c r="O59" s="55"/>
      <c r="P59" s="55"/>
      <c r="Q59" s="55"/>
      <c r="R59" s="55"/>
      <c r="S59" s="55"/>
      <c r="T59" s="55"/>
      <c r="U59" s="55"/>
      <c r="V59" s="55"/>
      <c r="W59" s="55"/>
      <c r="X59" s="55"/>
      <c r="Y59" s="55"/>
      <c r="Z59" s="55" t="str">
        <f t="shared" si="3"/>
        <v>#DIV/0!</v>
      </c>
      <c r="AA59" s="55" t="str">
        <f t="shared" si="2"/>
        <v>#DIV/0!</v>
      </c>
      <c r="AB59" s="32"/>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3"/>
        <v>#DIV/0!</v>
      </c>
      <c r="AA60" s="55" t="str">
        <f t="shared" si="2"/>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3"/>
        <v>#DIV/0!</v>
      </c>
      <c r="AA61" s="55" t="str">
        <f t="shared" si="2"/>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3"/>
        <v>#DIV/0!</v>
      </c>
      <c r="AA62" s="55" t="str">
        <f t="shared" si="2"/>
        <v>#DIV/0!</v>
      </c>
      <c r="AB62" s="32"/>
      <c r="AC62" s="5"/>
      <c r="AD62" s="5"/>
      <c r="AE62" s="5"/>
      <c r="AF62" s="5"/>
      <c r="AG62" s="5"/>
      <c r="AH62" s="5"/>
      <c r="AI62" s="5"/>
      <c r="AJ62" s="5"/>
      <c r="AK62" s="5"/>
    </row>
    <row r="63" ht="15.75" customHeight="1">
      <c r="A63" s="5"/>
      <c r="B63" s="58"/>
      <c r="C63" s="59"/>
      <c r="D63" s="39"/>
      <c r="E63" s="60"/>
      <c r="F63" s="61"/>
      <c r="G63" s="60"/>
      <c r="H63" s="60"/>
      <c r="I63" s="62"/>
      <c r="J63" s="63"/>
      <c r="K63" s="62"/>
      <c r="L63" s="60"/>
      <c r="M63" s="60"/>
      <c r="N63" s="62"/>
      <c r="O63" s="62"/>
      <c r="P63" s="62"/>
      <c r="Q63" s="62"/>
      <c r="R63" s="62"/>
      <c r="S63" s="62"/>
      <c r="T63" s="62"/>
      <c r="U63" s="62"/>
      <c r="V63" s="62"/>
      <c r="W63" s="62"/>
      <c r="X63" s="62"/>
      <c r="Y63" s="62"/>
      <c r="Z63" s="62" t="str">
        <f t="shared" si="3"/>
        <v>#DIV/0!</v>
      </c>
      <c r="AA63" s="62" t="str">
        <f t="shared" si="2"/>
        <v>#DIV/0!</v>
      </c>
      <c r="AB63" s="40"/>
      <c r="AC63" s="5"/>
      <c r="AD63" s="5"/>
      <c r="AE63" s="5"/>
      <c r="AF63" s="5"/>
      <c r="AG63" s="5"/>
      <c r="AH63" s="5"/>
      <c r="AI63" s="5"/>
      <c r="AJ63" s="5"/>
      <c r="AK63" s="5"/>
    </row>
    <row r="64" ht="15.75" customHeight="1">
      <c r="A64" s="5"/>
      <c r="B64" s="43" t="s">
        <v>65</v>
      </c>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88"/>
      <c r="AC64" s="5"/>
      <c r="AD64" s="5"/>
      <c r="AE64" s="5"/>
      <c r="AF64" s="5"/>
      <c r="AG64" s="5"/>
      <c r="AH64" s="5"/>
      <c r="AI64" s="5"/>
      <c r="AJ64" s="5"/>
      <c r="AK64" s="5"/>
    </row>
    <row r="65" ht="15.75" customHeight="1">
      <c r="A65" s="5"/>
      <c r="B65" s="89"/>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1"/>
      <c r="AC65" s="5"/>
      <c r="AD65" s="5"/>
      <c r="AE65" s="5"/>
      <c r="AF65" s="5"/>
      <c r="AG65" s="5"/>
      <c r="AH65" s="5"/>
      <c r="AI65" s="5"/>
      <c r="AJ65" s="5"/>
      <c r="AK65" s="5"/>
    </row>
    <row r="66" ht="15.75" customHeight="1">
      <c r="A66" s="5"/>
      <c r="B66" s="49" t="s">
        <v>3</v>
      </c>
      <c r="C66" s="10" t="s">
        <v>4</v>
      </c>
      <c r="D66" s="11"/>
      <c r="E66" s="12" t="s">
        <v>5</v>
      </c>
      <c r="F66" s="12" t="s">
        <v>6</v>
      </c>
      <c r="G66" s="12" t="s">
        <v>7</v>
      </c>
      <c r="H66" s="12" t="s">
        <v>8</v>
      </c>
      <c r="I66" s="12" t="s">
        <v>9</v>
      </c>
      <c r="J66" s="12" t="s">
        <v>10</v>
      </c>
      <c r="K66" s="12" t="s">
        <v>11</v>
      </c>
      <c r="L66" s="12" t="s">
        <v>12</v>
      </c>
      <c r="M66" s="12" t="s">
        <v>13</v>
      </c>
      <c r="N66" s="50" t="s">
        <v>14</v>
      </c>
      <c r="O66" s="50" t="s">
        <v>15</v>
      </c>
      <c r="P66" s="50" t="s">
        <v>16</v>
      </c>
      <c r="Q66" s="50" t="s">
        <v>17</v>
      </c>
      <c r="R66" s="50" t="s">
        <v>18</v>
      </c>
      <c r="S66" s="50" t="s">
        <v>19</v>
      </c>
      <c r="T66" s="50" t="s">
        <v>20</v>
      </c>
      <c r="U66" s="50" t="s">
        <v>21</v>
      </c>
      <c r="V66" s="50" t="s">
        <v>163</v>
      </c>
      <c r="W66" s="12" t="s">
        <v>23</v>
      </c>
      <c r="X66" s="12" t="s">
        <v>24</v>
      </c>
      <c r="Y66" s="12" t="s">
        <v>25</v>
      </c>
      <c r="Z66" s="12" t="s">
        <v>26</v>
      </c>
      <c r="AA66" s="12" t="s">
        <v>27</v>
      </c>
      <c r="AB66" s="12" t="s">
        <v>28</v>
      </c>
      <c r="AC66" s="5"/>
      <c r="AD66" s="5"/>
      <c r="AE66" s="5"/>
      <c r="AF66" s="5"/>
      <c r="AG66" s="5"/>
      <c r="AH66" s="5"/>
      <c r="AI66" s="5"/>
      <c r="AJ66" s="5"/>
      <c r="AK66" s="5"/>
    </row>
    <row r="67" ht="51.0" customHeight="1">
      <c r="A67" s="5"/>
      <c r="B67" s="17" t="s">
        <v>49</v>
      </c>
      <c r="C67" s="18" t="s">
        <v>32</v>
      </c>
      <c r="D67" s="4"/>
      <c r="E67" s="20" t="s">
        <v>164</v>
      </c>
      <c r="F67" s="19" t="s">
        <v>68</v>
      </c>
      <c r="G67" s="20" t="s">
        <v>45</v>
      </c>
      <c r="H67" s="20" t="s">
        <v>36</v>
      </c>
      <c r="I67" s="21">
        <v>0.0</v>
      </c>
      <c r="J67" s="22" t="s">
        <v>69</v>
      </c>
      <c r="K67" s="21">
        <v>1.0</v>
      </c>
      <c r="L67" s="20" t="s">
        <v>38</v>
      </c>
      <c r="M67" s="32" t="s">
        <v>55</v>
      </c>
      <c r="N67" s="21"/>
      <c r="O67" s="21"/>
      <c r="P67" s="21"/>
      <c r="Q67" s="21"/>
      <c r="R67" s="21"/>
      <c r="S67" s="21"/>
      <c r="T67" s="21"/>
      <c r="U67" s="21"/>
      <c r="V67" s="21"/>
      <c r="W67" s="21"/>
      <c r="X67" s="21"/>
      <c r="Y67" s="21"/>
      <c r="Z67" s="21" t="str">
        <f t="shared" ref="Z67:Z81" si="4">AVERAGE(N67:Y67)</f>
        <v>#DIV/0!</v>
      </c>
      <c r="AA67" s="21" t="str">
        <f t="shared" ref="AA67:AA81" si="5">Z67/K67</f>
        <v>#DIV/0!</v>
      </c>
      <c r="AB67" s="11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4"/>
        <v>#DIV/0!</v>
      </c>
      <c r="AA68" s="55" t="str">
        <f t="shared" si="5"/>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4"/>
        <v>#DIV/0!</v>
      </c>
      <c r="AA69" s="55" t="str">
        <f t="shared" si="5"/>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4"/>
        <v>#DIV/0!</v>
      </c>
      <c r="AA70" s="55" t="str">
        <f t="shared" si="5"/>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4"/>
        <v>#DIV/0!</v>
      </c>
      <c r="AA71" s="55" t="str">
        <f t="shared" si="5"/>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4"/>
        <v>#DIV/0!</v>
      </c>
      <c r="AA72" s="55" t="str">
        <f t="shared" si="5"/>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4"/>
        <v>#DIV/0!</v>
      </c>
      <c r="AA73" s="55" t="str">
        <f t="shared" si="5"/>
        <v>#DIV/0!</v>
      </c>
      <c r="AB73" s="32"/>
      <c r="AC73" s="5"/>
      <c r="AD73" s="5"/>
      <c r="AE73" s="5"/>
      <c r="AF73" s="5"/>
      <c r="AG73" s="5"/>
      <c r="AH73" s="5"/>
      <c r="AI73" s="5"/>
      <c r="AJ73" s="5"/>
      <c r="AK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4"/>
        <v>#DIV/0!</v>
      </c>
      <c r="AA74" s="55" t="str">
        <f t="shared" si="5"/>
        <v>#DIV/0!</v>
      </c>
      <c r="AB74" s="32"/>
      <c r="AC74" s="5"/>
      <c r="AD74" s="5"/>
      <c r="AE74" s="5"/>
      <c r="AF74" s="5"/>
      <c r="AG74" s="5"/>
      <c r="AH74" s="5"/>
      <c r="AI74" s="5"/>
      <c r="AJ74" s="5"/>
      <c r="AK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4"/>
        <v>#DIV/0!</v>
      </c>
      <c r="AA75" s="55" t="str">
        <f t="shared" si="5"/>
        <v>#DIV/0!</v>
      </c>
      <c r="AB75" s="32"/>
      <c r="AC75" s="5"/>
      <c r="AD75" s="5"/>
      <c r="AE75" s="5"/>
      <c r="AF75" s="5"/>
      <c r="AG75" s="5"/>
      <c r="AH75" s="5"/>
      <c r="AI75" s="5"/>
      <c r="AJ75" s="5"/>
      <c r="AK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4"/>
        <v>#DIV/0!</v>
      </c>
      <c r="AA76" s="55" t="str">
        <f t="shared" si="5"/>
        <v>#DIV/0!</v>
      </c>
      <c r="AB76" s="3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4"/>
        <v>#DIV/0!</v>
      </c>
      <c r="AA77" s="55" t="str">
        <f t="shared" si="5"/>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4"/>
        <v>#DIV/0!</v>
      </c>
      <c r="AA78" s="55" t="str">
        <f t="shared" si="5"/>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4"/>
        <v>#DIV/0!</v>
      </c>
      <c r="AA79" s="55" t="str">
        <f t="shared" si="5"/>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4"/>
        <v>#DIV/0!</v>
      </c>
      <c r="AA80" s="55" t="str">
        <f t="shared" si="5"/>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4"/>
        <v>#DIV/0!</v>
      </c>
      <c r="AA81" s="55" t="str">
        <f t="shared" si="5"/>
        <v>#DIV/0!</v>
      </c>
      <c r="AB81" s="32"/>
      <c r="AC81" s="5"/>
      <c r="AD81" s="5"/>
      <c r="AE81" s="5"/>
      <c r="AF81" s="5"/>
      <c r="AG81" s="5"/>
      <c r="AH81" s="5"/>
      <c r="AI81" s="5"/>
      <c r="AJ81" s="5"/>
      <c r="AK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sheetData>
  <mergeCells count="80">
    <mergeCell ref="C57:D57"/>
    <mergeCell ref="C58:D58"/>
    <mergeCell ref="C59:D59"/>
    <mergeCell ref="C60:D60"/>
    <mergeCell ref="C61:D61"/>
    <mergeCell ref="C62:D62"/>
    <mergeCell ref="C63:D63"/>
    <mergeCell ref="B64:AB65"/>
    <mergeCell ref="C50:D50"/>
    <mergeCell ref="C51:D51"/>
    <mergeCell ref="C52:D52"/>
    <mergeCell ref="C53:D53"/>
    <mergeCell ref="C54:D54"/>
    <mergeCell ref="C55:D55"/>
    <mergeCell ref="C56:D56"/>
    <mergeCell ref="C66:D66"/>
    <mergeCell ref="C67:D67"/>
    <mergeCell ref="C68:D68"/>
    <mergeCell ref="C69:D69"/>
    <mergeCell ref="C70:D70"/>
    <mergeCell ref="C71:D71"/>
    <mergeCell ref="C72:D72"/>
    <mergeCell ref="C80:D80"/>
    <mergeCell ref="C81:D81"/>
    <mergeCell ref="C73:D73"/>
    <mergeCell ref="C74:D74"/>
    <mergeCell ref="C75:D75"/>
    <mergeCell ref="C76:D76"/>
    <mergeCell ref="C77:D77"/>
    <mergeCell ref="C78:D78"/>
    <mergeCell ref="C79:D79"/>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1">
    <cfRule type="cellIs" dxfId="0" priority="1" operator="lessThan">
      <formula>0.7</formula>
    </cfRule>
  </conditionalFormatting>
  <conditionalFormatting sqref="N7:AA51">
    <cfRule type="cellIs" dxfId="1" priority="2" operator="between">
      <formula>0.7</formula>
      <formula>0.9</formula>
    </cfRule>
  </conditionalFormatting>
  <conditionalFormatting sqref="N7:AA51">
    <cfRule type="cellIs" dxfId="2" priority="3" operator="greaterThan">
      <formula>0.9</formula>
    </cfRule>
  </conditionalFormatting>
  <conditionalFormatting sqref="Z52:AA63">
    <cfRule type="cellIs" dxfId="0" priority="4" operator="lessThan">
      <formula>0.7</formula>
    </cfRule>
  </conditionalFormatting>
  <conditionalFormatting sqref="Z52:AA63">
    <cfRule type="cellIs" dxfId="1" priority="5" operator="between">
      <formula>0.7</formula>
      <formula>0.9</formula>
    </cfRule>
  </conditionalFormatting>
  <conditionalFormatting sqref="Z52:AA63">
    <cfRule type="cellIs" dxfId="2" priority="6" operator="greaterThan">
      <formula>0.9</formula>
    </cfRule>
  </conditionalFormatting>
  <conditionalFormatting sqref="N52:Y63">
    <cfRule type="cellIs" dxfId="0" priority="7" operator="lessThan">
      <formula>0.7</formula>
    </cfRule>
  </conditionalFormatting>
  <conditionalFormatting sqref="N52:Y63">
    <cfRule type="cellIs" dxfId="1" priority="8" operator="between">
      <formula>0.7</formula>
      <formula>0.9</formula>
    </cfRule>
  </conditionalFormatting>
  <conditionalFormatting sqref="N52:Y63">
    <cfRule type="cellIs" dxfId="2" priority="9" operator="greaterThan">
      <formula>0.9</formula>
    </cfRule>
  </conditionalFormatting>
  <conditionalFormatting sqref="N67:Y67 Z67:AA81">
    <cfRule type="cellIs" dxfId="0" priority="10" operator="lessThan">
      <formula>0.7</formula>
    </cfRule>
  </conditionalFormatting>
  <conditionalFormatting sqref="N67:Y67 Z67:AA81">
    <cfRule type="cellIs" dxfId="1" priority="11" operator="between">
      <formula>0.7</formula>
      <formula>0.9</formula>
    </cfRule>
  </conditionalFormatting>
  <conditionalFormatting sqref="N67:Y67 Z67:AA81">
    <cfRule type="cellIs" dxfId="2" priority="12" operator="greaterThan">
      <formula>0.9</formula>
    </cfRule>
  </conditionalFormatting>
  <conditionalFormatting sqref="N68:Y81">
    <cfRule type="cellIs" dxfId="0" priority="13" operator="lessThan">
      <formula>0.7</formula>
    </cfRule>
  </conditionalFormatting>
  <conditionalFormatting sqref="N68:Y81">
    <cfRule type="cellIs" dxfId="1" priority="14" operator="between">
      <formula>0.7</formula>
      <formula>0.9</formula>
    </cfRule>
  </conditionalFormatting>
  <conditionalFormatting sqref="N68:Y81">
    <cfRule type="cellIs" dxfId="2" priority="15" operator="greaterThan">
      <formula>0.9</formula>
    </cfRule>
  </conditionalFormatting>
  <dataValidations>
    <dataValidation type="list" allowBlank="1" showErrorMessage="1" sqref="B11:B63 B67:B81">
      <formula1>$AK$7</formula1>
    </dataValidation>
    <dataValidation type="list" allowBlank="1" showErrorMessage="1" sqref="H11:H63 H68:H81">
      <formula1>$AH$7</formula1>
    </dataValidation>
    <dataValidation type="list" allowBlank="1" showErrorMessage="1" sqref="G7:G10">
      <formula1>$AG$7:$AG$10</formula1>
    </dataValidation>
    <dataValidation type="list" allowBlank="1" showErrorMessage="1" sqref="L7:L10">
      <formula1>$AI$7:$AI$9</formula1>
    </dataValidation>
    <dataValidation type="list" allowBlank="1" showErrorMessage="1" sqref="G11:G63 G67:G81">
      <formula1>$AG$7</formula1>
    </dataValidation>
    <dataValidation type="list" allowBlank="1" showErrorMessage="1" sqref="L11:L63 L67:L81">
      <formula1>$AI$7</formula1>
    </dataValidation>
    <dataValidation type="list" allowBlank="1" showErrorMessage="1" sqref="M7:M10 M67">
      <formula1>$AJ$7:$AJ$10</formula1>
    </dataValidation>
    <dataValidation type="list" allowBlank="1" showErrorMessage="1" sqref="H67">
      <formula1>$AH$7:$AH$8</formula1>
    </dataValidation>
    <dataValidation type="list" allowBlank="1" showErrorMessage="1" sqref="H7:H10">
      <formula1>$AH$7:$AH$9</formula1>
    </dataValidation>
    <dataValidation type="list" allowBlank="1" showErrorMessage="1" sqref="B7:B10">
      <formula1>$AK$7:$AK$9</formula1>
    </dataValidation>
    <dataValidation type="list" allowBlank="1" showErrorMessage="1" sqref="M11:M63 M68:M81">
      <formula1>$AJ$7</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8"/>
      <c r="AC2" s="5"/>
      <c r="AD2" s="5"/>
      <c r="AE2" s="5"/>
      <c r="AF2" s="5"/>
      <c r="AG2" s="5"/>
      <c r="AH2" s="5"/>
      <c r="AI2" s="5"/>
      <c r="AJ2" s="5"/>
      <c r="AK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8"/>
      <c r="AC3" s="5"/>
      <c r="AD3" s="5"/>
      <c r="AE3" s="5"/>
      <c r="AF3" s="5"/>
      <c r="AG3" s="5"/>
      <c r="AH3" s="5"/>
      <c r="AI3" s="5"/>
      <c r="AJ3" s="5"/>
      <c r="AK3" s="5"/>
    </row>
    <row r="4" ht="48.0" customHeight="1">
      <c r="A4" s="5"/>
      <c r="C4" s="7"/>
      <c r="D4" s="1" t="s">
        <v>2</v>
      </c>
      <c r="E4" s="2"/>
      <c r="F4" s="8"/>
      <c r="G4" s="8"/>
      <c r="H4" s="8"/>
      <c r="I4" s="8"/>
      <c r="J4" s="8"/>
      <c r="K4" s="8"/>
      <c r="L4" s="8"/>
      <c r="M4" s="8"/>
      <c r="N4" s="8"/>
      <c r="O4" s="8"/>
      <c r="P4" s="8"/>
      <c r="Q4" s="8"/>
      <c r="R4" s="8"/>
      <c r="S4" s="8"/>
      <c r="T4" s="8"/>
      <c r="U4" s="8"/>
      <c r="V4" s="8"/>
      <c r="W4" s="8"/>
      <c r="X4" s="8"/>
      <c r="Y4" s="8"/>
      <c r="Z4" s="8"/>
      <c r="AA4" s="8"/>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11.0" customHeight="1">
      <c r="A7" s="5"/>
      <c r="B7" s="17" t="s">
        <v>31</v>
      </c>
      <c r="C7" s="18" t="s">
        <v>165</v>
      </c>
      <c r="D7" s="4"/>
      <c r="E7" s="19" t="s">
        <v>166</v>
      </c>
      <c r="F7" s="19" t="s">
        <v>167</v>
      </c>
      <c r="G7" s="20" t="s">
        <v>35</v>
      </c>
      <c r="H7" s="20" t="s">
        <v>36</v>
      </c>
      <c r="I7" s="21">
        <v>0.94</v>
      </c>
      <c r="J7" s="22" t="s">
        <v>168</v>
      </c>
      <c r="K7" s="24">
        <v>1.0</v>
      </c>
      <c r="L7" s="20" t="s">
        <v>38</v>
      </c>
      <c r="M7" s="20" t="s">
        <v>55</v>
      </c>
      <c r="N7" s="21"/>
      <c r="O7" s="24">
        <v>0.97</v>
      </c>
      <c r="P7" s="24"/>
      <c r="Q7" s="24">
        <v>0.91</v>
      </c>
      <c r="R7" s="24">
        <v>0.86</v>
      </c>
      <c r="S7" s="24">
        <v>0.87</v>
      </c>
      <c r="T7" s="24">
        <v>0.88</v>
      </c>
      <c r="U7" s="24">
        <v>0.9</v>
      </c>
      <c r="V7" s="24">
        <v>0.93</v>
      </c>
      <c r="W7" s="24">
        <v>0.91</v>
      </c>
      <c r="X7" s="24">
        <v>0.92</v>
      </c>
      <c r="Y7" s="24">
        <v>0.96</v>
      </c>
      <c r="Z7" s="33">
        <f>AVERAGE(N7:Y7)/K7</f>
        <v>0.911</v>
      </c>
      <c r="AA7" s="33">
        <f t="shared" ref="AA7:AA68" si="1">Z7/K7</f>
        <v>0.911</v>
      </c>
      <c r="AB7" s="65" t="s">
        <v>169</v>
      </c>
      <c r="AC7" s="5"/>
      <c r="AD7" s="28" t="s">
        <v>41</v>
      </c>
      <c r="AE7" s="29" t="s">
        <v>42</v>
      </c>
      <c r="AF7" s="5"/>
      <c r="AG7" s="6" t="s">
        <v>35</v>
      </c>
      <c r="AH7" s="6" t="s">
        <v>36</v>
      </c>
      <c r="AI7" s="6" t="s">
        <v>38</v>
      </c>
      <c r="AJ7" s="6" t="s">
        <v>39</v>
      </c>
      <c r="AK7" s="5" t="s">
        <v>31</v>
      </c>
    </row>
    <row r="8" ht="217.5" customHeight="1">
      <c r="A8" s="5"/>
      <c r="B8" s="29" t="s">
        <v>31</v>
      </c>
      <c r="C8" s="18" t="s">
        <v>139</v>
      </c>
      <c r="D8" s="4"/>
      <c r="E8" s="113" t="s">
        <v>170</v>
      </c>
      <c r="F8" s="85" t="s">
        <v>171</v>
      </c>
      <c r="G8" s="32" t="s">
        <v>35</v>
      </c>
      <c r="H8" s="32" t="s">
        <v>36</v>
      </c>
      <c r="I8" s="33" t="s">
        <v>138</v>
      </c>
      <c r="J8" s="22" t="s">
        <v>172</v>
      </c>
      <c r="K8" s="75">
        <v>0.94</v>
      </c>
      <c r="L8" s="32" t="s">
        <v>38</v>
      </c>
      <c r="M8" s="32" t="s">
        <v>39</v>
      </c>
      <c r="N8" s="75">
        <v>1.0</v>
      </c>
      <c r="O8" s="33"/>
      <c r="P8" s="33"/>
      <c r="Q8" s="75">
        <v>1.0</v>
      </c>
      <c r="R8" s="33"/>
      <c r="S8" s="75">
        <v>1.0</v>
      </c>
      <c r="T8" s="33"/>
      <c r="U8" s="75">
        <v>1.0</v>
      </c>
      <c r="V8" s="33"/>
      <c r="W8" s="33"/>
      <c r="X8" s="75">
        <v>1.0</v>
      </c>
      <c r="Y8" s="75">
        <v>1.0</v>
      </c>
      <c r="Z8" s="33">
        <f t="shared" ref="Z8:Z68" si="2">AVERAGE(N8:Y8)</f>
        <v>1</v>
      </c>
      <c r="AA8" s="33">
        <f t="shared" si="1"/>
        <v>1.063829787</v>
      </c>
      <c r="AB8" s="65" t="s">
        <v>173</v>
      </c>
      <c r="AC8" s="5"/>
      <c r="AD8" s="5"/>
      <c r="AE8" s="5"/>
      <c r="AF8" s="5"/>
      <c r="AG8" s="6" t="s">
        <v>61</v>
      </c>
      <c r="AH8" s="6"/>
      <c r="AI8" s="6"/>
      <c r="AJ8" s="6" t="s">
        <v>62</v>
      </c>
      <c r="AK8" s="5"/>
    </row>
    <row r="9" ht="15.75" customHeight="1">
      <c r="A9" s="5"/>
      <c r="B9" s="29"/>
      <c r="C9" s="31"/>
      <c r="D9" s="2"/>
      <c r="E9" s="32"/>
      <c r="F9" s="32"/>
      <c r="G9" s="32"/>
      <c r="H9" s="32"/>
      <c r="I9" s="33"/>
      <c r="J9" s="32"/>
      <c r="K9" s="33"/>
      <c r="L9" s="32"/>
      <c r="M9" s="32"/>
      <c r="N9" s="33"/>
      <c r="O9" s="33"/>
      <c r="P9" s="33"/>
      <c r="Q9" s="33"/>
      <c r="R9" s="33"/>
      <c r="S9" s="33"/>
      <c r="T9" s="33"/>
      <c r="U9" s="33"/>
      <c r="V9" s="33"/>
      <c r="W9" s="33"/>
      <c r="X9" s="33"/>
      <c r="Y9" s="33"/>
      <c r="Z9" s="33" t="str">
        <f t="shared" si="2"/>
        <v>#DIV/0!</v>
      </c>
      <c r="AA9" s="33" t="str">
        <f t="shared" si="1"/>
        <v>#DIV/0!</v>
      </c>
      <c r="AB9" s="32"/>
      <c r="AC9" s="5"/>
      <c r="AD9" s="5"/>
      <c r="AE9" s="5"/>
      <c r="AF9" s="5"/>
      <c r="AG9" s="5"/>
      <c r="AH9" s="5"/>
      <c r="AI9" s="5"/>
      <c r="AJ9" s="5"/>
      <c r="AK9" s="5"/>
    </row>
    <row r="10" ht="15.75" customHeight="1">
      <c r="A10" s="5"/>
      <c r="B10" s="29"/>
      <c r="C10" s="31"/>
      <c r="D10" s="2"/>
      <c r="E10" s="32"/>
      <c r="F10" s="32"/>
      <c r="G10" s="32"/>
      <c r="H10" s="32"/>
      <c r="I10" s="33"/>
      <c r="J10" s="32"/>
      <c r="K10" s="33"/>
      <c r="L10" s="32"/>
      <c r="M10" s="32"/>
      <c r="N10" s="33"/>
      <c r="O10" s="33"/>
      <c r="P10" s="33"/>
      <c r="Q10" s="33"/>
      <c r="R10" s="33"/>
      <c r="S10" s="33"/>
      <c r="T10" s="33"/>
      <c r="U10" s="33"/>
      <c r="V10" s="33"/>
      <c r="W10" s="33"/>
      <c r="X10" s="33"/>
      <c r="Y10" s="33"/>
      <c r="Z10" s="33" t="str">
        <f t="shared" si="2"/>
        <v>#DIV/0!</v>
      </c>
      <c r="AA10" s="33" t="str">
        <f t="shared" si="1"/>
        <v>#DIV/0!</v>
      </c>
      <c r="AB10" s="32"/>
      <c r="AC10" s="5"/>
      <c r="AD10" s="5"/>
      <c r="AE10" s="5"/>
      <c r="AF10" s="5"/>
      <c r="AG10" s="5"/>
      <c r="AH10" s="5"/>
      <c r="AI10" s="5"/>
      <c r="AJ10" s="5"/>
      <c r="AK10" s="5"/>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2"/>
        <v>#DIV/0!</v>
      </c>
      <c r="AA11" s="33" t="str">
        <f t="shared" si="1"/>
        <v>#DIV/0!</v>
      </c>
      <c r="AB11" s="32"/>
      <c r="AC11" s="5"/>
      <c r="AD11" s="5"/>
      <c r="AE11" s="5"/>
      <c r="AF11" s="5"/>
      <c r="AG11" s="5"/>
      <c r="AH11" s="5"/>
      <c r="AI11" s="5"/>
      <c r="AJ11" s="5"/>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2"/>
        <v>#DIV/0!</v>
      </c>
      <c r="AA12" s="33" t="str">
        <f t="shared" si="1"/>
        <v>#DIV/0!</v>
      </c>
      <c r="AB12" s="32"/>
      <c r="AC12" s="5"/>
      <c r="AD12" s="5"/>
      <c r="AE12" s="5"/>
      <c r="AF12" s="5"/>
      <c r="AG12" s="5"/>
      <c r="AH12" s="5"/>
      <c r="AI12" s="5"/>
      <c r="AJ12" s="5"/>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2"/>
        <v>#DIV/0!</v>
      </c>
      <c r="AA13" s="33" t="str">
        <f t="shared" si="1"/>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2"/>
        <v>#DIV/0!</v>
      </c>
      <c r="AA14" s="33" t="str">
        <f t="shared" si="1"/>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2"/>
        <v>#DIV/0!</v>
      </c>
      <c r="AA15" s="33" t="str">
        <f t="shared" si="1"/>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2"/>
        <v>#DIV/0!</v>
      </c>
      <c r="AA16" s="33" t="str">
        <f t="shared" si="1"/>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2"/>
        <v>#DIV/0!</v>
      </c>
      <c r="AA17" s="33" t="str">
        <f t="shared" si="1"/>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2"/>
        <v>#DIV/0!</v>
      </c>
      <c r="AA18" s="33" t="str">
        <f t="shared" si="1"/>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2"/>
        <v>#DIV/0!</v>
      </c>
      <c r="AA19" s="33" t="str">
        <f t="shared" si="1"/>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2"/>
        <v>#DIV/0!</v>
      </c>
      <c r="AA20" s="33" t="str">
        <f t="shared" si="1"/>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2"/>
        <v>#DIV/0!</v>
      </c>
      <c r="AA21" s="33" t="str">
        <f t="shared" si="1"/>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2"/>
        <v>#DIV/0!</v>
      </c>
      <c r="AA22" s="33" t="str">
        <f t="shared" si="1"/>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2"/>
        <v>#DIV/0!</v>
      </c>
      <c r="AA23" s="33" t="str">
        <f t="shared" si="1"/>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2"/>
        <v>#DIV/0!</v>
      </c>
      <c r="AA24" s="33" t="str">
        <f t="shared" si="1"/>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2"/>
        <v>#DIV/0!</v>
      </c>
      <c r="AA25" s="33" t="str">
        <f t="shared" si="1"/>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2"/>
        <v>#DIV/0!</v>
      </c>
      <c r="AA26" s="33" t="str">
        <f t="shared" si="1"/>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2"/>
        <v>#DIV/0!</v>
      </c>
      <c r="AA27" s="33" t="str">
        <f t="shared" si="1"/>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2"/>
        <v>#DIV/0!</v>
      </c>
      <c r="AA28" s="33" t="str">
        <f t="shared" si="1"/>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2"/>
        <v>#DIV/0!</v>
      </c>
      <c r="AA29" s="33" t="str">
        <f t="shared" si="1"/>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2"/>
        <v>#DIV/0!</v>
      </c>
      <c r="AA30" s="33" t="str">
        <f t="shared" si="1"/>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2"/>
        <v>#DIV/0!</v>
      </c>
      <c r="AA31" s="33" t="str">
        <f t="shared" si="1"/>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2"/>
        <v>#DIV/0!</v>
      </c>
      <c r="AA32" s="33" t="str">
        <f t="shared" si="1"/>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2"/>
        <v>#DIV/0!</v>
      </c>
      <c r="AA33" s="33" t="str">
        <f t="shared" si="1"/>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2"/>
        <v>#DIV/0!</v>
      </c>
      <c r="AA34" s="33" t="str">
        <f t="shared" si="1"/>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2"/>
        <v>#DIV/0!</v>
      </c>
      <c r="AA35" s="33" t="str">
        <f t="shared" si="1"/>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2"/>
        <v>#DIV/0!</v>
      </c>
      <c r="AA36" s="33" t="str">
        <f t="shared" si="1"/>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2"/>
        <v>#DIV/0!</v>
      </c>
      <c r="AA37" s="33" t="str">
        <f t="shared" si="1"/>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2"/>
        <v>#DIV/0!</v>
      </c>
      <c r="AA38" s="33" t="str">
        <f t="shared" si="1"/>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2"/>
        <v>#DIV/0!</v>
      </c>
      <c r="AA39" s="33" t="str">
        <f t="shared" si="1"/>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2"/>
        <v>#DIV/0!</v>
      </c>
      <c r="AA40" s="33" t="str">
        <f t="shared" si="1"/>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2"/>
        <v>#DIV/0!</v>
      </c>
      <c r="AA41" s="33" t="str">
        <f t="shared" si="1"/>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2"/>
        <v>#DIV/0!</v>
      </c>
      <c r="AA42" s="33" t="str">
        <f t="shared" si="1"/>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2"/>
        <v>#DIV/0!</v>
      </c>
      <c r="AA43" s="33" t="str">
        <f t="shared" si="1"/>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2"/>
        <v>#DIV/0!</v>
      </c>
      <c r="AA44" s="33" t="str">
        <f t="shared" si="1"/>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2"/>
        <v>#DIV/0!</v>
      </c>
      <c r="AA45" s="33" t="str">
        <f t="shared" si="1"/>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2"/>
        <v>#DIV/0!</v>
      </c>
      <c r="AA46" s="33" t="str">
        <f t="shared" si="1"/>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2"/>
        <v>#DIV/0!</v>
      </c>
      <c r="AA47" s="33" t="str">
        <f t="shared" si="1"/>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2"/>
        <v>#DIV/0!</v>
      </c>
      <c r="AA48" s="33" t="str">
        <f t="shared" si="1"/>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2"/>
        <v>#DIV/0!</v>
      </c>
      <c r="AA49" s="33" t="str">
        <f t="shared" si="1"/>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2"/>
        <v>#DIV/0!</v>
      </c>
      <c r="AA50" s="33" t="str">
        <f t="shared" si="1"/>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2"/>
        <v>#DIV/0!</v>
      </c>
      <c r="AA51" s="33" t="str">
        <f t="shared" si="1"/>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2"/>
        <v>#DIV/0!</v>
      </c>
      <c r="AA52" s="33" t="str">
        <f t="shared" si="1"/>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2"/>
        <v>#DIV/0!</v>
      </c>
      <c r="AA53" s="33" t="str">
        <f t="shared" si="1"/>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2"/>
        <v>#DIV/0!</v>
      </c>
      <c r="AA54" s="33" t="str">
        <f t="shared" si="1"/>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2"/>
        <v>#DIV/0!</v>
      </c>
      <c r="AA55" s="33" t="str">
        <f t="shared" si="1"/>
        <v>#DIV/0!</v>
      </c>
      <c r="AB55" s="32"/>
      <c r="AC55" s="5"/>
      <c r="AD55" s="5"/>
      <c r="AE55" s="5"/>
      <c r="AF55" s="5"/>
      <c r="AG55" s="5"/>
      <c r="AH55" s="5"/>
      <c r="AI55" s="5"/>
      <c r="AJ55" s="5"/>
      <c r="AK55" s="5"/>
    </row>
    <row r="56" ht="15.75" customHeight="1">
      <c r="A56" s="5"/>
      <c r="B56" s="30"/>
      <c r="C56" s="52"/>
      <c r="D56" s="2"/>
      <c r="E56" s="53"/>
      <c r="F56" s="54"/>
      <c r="G56" s="53"/>
      <c r="H56" s="53"/>
      <c r="I56" s="55"/>
      <c r="J56" s="56"/>
      <c r="K56" s="55"/>
      <c r="L56" s="53"/>
      <c r="M56" s="53"/>
      <c r="N56" s="55"/>
      <c r="O56" s="55"/>
      <c r="P56" s="55"/>
      <c r="Q56" s="55"/>
      <c r="R56" s="55"/>
      <c r="S56" s="55"/>
      <c r="T56" s="55"/>
      <c r="U56" s="55"/>
      <c r="V56" s="55"/>
      <c r="W56" s="55"/>
      <c r="X56" s="55"/>
      <c r="Y56" s="55"/>
      <c r="Z56" s="55" t="str">
        <f t="shared" si="2"/>
        <v>#DIV/0!</v>
      </c>
      <c r="AA56" s="55" t="str">
        <f t="shared" si="1"/>
        <v>#DIV/0!</v>
      </c>
      <c r="AB56" s="32"/>
      <c r="AC56" s="5"/>
      <c r="AD56" s="5"/>
      <c r="AE56" s="5"/>
      <c r="AF56" s="5"/>
      <c r="AG56" s="5"/>
      <c r="AH56" s="5"/>
      <c r="AI56" s="5"/>
      <c r="AJ56" s="5"/>
      <c r="AK56" s="5"/>
    </row>
    <row r="57" ht="15.75" customHeight="1">
      <c r="A57" s="5"/>
      <c r="B57" s="30"/>
      <c r="C57" s="52"/>
      <c r="D57" s="2"/>
      <c r="E57" s="53"/>
      <c r="F57" s="54"/>
      <c r="G57" s="53"/>
      <c r="H57" s="53"/>
      <c r="I57" s="55"/>
      <c r="J57" s="56"/>
      <c r="K57" s="55"/>
      <c r="L57" s="53"/>
      <c r="M57" s="53"/>
      <c r="N57" s="55"/>
      <c r="O57" s="55"/>
      <c r="P57" s="55"/>
      <c r="Q57" s="55"/>
      <c r="R57" s="55"/>
      <c r="S57" s="55"/>
      <c r="T57" s="55"/>
      <c r="U57" s="55"/>
      <c r="V57" s="55"/>
      <c r="W57" s="55"/>
      <c r="X57" s="55"/>
      <c r="Y57" s="55"/>
      <c r="Z57" s="55" t="str">
        <f t="shared" si="2"/>
        <v>#DIV/0!</v>
      </c>
      <c r="AA57" s="55" t="str">
        <f t="shared" si="1"/>
        <v>#DIV/0!</v>
      </c>
      <c r="AB57" s="32"/>
      <c r="AC57" s="5"/>
      <c r="AD57" s="5"/>
      <c r="AE57" s="5"/>
      <c r="AF57" s="5"/>
      <c r="AG57" s="5"/>
      <c r="AH57" s="5"/>
      <c r="AI57" s="5"/>
      <c r="AJ57" s="5"/>
      <c r="AK57" s="5"/>
    </row>
    <row r="58" ht="15.75" customHeight="1">
      <c r="A58" s="5"/>
      <c r="B58" s="30"/>
      <c r="C58" s="52"/>
      <c r="D58" s="2"/>
      <c r="E58" s="53"/>
      <c r="F58" s="54"/>
      <c r="G58" s="53"/>
      <c r="H58" s="53"/>
      <c r="I58" s="55"/>
      <c r="J58" s="56"/>
      <c r="K58" s="55"/>
      <c r="L58" s="53"/>
      <c r="M58" s="53"/>
      <c r="N58" s="55"/>
      <c r="O58" s="55"/>
      <c r="P58" s="55"/>
      <c r="Q58" s="55"/>
      <c r="R58" s="55"/>
      <c r="S58" s="55"/>
      <c r="T58" s="55"/>
      <c r="U58" s="55"/>
      <c r="V58" s="55"/>
      <c r="W58" s="55"/>
      <c r="X58" s="55"/>
      <c r="Y58" s="55"/>
      <c r="Z58" s="55" t="str">
        <f t="shared" si="2"/>
        <v>#DIV/0!</v>
      </c>
      <c r="AA58" s="55" t="str">
        <f t="shared" si="1"/>
        <v>#DIV/0!</v>
      </c>
      <c r="AB58" s="32"/>
      <c r="AC58" s="5"/>
      <c r="AD58" s="5"/>
      <c r="AE58" s="5"/>
      <c r="AF58" s="5"/>
      <c r="AG58" s="5"/>
      <c r="AH58" s="5"/>
      <c r="AI58" s="5"/>
      <c r="AJ58" s="5"/>
      <c r="AK58" s="5"/>
    </row>
    <row r="59" ht="15.75" customHeight="1">
      <c r="A59" s="5"/>
      <c r="B59" s="30"/>
      <c r="C59" s="52"/>
      <c r="D59" s="2"/>
      <c r="E59" s="53"/>
      <c r="F59" s="54"/>
      <c r="G59" s="53"/>
      <c r="H59" s="53"/>
      <c r="I59" s="55"/>
      <c r="J59" s="56"/>
      <c r="K59" s="55"/>
      <c r="L59" s="53"/>
      <c r="M59" s="53"/>
      <c r="N59" s="55"/>
      <c r="O59" s="55"/>
      <c r="P59" s="55"/>
      <c r="Q59" s="55"/>
      <c r="R59" s="55"/>
      <c r="S59" s="55"/>
      <c r="T59" s="55"/>
      <c r="U59" s="55"/>
      <c r="V59" s="55"/>
      <c r="W59" s="55"/>
      <c r="X59" s="55"/>
      <c r="Y59" s="55"/>
      <c r="Z59" s="55" t="str">
        <f t="shared" si="2"/>
        <v>#DIV/0!</v>
      </c>
      <c r="AA59" s="55" t="str">
        <f t="shared" si="1"/>
        <v>#DIV/0!</v>
      </c>
      <c r="AB59" s="32"/>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2"/>
        <v>#DIV/0!</v>
      </c>
      <c r="AA60" s="55" t="str">
        <f t="shared" si="1"/>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2"/>
        <v>#DIV/0!</v>
      </c>
      <c r="AA61" s="55" t="str">
        <f t="shared" si="1"/>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2"/>
        <v>#DIV/0!</v>
      </c>
      <c r="AA62" s="55" t="str">
        <f t="shared" si="1"/>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2"/>
        <v>#DIV/0!</v>
      </c>
      <c r="AA63" s="55" t="str">
        <f t="shared" si="1"/>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2"/>
        <v>#DIV/0!</v>
      </c>
      <c r="AA64" s="55" t="str">
        <f t="shared" si="1"/>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2"/>
        <v>#DIV/0!</v>
      </c>
      <c r="AA65" s="55" t="str">
        <f t="shared" si="1"/>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2"/>
        <v>#DIV/0!</v>
      </c>
      <c r="AA66" s="55" t="str">
        <f t="shared" si="1"/>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2"/>
        <v>#DIV/0!</v>
      </c>
      <c r="AA67" s="55" t="str">
        <f t="shared" si="1"/>
        <v>#DIV/0!</v>
      </c>
      <c r="AB67" s="32"/>
      <c r="AC67" s="5"/>
      <c r="AD67" s="5"/>
      <c r="AE67" s="5"/>
      <c r="AF67" s="5"/>
      <c r="AG67" s="5"/>
      <c r="AH67" s="5"/>
      <c r="AI67" s="5"/>
      <c r="AJ67" s="5"/>
      <c r="AK67" s="5"/>
    </row>
    <row r="68" ht="15.75" customHeight="1">
      <c r="A68" s="5"/>
      <c r="B68" s="58"/>
      <c r="C68" s="59"/>
      <c r="D68" s="39"/>
      <c r="E68" s="60"/>
      <c r="F68" s="61"/>
      <c r="G68" s="60"/>
      <c r="H68" s="60"/>
      <c r="I68" s="62"/>
      <c r="J68" s="63"/>
      <c r="K68" s="62"/>
      <c r="L68" s="60"/>
      <c r="M68" s="60"/>
      <c r="N68" s="62"/>
      <c r="O68" s="62"/>
      <c r="P68" s="62"/>
      <c r="Q68" s="62"/>
      <c r="R68" s="62"/>
      <c r="S68" s="62"/>
      <c r="T68" s="62"/>
      <c r="U68" s="62"/>
      <c r="V68" s="62"/>
      <c r="W68" s="62"/>
      <c r="X68" s="62"/>
      <c r="Y68" s="62"/>
      <c r="Z68" s="62" t="str">
        <f t="shared" si="2"/>
        <v>#DIV/0!</v>
      </c>
      <c r="AA68" s="62" t="str">
        <f t="shared" si="1"/>
        <v>#DIV/0!</v>
      </c>
      <c r="AB68" s="40"/>
      <c r="AC68" s="5"/>
      <c r="AD68" s="5"/>
      <c r="AE68" s="5"/>
      <c r="AF68" s="5"/>
      <c r="AG68" s="5"/>
      <c r="AH68" s="5"/>
      <c r="AI68" s="5"/>
      <c r="AJ68" s="5"/>
      <c r="AK68" s="5"/>
    </row>
    <row r="69" ht="15.75" customHeight="1">
      <c r="A69" s="5"/>
      <c r="B69" s="43" t="s">
        <v>65</v>
      </c>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88"/>
      <c r="AC69" s="5"/>
      <c r="AD69" s="5"/>
      <c r="AE69" s="5"/>
      <c r="AF69" s="5"/>
      <c r="AG69" s="5"/>
      <c r="AH69" s="5"/>
      <c r="AI69" s="5"/>
      <c r="AJ69" s="5"/>
      <c r="AK69" s="5"/>
    </row>
    <row r="70" ht="15.75" customHeight="1">
      <c r="A70" s="5"/>
      <c r="B70" s="89"/>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1"/>
      <c r="AC70" s="5"/>
      <c r="AD70" s="5"/>
      <c r="AE70" s="5"/>
      <c r="AF70" s="5"/>
      <c r="AG70" s="5"/>
      <c r="AH70" s="5"/>
      <c r="AI70" s="5"/>
      <c r="AJ70" s="5"/>
      <c r="AK70" s="5"/>
    </row>
    <row r="71" ht="15.75" customHeight="1">
      <c r="A71" s="5"/>
      <c r="B71" s="49" t="s">
        <v>3</v>
      </c>
      <c r="C71" s="10" t="s">
        <v>4</v>
      </c>
      <c r="D71" s="11"/>
      <c r="E71" s="12" t="s">
        <v>5</v>
      </c>
      <c r="F71" s="12" t="s">
        <v>6</v>
      </c>
      <c r="G71" s="12" t="s">
        <v>7</v>
      </c>
      <c r="H71" s="12" t="s">
        <v>8</v>
      </c>
      <c r="I71" s="12" t="s">
        <v>9</v>
      </c>
      <c r="J71" s="12" t="s">
        <v>10</v>
      </c>
      <c r="K71" s="12" t="s">
        <v>11</v>
      </c>
      <c r="L71" s="12" t="s">
        <v>12</v>
      </c>
      <c r="M71" s="12" t="s">
        <v>13</v>
      </c>
      <c r="N71" s="50" t="s">
        <v>174</v>
      </c>
      <c r="O71" s="50" t="s">
        <v>15</v>
      </c>
      <c r="P71" s="50" t="s">
        <v>16</v>
      </c>
      <c r="Q71" s="50" t="s">
        <v>17</v>
      </c>
      <c r="R71" s="50" t="s">
        <v>18</v>
      </c>
      <c r="S71" s="50" t="s">
        <v>19</v>
      </c>
      <c r="T71" s="50" t="s">
        <v>20</v>
      </c>
      <c r="U71" s="50" t="s">
        <v>21</v>
      </c>
      <c r="V71" s="50" t="s">
        <v>22</v>
      </c>
      <c r="W71" s="12" t="s">
        <v>23</v>
      </c>
      <c r="X71" s="12" t="s">
        <v>24</v>
      </c>
      <c r="Y71" s="12" t="s">
        <v>25</v>
      </c>
      <c r="Z71" s="12" t="s">
        <v>26</v>
      </c>
      <c r="AA71" s="12" t="s">
        <v>27</v>
      </c>
      <c r="AB71" s="12" t="s">
        <v>28</v>
      </c>
      <c r="AC71" s="5"/>
      <c r="AD71" s="5"/>
      <c r="AE71" s="5"/>
      <c r="AF71" s="5"/>
      <c r="AG71" s="5"/>
      <c r="AH71" s="5"/>
      <c r="AI71" s="5"/>
      <c r="AJ71" s="5"/>
      <c r="AK71" s="5"/>
    </row>
    <row r="72" ht="124.5" customHeight="1">
      <c r="A72" s="5"/>
      <c r="B72" s="17" t="s">
        <v>31</v>
      </c>
      <c r="C72" s="18" t="s">
        <v>32</v>
      </c>
      <c r="D72" s="4"/>
      <c r="E72" s="19" t="s">
        <v>175</v>
      </c>
      <c r="F72" s="19" t="s">
        <v>68</v>
      </c>
      <c r="G72" s="20" t="s">
        <v>35</v>
      </c>
      <c r="H72" s="20" t="s">
        <v>36</v>
      </c>
      <c r="I72" s="21" t="s">
        <v>138</v>
      </c>
      <c r="J72" s="22" t="s">
        <v>69</v>
      </c>
      <c r="K72" s="21">
        <v>1.0</v>
      </c>
      <c r="L72" s="20" t="s">
        <v>38</v>
      </c>
      <c r="M72" s="20" t="s">
        <v>55</v>
      </c>
      <c r="N72" s="21"/>
      <c r="O72" s="21"/>
      <c r="P72" s="21"/>
      <c r="Q72" s="21"/>
      <c r="R72" s="21"/>
      <c r="S72" s="21"/>
      <c r="T72" s="21"/>
      <c r="U72" s="21"/>
      <c r="V72" s="21"/>
      <c r="W72" s="21"/>
      <c r="X72" s="21"/>
      <c r="Y72" s="21"/>
      <c r="Z72" s="21" t="str">
        <f t="shared" ref="Z72:Z86" si="3">AVERAGE(N72:Y72)</f>
        <v>#DIV/0!</v>
      </c>
      <c r="AA72" s="21" t="str">
        <f t="shared" ref="AA72:AA86" si="4">Z72/K72</f>
        <v>#DIV/0!</v>
      </c>
      <c r="AB72" s="114"/>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3"/>
        <v>#DIV/0!</v>
      </c>
      <c r="AA73" s="55" t="str">
        <f t="shared" si="4"/>
        <v>#DIV/0!</v>
      </c>
      <c r="AB73" s="32"/>
      <c r="AC73" s="5"/>
      <c r="AD73" s="5"/>
      <c r="AE73" s="5"/>
      <c r="AF73" s="5"/>
      <c r="AG73" s="5"/>
      <c r="AH73" s="5"/>
      <c r="AI73" s="5"/>
      <c r="AJ73" s="5"/>
      <c r="AK73" s="5"/>
    </row>
    <row r="74" ht="15.75" customHeight="1">
      <c r="A74" s="5"/>
      <c r="B74" s="30"/>
      <c r="C74" s="52"/>
      <c r="D74" s="2"/>
      <c r="E74" s="53"/>
      <c r="F74" s="54"/>
      <c r="G74" s="53"/>
      <c r="H74" s="53"/>
      <c r="I74" s="55"/>
      <c r="J74" s="56"/>
      <c r="K74" s="55"/>
      <c r="L74" s="53"/>
      <c r="M74" s="53"/>
      <c r="N74" s="55"/>
      <c r="O74" s="55"/>
      <c r="P74" s="55"/>
      <c r="Q74" s="55"/>
      <c r="R74" s="55"/>
      <c r="S74" s="55"/>
      <c r="T74" s="55"/>
      <c r="U74" s="55"/>
      <c r="V74" s="55"/>
      <c r="W74" s="55"/>
      <c r="X74" s="55"/>
      <c r="Y74" s="55"/>
      <c r="Z74" s="55" t="str">
        <f t="shared" si="3"/>
        <v>#DIV/0!</v>
      </c>
      <c r="AA74" s="55" t="str">
        <f t="shared" si="4"/>
        <v>#DIV/0!</v>
      </c>
      <c r="AB74" s="32"/>
      <c r="AC74" s="5"/>
      <c r="AD74" s="5"/>
      <c r="AE74" s="5"/>
      <c r="AF74" s="5"/>
      <c r="AG74" s="5"/>
      <c r="AH74" s="5"/>
      <c r="AI74" s="5"/>
      <c r="AJ74" s="5"/>
      <c r="AK74" s="5"/>
    </row>
    <row r="75" ht="15.75" customHeight="1">
      <c r="A75" s="5"/>
      <c r="B75" s="30"/>
      <c r="C75" s="52"/>
      <c r="D75" s="2"/>
      <c r="E75" s="53"/>
      <c r="F75" s="54"/>
      <c r="G75" s="53"/>
      <c r="H75" s="53"/>
      <c r="I75" s="55"/>
      <c r="J75" s="56"/>
      <c r="K75" s="55"/>
      <c r="L75" s="53"/>
      <c r="M75" s="53"/>
      <c r="N75" s="55"/>
      <c r="O75" s="55"/>
      <c r="P75" s="55"/>
      <c r="Q75" s="55"/>
      <c r="R75" s="55"/>
      <c r="S75" s="55"/>
      <c r="T75" s="55"/>
      <c r="U75" s="55"/>
      <c r="V75" s="55"/>
      <c r="W75" s="55"/>
      <c r="X75" s="55"/>
      <c r="Y75" s="55"/>
      <c r="Z75" s="55" t="str">
        <f t="shared" si="3"/>
        <v>#DIV/0!</v>
      </c>
      <c r="AA75" s="55" t="str">
        <f t="shared" si="4"/>
        <v>#DIV/0!</v>
      </c>
      <c r="AB75" s="32"/>
      <c r="AC75" s="5"/>
      <c r="AD75" s="5"/>
      <c r="AE75" s="5"/>
      <c r="AF75" s="5"/>
      <c r="AG75" s="5"/>
      <c r="AH75" s="5"/>
      <c r="AI75" s="5"/>
      <c r="AJ75" s="5"/>
      <c r="AK75" s="5"/>
    </row>
    <row r="76" ht="15.75" customHeight="1">
      <c r="A76" s="5"/>
      <c r="B76" s="30"/>
      <c r="C76" s="52"/>
      <c r="D76" s="2"/>
      <c r="E76" s="53"/>
      <c r="F76" s="54"/>
      <c r="G76" s="53"/>
      <c r="H76" s="53"/>
      <c r="I76" s="55"/>
      <c r="J76" s="56"/>
      <c r="K76" s="55"/>
      <c r="L76" s="53"/>
      <c r="M76" s="53"/>
      <c r="N76" s="55"/>
      <c r="O76" s="55"/>
      <c r="P76" s="55"/>
      <c r="Q76" s="55"/>
      <c r="R76" s="55"/>
      <c r="S76" s="55"/>
      <c r="T76" s="55"/>
      <c r="U76" s="55"/>
      <c r="V76" s="55"/>
      <c r="W76" s="55"/>
      <c r="X76" s="55"/>
      <c r="Y76" s="55"/>
      <c r="Z76" s="55" t="str">
        <f t="shared" si="3"/>
        <v>#DIV/0!</v>
      </c>
      <c r="AA76" s="55" t="str">
        <f t="shared" si="4"/>
        <v>#DIV/0!</v>
      </c>
      <c r="AB76" s="3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3"/>
        <v>#DIV/0!</v>
      </c>
      <c r="AA77" s="55" t="str">
        <f t="shared" si="4"/>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3"/>
        <v>#DIV/0!</v>
      </c>
      <c r="AA78" s="55" t="str">
        <f t="shared" si="4"/>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3"/>
        <v>#DIV/0!</v>
      </c>
      <c r="AA79" s="55" t="str">
        <f t="shared" si="4"/>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3"/>
        <v>#DIV/0!</v>
      </c>
      <c r="AA80" s="55" t="str">
        <f t="shared" si="4"/>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3"/>
        <v>#DIV/0!</v>
      </c>
      <c r="AA81" s="55" t="str">
        <f t="shared" si="4"/>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3"/>
        <v>#DIV/0!</v>
      </c>
      <c r="AA82" s="55" t="str">
        <f t="shared" si="4"/>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3"/>
        <v>#DIV/0!</v>
      </c>
      <c r="AA83" s="55" t="str">
        <f t="shared" si="4"/>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3"/>
        <v>#DIV/0!</v>
      </c>
      <c r="AA84" s="55" t="str">
        <f t="shared" si="4"/>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3"/>
        <v>#DIV/0!</v>
      </c>
      <c r="AA85" s="55" t="str">
        <f t="shared" si="4"/>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3"/>
        <v>#DIV/0!</v>
      </c>
      <c r="AA86" s="55" t="str">
        <f t="shared" si="4"/>
        <v>#DIV/0!</v>
      </c>
      <c r="AB86" s="32"/>
      <c r="AC86" s="5"/>
      <c r="AD86" s="5"/>
      <c r="AE86" s="5"/>
      <c r="AF86" s="5"/>
      <c r="AG86" s="5"/>
      <c r="AH86" s="5"/>
      <c r="AI86" s="5"/>
      <c r="AJ86" s="5"/>
      <c r="AK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sheetData>
  <mergeCells count="85">
    <mergeCell ref="C50:D50"/>
    <mergeCell ref="C51:D51"/>
    <mergeCell ref="C52:D52"/>
    <mergeCell ref="C53:D53"/>
    <mergeCell ref="C54:D54"/>
    <mergeCell ref="C55:D55"/>
    <mergeCell ref="C56:D56"/>
    <mergeCell ref="C64:D64"/>
    <mergeCell ref="C65:D65"/>
    <mergeCell ref="C66:D66"/>
    <mergeCell ref="C67:D67"/>
    <mergeCell ref="C68:D68"/>
    <mergeCell ref="B69:AB70"/>
    <mergeCell ref="C57:D57"/>
    <mergeCell ref="C58:D58"/>
    <mergeCell ref="C59:D59"/>
    <mergeCell ref="C60:D60"/>
    <mergeCell ref="C61:D61"/>
    <mergeCell ref="C62:D62"/>
    <mergeCell ref="C63:D63"/>
    <mergeCell ref="C71:D71"/>
    <mergeCell ref="C72:D72"/>
    <mergeCell ref="C73:D73"/>
    <mergeCell ref="C74:D74"/>
    <mergeCell ref="C75:D75"/>
    <mergeCell ref="C76:D76"/>
    <mergeCell ref="C77:D77"/>
    <mergeCell ref="C85:D85"/>
    <mergeCell ref="C86:D86"/>
    <mergeCell ref="C78:D78"/>
    <mergeCell ref="C79:D79"/>
    <mergeCell ref="C80:D80"/>
    <mergeCell ref="C81:D81"/>
    <mergeCell ref="C82:D82"/>
    <mergeCell ref="C83:D83"/>
    <mergeCell ref="C84:D84"/>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5">
    <cfRule type="cellIs" dxfId="0" priority="1" operator="lessThan">
      <formula>0.7</formula>
    </cfRule>
  </conditionalFormatting>
  <conditionalFormatting sqref="N7:AA55">
    <cfRule type="cellIs" dxfId="1" priority="2" operator="between">
      <formula>0.7</formula>
      <formula>0.9</formula>
    </cfRule>
  </conditionalFormatting>
  <conditionalFormatting sqref="N7:AA55">
    <cfRule type="cellIs" dxfId="2" priority="3" operator="greaterThan">
      <formula>0.9</formula>
    </cfRule>
  </conditionalFormatting>
  <conditionalFormatting sqref="Z56:AA68">
    <cfRule type="cellIs" dxfId="0" priority="4" operator="lessThan">
      <formula>0.7</formula>
    </cfRule>
  </conditionalFormatting>
  <conditionalFormatting sqref="Z56:AA68">
    <cfRule type="cellIs" dxfId="1" priority="5" operator="between">
      <formula>0.7</formula>
      <formula>0.9</formula>
    </cfRule>
  </conditionalFormatting>
  <conditionalFormatting sqref="Z56:AA68">
    <cfRule type="cellIs" dxfId="2" priority="6" operator="greaterThan">
      <formula>0.9</formula>
    </cfRule>
  </conditionalFormatting>
  <conditionalFormatting sqref="N56:Y68">
    <cfRule type="cellIs" dxfId="0" priority="7" operator="lessThan">
      <formula>0.7</formula>
    </cfRule>
  </conditionalFormatting>
  <conditionalFormatting sqref="N56:Y68">
    <cfRule type="cellIs" dxfId="1" priority="8" operator="between">
      <formula>0.7</formula>
      <formula>0.9</formula>
    </cfRule>
  </conditionalFormatting>
  <conditionalFormatting sqref="N56:Y68">
    <cfRule type="cellIs" dxfId="2" priority="9" operator="greaterThan">
      <formula>0.9</formula>
    </cfRule>
  </conditionalFormatting>
  <conditionalFormatting sqref="N72:Y72 Z72:AA86">
    <cfRule type="cellIs" dxfId="0" priority="10" operator="lessThan">
      <formula>0.7</formula>
    </cfRule>
  </conditionalFormatting>
  <conditionalFormatting sqref="N72:Y72 Z72:AA86">
    <cfRule type="cellIs" dxfId="1" priority="11" operator="between">
      <formula>0.7</formula>
      <formula>0.9</formula>
    </cfRule>
  </conditionalFormatting>
  <conditionalFormatting sqref="N72:Y72 Z72:AA86">
    <cfRule type="cellIs" dxfId="2" priority="12" operator="greaterThan">
      <formula>0.9</formula>
    </cfRule>
  </conditionalFormatting>
  <conditionalFormatting sqref="N73:Y86">
    <cfRule type="cellIs" dxfId="0" priority="13" operator="lessThan">
      <formula>0.7</formula>
    </cfRule>
  </conditionalFormatting>
  <conditionalFormatting sqref="N73:Y86">
    <cfRule type="cellIs" dxfId="1" priority="14" operator="between">
      <formula>0.7</formula>
      <formula>0.9</formula>
    </cfRule>
  </conditionalFormatting>
  <conditionalFormatting sqref="N73:Y86">
    <cfRule type="cellIs" dxfId="2" priority="15" operator="greaterThan">
      <formula>0.9</formula>
    </cfRule>
  </conditionalFormatting>
  <dataValidations>
    <dataValidation type="list" allowBlank="1" showErrorMessage="1" sqref="B7:B68 B72:B86">
      <formula1>$AK$7</formula1>
    </dataValidation>
    <dataValidation type="list" allowBlank="1" showErrorMessage="1" sqref="H7:H68 H72:H86">
      <formula1>$AH$7</formula1>
    </dataValidation>
    <dataValidation type="list" allowBlank="1" showErrorMessage="1" sqref="G7:G68 G72:G86">
      <formula1>$AG$7:$AG$8</formula1>
    </dataValidation>
    <dataValidation type="list" allowBlank="1" showErrorMessage="1" sqref="L7:L68 L72:L86">
      <formula1>$AI$7</formula1>
    </dataValidation>
    <dataValidation type="list" allowBlank="1" showErrorMessage="1" sqref="M7:M68 M72:M86">
      <formula1>$AJ$7:$AJ$8</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8"/>
      <c r="G2" s="8"/>
      <c r="H2" s="8"/>
      <c r="I2" s="8"/>
      <c r="J2" s="8"/>
      <c r="K2" s="8"/>
      <c r="L2" s="8"/>
      <c r="M2" s="8"/>
      <c r="N2" s="8"/>
      <c r="O2" s="8"/>
      <c r="P2" s="8"/>
      <c r="Q2" s="8"/>
      <c r="R2" s="8"/>
      <c r="S2" s="8"/>
      <c r="T2" s="8"/>
      <c r="U2" s="8"/>
      <c r="V2" s="8"/>
      <c r="W2" s="8"/>
      <c r="X2" s="8"/>
      <c r="Y2" s="8"/>
      <c r="Z2" s="8"/>
      <c r="AA2" s="8"/>
      <c r="AB2" s="8"/>
      <c r="AC2" s="5"/>
      <c r="AD2" s="5"/>
      <c r="AE2" s="5"/>
      <c r="AF2" s="5"/>
      <c r="AG2" s="5"/>
      <c r="AH2" s="5"/>
      <c r="AI2" s="5"/>
      <c r="AJ2" s="5"/>
      <c r="AK2" s="5"/>
    </row>
    <row r="3" ht="15.75" customHeight="1">
      <c r="A3" s="5"/>
      <c r="C3" s="7"/>
      <c r="D3" s="3" t="s">
        <v>1</v>
      </c>
      <c r="E3" s="4"/>
      <c r="F3" s="8"/>
      <c r="G3" s="8"/>
      <c r="H3" s="8"/>
      <c r="I3" s="8"/>
      <c r="J3" s="8"/>
      <c r="K3" s="8"/>
      <c r="L3" s="8"/>
      <c r="M3" s="8"/>
      <c r="N3" s="8"/>
      <c r="O3" s="8"/>
      <c r="P3" s="8"/>
      <c r="Q3" s="8"/>
      <c r="R3" s="8"/>
      <c r="S3" s="8"/>
      <c r="T3" s="8"/>
      <c r="U3" s="8"/>
      <c r="V3" s="8"/>
      <c r="W3" s="8"/>
      <c r="X3" s="8"/>
      <c r="Y3" s="8"/>
      <c r="Z3" s="8"/>
      <c r="AA3" s="8"/>
      <c r="AB3" s="8"/>
      <c r="AC3" s="5"/>
      <c r="AD3" s="5"/>
      <c r="AE3" s="5"/>
      <c r="AF3" s="5"/>
      <c r="AG3" s="5"/>
      <c r="AH3" s="5"/>
      <c r="AI3" s="5"/>
      <c r="AJ3" s="5"/>
      <c r="AK3" s="5"/>
    </row>
    <row r="4" ht="48.0" customHeight="1">
      <c r="A4" s="5"/>
      <c r="C4" s="7"/>
      <c r="D4" s="1" t="s">
        <v>2</v>
      </c>
      <c r="E4" s="2"/>
      <c r="F4" s="8"/>
      <c r="G4" s="8"/>
      <c r="H4" s="8"/>
      <c r="I4" s="8"/>
      <c r="J4" s="8"/>
      <c r="K4" s="8"/>
      <c r="L4" s="8"/>
      <c r="M4" s="8"/>
      <c r="N4" s="8"/>
      <c r="O4" s="8"/>
      <c r="P4" s="8"/>
      <c r="Q4" s="8"/>
      <c r="R4" s="8"/>
      <c r="S4" s="8"/>
      <c r="T4" s="8"/>
      <c r="U4" s="8"/>
      <c r="V4" s="8"/>
      <c r="W4" s="8"/>
      <c r="X4" s="8"/>
      <c r="Y4" s="8"/>
      <c r="Z4" s="8"/>
      <c r="AA4" s="8"/>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50.75" customHeight="1">
      <c r="A7" s="5"/>
      <c r="B7" s="17" t="s">
        <v>31</v>
      </c>
      <c r="C7" s="18" t="s">
        <v>176</v>
      </c>
      <c r="D7" s="4"/>
      <c r="E7" s="19" t="s">
        <v>177</v>
      </c>
      <c r="F7" s="19" t="s">
        <v>178</v>
      </c>
      <c r="G7" s="20" t="s">
        <v>35</v>
      </c>
      <c r="H7" s="20" t="s">
        <v>36</v>
      </c>
      <c r="I7" s="21">
        <v>0.0</v>
      </c>
      <c r="J7" s="22" t="s">
        <v>179</v>
      </c>
      <c r="K7" s="115">
        <v>45.0</v>
      </c>
      <c r="L7" s="20" t="s">
        <v>47</v>
      </c>
      <c r="M7" s="20" t="s">
        <v>55</v>
      </c>
      <c r="N7" s="21"/>
      <c r="O7" s="20"/>
      <c r="P7" s="116">
        <v>6.0</v>
      </c>
      <c r="Q7" s="117">
        <v>4.0</v>
      </c>
      <c r="R7" s="23">
        <v>5.0</v>
      </c>
      <c r="S7" s="116">
        <v>7.0</v>
      </c>
      <c r="T7" s="23">
        <v>8.0</v>
      </c>
      <c r="U7" s="23">
        <v>2.0</v>
      </c>
      <c r="V7" s="116">
        <v>6.0</v>
      </c>
      <c r="W7" s="23">
        <v>9.0</v>
      </c>
      <c r="X7" s="21"/>
      <c r="Y7" s="20"/>
      <c r="Z7" s="118">
        <f t="shared" ref="Z7:Z8" si="1">SUM(N7:Y7)</f>
        <v>47</v>
      </c>
      <c r="AA7" s="119">
        <f>Z7/45</f>
        <v>1.044444444</v>
      </c>
      <c r="AB7" s="65" t="s">
        <v>180</v>
      </c>
      <c r="AC7" s="5"/>
      <c r="AD7" s="28" t="s">
        <v>41</v>
      </c>
      <c r="AE7" s="29" t="s">
        <v>42</v>
      </c>
      <c r="AF7" s="5"/>
      <c r="AG7" s="6" t="s">
        <v>35</v>
      </c>
      <c r="AH7" s="6" t="s">
        <v>36</v>
      </c>
      <c r="AI7" s="6" t="s">
        <v>38</v>
      </c>
      <c r="AJ7" s="6" t="s">
        <v>39</v>
      </c>
      <c r="AK7" s="5" t="s">
        <v>31</v>
      </c>
    </row>
    <row r="8" ht="91.5" customHeight="1">
      <c r="A8" s="5"/>
      <c r="B8" s="30" t="s">
        <v>31</v>
      </c>
      <c r="C8" s="18" t="s">
        <v>176</v>
      </c>
      <c r="D8" s="4"/>
      <c r="E8" s="19" t="s">
        <v>181</v>
      </c>
      <c r="F8" s="19" t="s">
        <v>182</v>
      </c>
      <c r="G8" s="32" t="s">
        <v>35</v>
      </c>
      <c r="H8" s="32" t="s">
        <v>36</v>
      </c>
      <c r="I8" s="33">
        <v>0.0</v>
      </c>
      <c r="J8" s="22" t="s">
        <v>183</v>
      </c>
      <c r="K8" s="82">
        <v>555395.0</v>
      </c>
      <c r="L8" s="79" t="s">
        <v>47</v>
      </c>
      <c r="M8" s="32" t="s">
        <v>39</v>
      </c>
      <c r="N8" s="79">
        <v>15266.0</v>
      </c>
      <c r="O8" s="100">
        <v>3968.0</v>
      </c>
      <c r="P8" s="100">
        <v>2566.0</v>
      </c>
      <c r="Q8" s="100">
        <v>13438.0</v>
      </c>
      <c r="R8" s="100">
        <v>8709.0</v>
      </c>
      <c r="S8" s="100">
        <v>21885.0</v>
      </c>
      <c r="T8" s="100">
        <v>17263.0</v>
      </c>
      <c r="U8" s="100">
        <v>102141.0</v>
      </c>
      <c r="V8" s="100">
        <v>106434.0</v>
      </c>
      <c r="W8" s="100">
        <v>147011.0</v>
      </c>
      <c r="X8" s="100">
        <v>77022.0</v>
      </c>
      <c r="Y8" s="79">
        <v>39692.0</v>
      </c>
      <c r="Z8" s="83">
        <f t="shared" si="1"/>
        <v>555395</v>
      </c>
      <c r="AA8" s="119">
        <f>Z8/555395</f>
        <v>1</v>
      </c>
      <c r="AB8" s="65" t="s">
        <v>184</v>
      </c>
      <c r="AC8" s="5"/>
      <c r="AD8" s="35" t="s">
        <v>43</v>
      </c>
      <c r="AE8" s="29" t="s">
        <v>44</v>
      </c>
      <c r="AF8" s="5"/>
      <c r="AG8" s="6" t="s">
        <v>45</v>
      </c>
      <c r="AH8" s="6" t="s">
        <v>46</v>
      </c>
      <c r="AI8" s="6" t="s">
        <v>47</v>
      </c>
      <c r="AJ8" s="6" t="s">
        <v>48</v>
      </c>
      <c r="AK8" s="5" t="s">
        <v>49</v>
      </c>
    </row>
    <row r="9" ht="114.0" customHeight="1">
      <c r="A9" s="5"/>
      <c r="B9" s="30" t="s">
        <v>31</v>
      </c>
      <c r="C9" s="52" t="s">
        <v>185</v>
      </c>
      <c r="D9" s="2"/>
      <c r="E9" s="56" t="s">
        <v>186</v>
      </c>
      <c r="F9" s="32" t="s">
        <v>187</v>
      </c>
      <c r="G9" s="32" t="s">
        <v>45</v>
      </c>
      <c r="H9" s="32" t="s">
        <v>36</v>
      </c>
      <c r="I9" s="33">
        <v>0.0</v>
      </c>
      <c r="J9" s="32" t="s">
        <v>188</v>
      </c>
      <c r="K9" s="75">
        <v>0.85</v>
      </c>
      <c r="L9" s="32" t="s">
        <v>38</v>
      </c>
      <c r="M9" s="32" t="s">
        <v>39</v>
      </c>
      <c r="N9" s="75">
        <v>1.0</v>
      </c>
      <c r="O9" s="75">
        <v>0.0</v>
      </c>
      <c r="P9" s="75">
        <v>1.0</v>
      </c>
      <c r="Q9" s="75"/>
      <c r="R9" s="75"/>
      <c r="S9" s="75">
        <v>0.0</v>
      </c>
      <c r="T9" s="33"/>
      <c r="U9" s="33"/>
      <c r="V9" s="75">
        <v>0.9</v>
      </c>
      <c r="W9" s="33"/>
      <c r="X9" s="120"/>
      <c r="Y9" s="75">
        <v>0.0</v>
      </c>
      <c r="Z9" s="121">
        <f>SUM(N9:Y9)/12</f>
        <v>0.2416666667</v>
      </c>
      <c r="AA9" s="21">
        <f>Z9</f>
        <v>0.2416666667</v>
      </c>
      <c r="AB9" s="84" t="s">
        <v>189</v>
      </c>
      <c r="AC9" s="5"/>
      <c r="AD9" s="5"/>
      <c r="AE9" s="5"/>
      <c r="AF9" s="5"/>
      <c r="AG9" s="6" t="s">
        <v>57</v>
      </c>
      <c r="AH9" s="6"/>
      <c r="AI9" s="6" t="s">
        <v>58</v>
      </c>
      <c r="AJ9" s="6" t="s">
        <v>59</v>
      </c>
      <c r="AK9" s="5" t="s">
        <v>60</v>
      </c>
    </row>
    <row r="10" ht="15.75" customHeight="1">
      <c r="A10" s="5"/>
      <c r="B10" s="29"/>
      <c r="C10" s="31"/>
      <c r="D10" s="2"/>
      <c r="E10" s="32"/>
      <c r="F10" s="32"/>
      <c r="G10" s="32"/>
      <c r="H10" s="32"/>
      <c r="I10" s="33"/>
      <c r="J10" s="32"/>
      <c r="K10" s="33"/>
      <c r="L10" s="32"/>
      <c r="M10" s="32"/>
      <c r="N10" s="33"/>
      <c r="O10" s="33"/>
      <c r="P10" s="33"/>
      <c r="Q10" s="33"/>
      <c r="R10" s="33"/>
      <c r="S10" s="33"/>
      <c r="T10" s="33"/>
      <c r="U10" s="33"/>
      <c r="V10" s="33"/>
      <c r="W10" s="33"/>
      <c r="X10" s="33"/>
      <c r="Y10" s="33"/>
      <c r="Z10" s="33" t="str">
        <f t="shared" ref="Z10:Z72" si="2">AVERAGE(N10:Y10)</f>
        <v>#DIV/0!</v>
      </c>
      <c r="AA10" s="33" t="str">
        <f t="shared" ref="AA10:AA72" si="3">Z10/K10</f>
        <v>#DIV/0!</v>
      </c>
      <c r="AB10" s="32"/>
      <c r="AC10" s="5"/>
      <c r="AD10" s="5"/>
      <c r="AE10" s="5"/>
      <c r="AF10" s="5"/>
      <c r="AG10" s="6" t="s">
        <v>61</v>
      </c>
      <c r="AH10" s="6"/>
      <c r="AI10" s="6"/>
      <c r="AJ10" s="6" t="s">
        <v>62</v>
      </c>
      <c r="AK10" s="5"/>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2"/>
        <v>#DIV/0!</v>
      </c>
      <c r="AA11" s="33" t="str">
        <f t="shared" si="3"/>
        <v>#DIV/0!</v>
      </c>
      <c r="AB11" s="32"/>
      <c r="AC11" s="5"/>
      <c r="AD11" s="5"/>
      <c r="AE11" s="5"/>
      <c r="AF11" s="5"/>
      <c r="AG11" s="6"/>
      <c r="AH11" s="6"/>
      <c r="AI11" s="6"/>
      <c r="AJ11" s="6" t="s">
        <v>63</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2"/>
        <v>#DIV/0!</v>
      </c>
      <c r="AA12" s="33" t="str">
        <f t="shared" si="3"/>
        <v>#DIV/0!</v>
      </c>
      <c r="AB12" s="32"/>
      <c r="AC12" s="5"/>
      <c r="AD12" s="5"/>
      <c r="AE12" s="5"/>
      <c r="AF12" s="5"/>
      <c r="AG12" s="5"/>
      <c r="AH12" s="5"/>
      <c r="AI12" s="5"/>
      <c r="AJ12" s="5"/>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2"/>
        <v>#DIV/0!</v>
      </c>
      <c r="AA13" s="33" t="str">
        <f t="shared" si="3"/>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2"/>
        <v>#DIV/0!</v>
      </c>
      <c r="AA14" s="33" t="str">
        <f t="shared" si="3"/>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2"/>
        <v>#DIV/0!</v>
      </c>
      <c r="AA15" s="33" t="str">
        <f t="shared" si="3"/>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2"/>
        <v>#DIV/0!</v>
      </c>
      <c r="AA16" s="33" t="str">
        <f t="shared" si="3"/>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2"/>
        <v>#DIV/0!</v>
      </c>
      <c r="AA17" s="33" t="str">
        <f t="shared" si="3"/>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2"/>
        <v>#DIV/0!</v>
      </c>
      <c r="AA18" s="33" t="str">
        <f t="shared" si="3"/>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2"/>
        <v>#DIV/0!</v>
      </c>
      <c r="AA19" s="33" t="str">
        <f t="shared" si="3"/>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2"/>
        <v>#DIV/0!</v>
      </c>
      <c r="AA20" s="33" t="str">
        <f t="shared" si="3"/>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2"/>
        <v>#DIV/0!</v>
      </c>
      <c r="AA21" s="33" t="str">
        <f t="shared" si="3"/>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2"/>
        <v>#DIV/0!</v>
      </c>
      <c r="AA22" s="33" t="str">
        <f t="shared" si="3"/>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2"/>
        <v>#DIV/0!</v>
      </c>
      <c r="AA23" s="33" t="str">
        <f t="shared" si="3"/>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2"/>
        <v>#DIV/0!</v>
      </c>
      <c r="AA24" s="33" t="str">
        <f t="shared" si="3"/>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2"/>
        <v>#DIV/0!</v>
      </c>
      <c r="AA25" s="33" t="str">
        <f t="shared" si="3"/>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2"/>
        <v>#DIV/0!</v>
      </c>
      <c r="AA26" s="33" t="str">
        <f t="shared" si="3"/>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2"/>
        <v>#DIV/0!</v>
      </c>
      <c r="AA27" s="33" t="str">
        <f t="shared" si="3"/>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2"/>
        <v>#DIV/0!</v>
      </c>
      <c r="AA28" s="33" t="str">
        <f t="shared" si="3"/>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2"/>
        <v>#DIV/0!</v>
      </c>
      <c r="AA29" s="33" t="str">
        <f t="shared" si="3"/>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2"/>
        <v>#DIV/0!</v>
      </c>
      <c r="AA30" s="33" t="str">
        <f t="shared" si="3"/>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2"/>
        <v>#DIV/0!</v>
      </c>
      <c r="AA31" s="33" t="str">
        <f t="shared" si="3"/>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2"/>
        <v>#DIV/0!</v>
      </c>
      <c r="AA32" s="33" t="str">
        <f t="shared" si="3"/>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2"/>
        <v>#DIV/0!</v>
      </c>
      <c r="AA33" s="33" t="str">
        <f t="shared" si="3"/>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2"/>
        <v>#DIV/0!</v>
      </c>
      <c r="AA34" s="33" t="str">
        <f t="shared" si="3"/>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2"/>
        <v>#DIV/0!</v>
      </c>
      <c r="AA35" s="33" t="str">
        <f t="shared" si="3"/>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2"/>
        <v>#DIV/0!</v>
      </c>
      <c r="AA36" s="33" t="str">
        <f t="shared" si="3"/>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2"/>
        <v>#DIV/0!</v>
      </c>
      <c r="AA37" s="33" t="str">
        <f t="shared" si="3"/>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2"/>
        <v>#DIV/0!</v>
      </c>
      <c r="AA38" s="33" t="str">
        <f t="shared" si="3"/>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2"/>
        <v>#DIV/0!</v>
      </c>
      <c r="AA39" s="33" t="str">
        <f t="shared" si="3"/>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2"/>
        <v>#DIV/0!</v>
      </c>
      <c r="AA40" s="33" t="str">
        <f t="shared" si="3"/>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2"/>
        <v>#DIV/0!</v>
      </c>
      <c r="AA41" s="33" t="str">
        <f t="shared" si="3"/>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2"/>
        <v>#DIV/0!</v>
      </c>
      <c r="AA42" s="33" t="str">
        <f t="shared" si="3"/>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2"/>
        <v>#DIV/0!</v>
      </c>
      <c r="AA43" s="33" t="str">
        <f t="shared" si="3"/>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2"/>
        <v>#DIV/0!</v>
      </c>
      <c r="AA44" s="33" t="str">
        <f t="shared" si="3"/>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2"/>
        <v>#DIV/0!</v>
      </c>
      <c r="AA45" s="33" t="str">
        <f t="shared" si="3"/>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2"/>
        <v>#DIV/0!</v>
      </c>
      <c r="AA46" s="33" t="str">
        <f t="shared" si="3"/>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2"/>
        <v>#DIV/0!</v>
      </c>
      <c r="AA47" s="33" t="str">
        <f t="shared" si="3"/>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2"/>
        <v>#DIV/0!</v>
      </c>
      <c r="AA48" s="33" t="str">
        <f t="shared" si="3"/>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2"/>
        <v>#DIV/0!</v>
      </c>
      <c r="AA49" s="33" t="str">
        <f t="shared" si="3"/>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2"/>
        <v>#DIV/0!</v>
      </c>
      <c r="AA50" s="33" t="str">
        <f t="shared" si="3"/>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2"/>
        <v>#DIV/0!</v>
      </c>
      <c r="AA51" s="33" t="str">
        <f t="shared" si="3"/>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2"/>
        <v>#DIV/0!</v>
      </c>
      <c r="AA52" s="33" t="str">
        <f t="shared" si="3"/>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2"/>
        <v>#DIV/0!</v>
      </c>
      <c r="AA53" s="33" t="str">
        <f t="shared" si="3"/>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2"/>
        <v>#DIV/0!</v>
      </c>
      <c r="AA54" s="33" t="str">
        <f t="shared" si="3"/>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2"/>
        <v>#DIV/0!</v>
      </c>
      <c r="AA55" s="33" t="str">
        <f t="shared" si="3"/>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2"/>
        <v>#DIV/0!</v>
      </c>
      <c r="AA56" s="33" t="str">
        <f t="shared" si="3"/>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2"/>
        <v>#DIV/0!</v>
      </c>
      <c r="AA57" s="33" t="str">
        <f t="shared" si="3"/>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2"/>
        <v>#DIV/0!</v>
      </c>
      <c r="AA58" s="33" t="str">
        <f t="shared" si="3"/>
        <v>#DIV/0!</v>
      </c>
      <c r="AB58" s="32"/>
      <c r="AC58" s="5"/>
      <c r="AD58" s="5"/>
      <c r="AE58" s="5"/>
      <c r="AF58" s="5"/>
      <c r="AG58" s="5"/>
      <c r="AH58" s="5"/>
      <c r="AI58" s="5"/>
      <c r="AJ58" s="5"/>
      <c r="AK58" s="5"/>
    </row>
    <row r="59" ht="15.75" customHeight="1">
      <c r="A59" s="5"/>
      <c r="B59" s="37"/>
      <c r="C59" s="38"/>
      <c r="D59" s="39"/>
      <c r="E59" s="40"/>
      <c r="F59" s="40"/>
      <c r="G59" s="40"/>
      <c r="H59" s="40"/>
      <c r="I59" s="41"/>
      <c r="J59" s="40"/>
      <c r="K59" s="41"/>
      <c r="L59" s="40"/>
      <c r="M59" s="40"/>
      <c r="N59" s="41"/>
      <c r="O59" s="41"/>
      <c r="P59" s="41"/>
      <c r="Q59" s="41"/>
      <c r="R59" s="41"/>
      <c r="S59" s="41"/>
      <c r="T59" s="41"/>
      <c r="U59" s="41"/>
      <c r="V59" s="41"/>
      <c r="W59" s="41"/>
      <c r="X59" s="41"/>
      <c r="Y59" s="41"/>
      <c r="Z59" s="41" t="str">
        <f t="shared" si="2"/>
        <v>#DIV/0!</v>
      </c>
      <c r="AA59" s="41" t="str">
        <f t="shared" si="3"/>
        <v>#DIV/0!</v>
      </c>
      <c r="AB59" s="40"/>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2"/>
        <v>#DIV/0!</v>
      </c>
      <c r="AA60" s="55" t="str">
        <f t="shared" si="3"/>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2"/>
        <v>#DIV/0!</v>
      </c>
      <c r="AA61" s="55" t="str">
        <f t="shared" si="3"/>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2"/>
        <v>#DIV/0!</v>
      </c>
      <c r="AA62" s="55" t="str">
        <f t="shared" si="3"/>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2"/>
        <v>#DIV/0!</v>
      </c>
      <c r="AA63" s="55" t="str">
        <f t="shared" si="3"/>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2"/>
        <v>#DIV/0!</v>
      </c>
      <c r="AA64" s="55" t="str">
        <f t="shared" si="3"/>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2"/>
        <v>#DIV/0!</v>
      </c>
      <c r="AA65" s="55" t="str">
        <f t="shared" si="3"/>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2"/>
        <v>#DIV/0!</v>
      </c>
      <c r="AA66" s="55" t="str">
        <f t="shared" si="3"/>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2"/>
        <v>#DIV/0!</v>
      </c>
      <c r="AA67" s="55" t="str">
        <f t="shared" si="3"/>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2"/>
        <v>#DIV/0!</v>
      </c>
      <c r="AA68" s="55" t="str">
        <f t="shared" si="3"/>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2"/>
        <v>#DIV/0!</v>
      </c>
      <c r="AA69" s="55" t="str">
        <f t="shared" si="3"/>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2"/>
        <v>#DIV/0!</v>
      </c>
      <c r="AA70" s="55" t="str">
        <f t="shared" si="3"/>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2"/>
        <v>#DIV/0!</v>
      </c>
      <c r="AA71" s="55" t="str">
        <f t="shared" si="3"/>
        <v>#DIV/0!</v>
      </c>
      <c r="AB71" s="32"/>
      <c r="AC71" s="5"/>
      <c r="AD71" s="5"/>
      <c r="AE71" s="5"/>
      <c r="AF71" s="5"/>
      <c r="AG71" s="5"/>
      <c r="AH71" s="5"/>
      <c r="AI71" s="5"/>
      <c r="AJ71" s="5"/>
      <c r="AK71" s="5"/>
    </row>
    <row r="72" ht="15.75" customHeight="1">
      <c r="A72" s="5"/>
      <c r="B72" s="58"/>
      <c r="C72" s="59"/>
      <c r="D72" s="39"/>
      <c r="E72" s="60"/>
      <c r="F72" s="61"/>
      <c r="G72" s="60"/>
      <c r="H72" s="60"/>
      <c r="I72" s="62"/>
      <c r="J72" s="63"/>
      <c r="K72" s="62"/>
      <c r="L72" s="60"/>
      <c r="M72" s="60"/>
      <c r="N72" s="62"/>
      <c r="O72" s="62"/>
      <c r="P72" s="62"/>
      <c r="Q72" s="62"/>
      <c r="R72" s="62"/>
      <c r="S72" s="62"/>
      <c r="T72" s="62"/>
      <c r="U72" s="62"/>
      <c r="V72" s="62"/>
      <c r="W72" s="62"/>
      <c r="X72" s="62"/>
      <c r="Y72" s="62"/>
      <c r="Z72" s="62" t="str">
        <f t="shared" si="2"/>
        <v>#DIV/0!</v>
      </c>
      <c r="AA72" s="62" t="str">
        <f t="shared" si="3"/>
        <v>#DIV/0!</v>
      </c>
      <c r="AB72" s="40"/>
      <c r="AC72" s="5"/>
      <c r="AD72" s="5"/>
      <c r="AE72" s="5"/>
      <c r="AF72" s="5"/>
      <c r="AG72" s="5"/>
      <c r="AH72" s="5"/>
      <c r="AI72" s="5"/>
      <c r="AJ72" s="5"/>
      <c r="AK72" s="5"/>
    </row>
    <row r="73" ht="15.75" customHeight="1">
      <c r="A73" s="5"/>
      <c r="B73" s="43" t="s">
        <v>65</v>
      </c>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88"/>
      <c r="AC73" s="5"/>
      <c r="AD73" s="5"/>
      <c r="AE73" s="5"/>
      <c r="AF73" s="5"/>
      <c r="AG73" s="5"/>
      <c r="AH73" s="5"/>
      <c r="AI73" s="5"/>
      <c r="AJ73" s="5"/>
      <c r="AK73" s="5"/>
    </row>
    <row r="74" ht="15.75" customHeight="1">
      <c r="A74" s="5"/>
      <c r="B74" s="8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1"/>
      <c r="AC74" s="5"/>
      <c r="AD74" s="5"/>
      <c r="AE74" s="5"/>
      <c r="AF74" s="5"/>
      <c r="AG74" s="5"/>
      <c r="AH74" s="5"/>
      <c r="AI74" s="5"/>
      <c r="AJ74" s="5"/>
      <c r="AK74" s="5"/>
    </row>
    <row r="75" ht="15.75" customHeight="1">
      <c r="A75" s="5"/>
      <c r="B75" s="49" t="s">
        <v>3</v>
      </c>
      <c r="C75" s="10" t="s">
        <v>4</v>
      </c>
      <c r="D75" s="11"/>
      <c r="E75" s="12" t="s">
        <v>5</v>
      </c>
      <c r="F75" s="12" t="s">
        <v>6</v>
      </c>
      <c r="G75" s="12" t="s">
        <v>7</v>
      </c>
      <c r="H75" s="12" t="s">
        <v>8</v>
      </c>
      <c r="I75" s="12" t="s">
        <v>9</v>
      </c>
      <c r="J75" s="12" t="s">
        <v>10</v>
      </c>
      <c r="K75" s="12" t="s">
        <v>11</v>
      </c>
      <c r="L75" s="12" t="s">
        <v>12</v>
      </c>
      <c r="M75" s="12" t="s">
        <v>13</v>
      </c>
      <c r="N75" s="50" t="s">
        <v>14</v>
      </c>
      <c r="O75" s="50" t="s">
        <v>15</v>
      </c>
      <c r="P75" s="50" t="s">
        <v>16</v>
      </c>
      <c r="Q75" s="50" t="s">
        <v>17</v>
      </c>
      <c r="R75" s="50" t="s">
        <v>18</v>
      </c>
      <c r="S75" s="50" t="s">
        <v>19</v>
      </c>
      <c r="T75" s="50" t="s">
        <v>20</v>
      </c>
      <c r="U75" s="50" t="s">
        <v>21</v>
      </c>
      <c r="V75" s="50" t="s">
        <v>22</v>
      </c>
      <c r="W75" s="12" t="s">
        <v>23</v>
      </c>
      <c r="X75" s="12" t="s">
        <v>24</v>
      </c>
      <c r="Y75" s="12" t="s">
        <v>25</v>
      </c>
      <c r="Z75" s="12" t="s">
        <v>26</v>
      </c>
      <c r="AA75" s="12" t="s">
        <v>27</v>
      </c>
      <c r="AB75" s="12" t="s">
        <v>28</v>
      </c>
      <c r="AC75" s="5"/>
      <c r="AD75" s="5"/>
      <c r="AE75" s="5"/>
      <c r="AF75" s="5"/>
      <c r="AG75" s="5"/>
      <c r="AH75" s="5"/>
      <c r="AI75" s="5"/>
      <c r="AJ75" s="5"/>
      <c r="AK75" s="5"/>
    </row>
    <row r="76" ht="57.75" customHeight="1">
      <c r="A76" s="5"/>
      <c r="B76" s="17" t="s">
        <v>49</v>
      </c>
      <c r="C76" s="18" t="s">
        <v>32</v>
      </c>
      <c r="D76" s="4"/>
      <c r="E76" s="19" t="s">
        <v>190</v>
      </c>
      <c r="F76" s="19" t="s">
        <v>68</v>
      </c>
      <c r="G76" s="20" t="s">
        <v>35</v>
      </c>
      <c r="H76" s="20" t="s">
        <v>36</v>
      </c>
      <c r="I76" s="21">
        <v>0.0</v>
      </c>
      <c r="J76" s="22" t="s">
        <v>69</v>
      </c>
      <c r="K76" s="21">
        <v>1.0</v>
      </c>
      <c r="L76" s="20" t="s">
        <v>38</v>
      </c>
      <c r="M76" s="20" t="s">
        <v>55</v>
      </c>
      <c r="N76" s="21"/>
      <c r="O76" s="21"/>
      <c r="P76" s="21"/>
      <c r="Q76" s="21"/>
      <c r="R76" s="21"/>
      <c r="S76" s="21"/>
      <c r="T76" s="21"/>
      <c r="U76" s="21"/>
      <c r="V76" s="21"/>
      <c r="W76" s="21"/>
      <c r="X76" s="21"/>
      <c r="Y76" s="21"/>
      <c r="Z76" s="21" t="str">
        <f t="shared" ref="Z76:Z90" si="4">AVERAGE(N76:Y76)</f>
        <v>#DIV/0!</v>
      </c>
      <c r="AA76" s="21" t="str">
        <f t="shared" ref="AA76:AA90" si="5">Z76/K76</f>
        <v>#DIV/0!</v>
      </c>
      <c r="AB76" s="122"/>
      <c r="AC76" s="5"/>
      <c r="AD76" s="5"/>
      <c r="AE76" s="5"/>
      <c r="AF76" s="5"/>
      <c r="AG76" s="5"/>
      <c r="AH76" s="5"/>
      <c r="AI76" s="5"/>
      <c r="AJ76" s="5"/>
      <c r="AK76" s="5"/>
    </row>
    <row r="77" ht="15.75" customHeight="1">
      <c r="A77" s="5"/>
      <c r="B77" s="30"/>
      <c r="C77" s="52"/>
      <c r="D77" s="2"/>
      <c r="E77" s="53"/>
      <c r="F77" s="54"/>
      <c r="G77" s="53"/>
      <c r="H77" s="53"/>
      <c r="I77" s="55"/>
      <c r="J77" s="56"/>
      <c r="K77" s="55"/>
      <c r="L77" s="53"/>
      <c r="M77" s="53"/>
      <c r="N77" s="55"/>
      <c r="O77" s="55"/>
      <c r="P77" s="55"/>
      <c r="Q77" s="55"/>
      <c r="R77" s="55"/>
      <c r="S77" s="55"/>
      <c r="T77" s="55"/>
      <c r="U77" s="55"/>
      <c r="V77" s="55"/>
      <c r="W77" s="55"/>
      <c r="X77" s="55"/>
      <c r="Y77" s="55"/>
      <c r="Z77" s="55" t="str">
        <f t="shared" si="4"/>
        <v>#DIV/0!</v>
      </c>
      <c r="AA77" s="55" t="str">
        <f t="shared" si="5"/>
        <v>#DIV/0!</v>
      </c>
      <c r="AB77" s="32"/>
      <c r="AC77" s="5"/>
      <c r="AD77" s="5"/>
      <c r="AE77" s="5"/>
      <c r="AF77" s="5"/>
      <c r="AG77" s="5"/>
      <c r="AH77" s="5"/>
      <c r="AI77" s="5"/>
      <c r="AJ77" s="5"/>
      <c r="AK77" s="5"/>
    </row>
    <row r="78" ht="15.75" customHeight="1">
      <c r="A78" s="5"/>
      <c r="B78" s="30"/>
      <c r="C78" s="52"/>
      <c r="D78" s="2"/>
      <c r="E78" s="53"/>
      <c r="F78" s="54"/>
      <c r="G78" s="53"/>
      <c r="H78" s="53"/>
      <c r="I78" s="55"/>
      <c r="J78" s="56"/>
      <c r="K78" s="55"/>
      <c r="L78" s="53"/>
      <c r="M78" s="53"/>
      <c r="N78" s="55"/>
      <c r="O78" s="55"/>
      <c r="P78" s="55"/>
      <c r="Q78" s="55"/>
      <c r="R78" s="55"/>
      <c r="S78" s="55"/>
      <c r="T78" s="55"/>
      <c r="U78" s="55"/>
      <c r="V78" s="55"/>
      <c r="W78" s="55"/>
      <c r="X78" s="55"/>
      <c r="Y78" s="55"/>
      <c r="Z78" s="55" t="str">
        <f t="shared" si="4"/>
        <v>#DIV/0!</v>
      </c>
      <c r="AA78" s="55" t="str">
        <f t="shared" si="5"/>
        <v>#DIV/0!</v>
      </c>
      <c r="AB78" s="32"/>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4"/>
        <v>#DIV/0!</v>
      </c>
      <c r="AA79" s="55" t="str">
        <f t="shared" si="5"/>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4"/>
        <v>#DIV/0!</v>
      </c>
      <c r="AA80" s="55" t="str">
        <f t="shared" si="5"/>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4"/>
        <v>#DIV/0!</v>
      </c>
      <c r="AA81" s="55" t="str">
        <f t="shared" si="5"/>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4"/>
        <v>#DIV/0!</v>
      </c>
      <c r="AA82" s="55" t="str">
        <f t="shared" si="5"/>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4"/>
        <v>#DIV/0!</v>
      </c>
      <c r="AA83" s="55" t="str">
        <f t="shared" si="5"/>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4"/>
        <v>#DIV/0!</v>
      </c>
      <c r="AA84" s="55" t="str">
        <f t="shared" si="5"/>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4"/>
        <v>#DIV/0!</v>
      </c>
      <c r="AA85" s="55" t="str">
        <f t="shared" si="5"/>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4"/>
        <v>#DIV/0!</v>
      </c>
      <c r="AA86" s="55" t="str">
        <f t="shared" si="5"/>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4"/>
        <v>#DIV/0!</v>
      </c>
      <c r="AA87" s="55" t="str">
        <f t="shared" si="5"/>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4"/>
        <v>#DIV/0!</v>
      </c>
      <c r="AA88" s="55" t="str">
        <f t="shared" si="5"/>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4"/>
        <v>#DIV/0!</v>
      </c>
      <c r="AA89" s="55" t="str">
        <f t="shared" si="5"/>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4"/>
        <v>#DIV/0!</v>
      </c>
      <c r="AA90" s="55" t="str">
        <f t="shared" si="5"/>
        <v>#DIV/0!</v>
      </c>
      <c r="AB90" s="32"/>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sheetData>
  <mergeCells count="8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71:D71"/>
    <mergeCell ref="C72:D72"/>
    <mergeCell ref="B73:AB74"/>
    <mergeCell ref="C64:D64"/>
    <mergeCell ref="C65:D65"/>
    <mergeCell ref="C66:D66"/>
    <mergeCell ref="C67:D67"/>
    <mergeCell ref="C68:D68"/>
    <mergeCell ref="C69:D69"/>
    <mergeCell ref="C70:D70"/>
    <mergeCell ref="C75:D75"/>
    <mergeCell ref="C76:D76"/>
    <mergeCell ref="C77:D77"/>
    <mergeCell ref="C78:D78"/>
    <mergeCell ref="C79:D79"/>
    <mergeCell ref="C80:D80"/>
    <mergeCell ref="C81:D81"/>
    <mergeCell ref="C89:D89"/>
    <mergeCell ref="C90:D90"/>
    <mergeCell ref="C82:D82"/>
    <mergeCell ref="C83:D83"/>
    <mergeCell ref="C84:D84"/>
    <mergeCell ref="C85:D85"/>
    <mergeCell ref="C86:D86"/>
    <mergeCell ref="C87:D87"/>
    <mergeCell ref="C88:D88"/>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9">
    <cfRule type="cellIs" dxfId="0" priority="1" operator="lessThan">
      <formula>0.7</formula>
    </cfRule>
  </conditionalFormatting>
  <conditionalFormatting sqref="N7:AA59">
    <cfRule type="cellIs" dxfId="1" priority="2" operator="between">
      <formula>0.7</formula>
      <formula>0.9</formula>
    </cfRule>
  </conditionalFormatting>
  <conditionalFormatting sqref="N7:AA59">
    <cfRule type="cellIs" dxfId="2" priority="3" operator="greaterThan">
      <formula>0.9</formula>
    </cfRule>
  </conditionalFormatting>
  <conditionalFormatting sqref="Z60:AA72">
    <cfRule type="cellIs" dxfId="0" priority="4" operator="lessThan">
      <formula>0.7</formula>
    </cfRule>
  </conditionalFormatting>
  <conditionalFormatting sqref="Z60:AA72">
    <cfRule type="cellIs" dxfId="1" priority="5" operator="between">
      <formula>0.7</formula>
      <formula>0.9</formula>
    </cfRule>
  </conditionalFormatting>
  <conditionalFormatting sqref="Z60:AA72">
    <cfRule type="cellIs" dxfId="2" priority="6" operator="greaterThan">
      <formula>0.9</formula>
    </cfRule>
  </conditionalFormatting>
  <conditionalFormatting sqref="N60:Y72">
    <cfRule type="cellIs" dxfId="0" priority="7" operator="lessThan">
      <formula>0.7</formula>
    </cfRule>
  </conditionalFormatting>
  <conditionalFormatting sqref="N60:Y72">
    <cfRule type="cellIs" dxfId="1" priority="8" operator="between">
      <formula>0.7</formula>
      <formula>0.9</formula>
    </cfRule>
  </conditionalFormatting>
  <conditionalFormatting sqref="N60:Y72">
    <cfRule type="cellIs" dxfId="2" priority="9" operator="greaterThan">
      <formula>0.9</formula>
    </cfRule>
  </conditionalFormatting>
  <conditionalFormatting sqref="N76:Y76 Z76:AA90">
    <cfRule type="cellIs" dxfId="0" priority="10" operator="lessThan">
      <formula>0.7</formula>
    </cfRule>
  </conditionalFormatting>
  <conditionalFormatting sqref="N76:Y76 Z76:AA90">
    <cfRule type="cellIs" dxfId="1" priority="11" operator="between">
      <formula>0.7</formula>
      <formula>0.9</formula>
    </cfRule>
  </conditionalFormatting>
  <conditionalFormatting sqref="N76:Y76 Z76:AA90">
    <cfRule type="cellIs" dxfId="2" priority="12" operator="greaterThan">
      <formula>0.9</formula>
    </cfRule>
  </conditionalFormatting>
  <conditionalFormatting sqref="N77:Y90">
    <cfRule type="cellIs" dxfId="0" priority="13" operator="lessThan">
      <formula>0.7</formula>
    </cfRule>
  </conditionalFormatting>
  <conditionalFormatting sqref="N77:Y90">
    <cfRule type="cellIs" dxfId="1" priority="14" operator="between">
      <formula>0.7</formula>
      <formula>0.9</formula>
    </cfRule>
  </conditionalFormatting>
  <conditionalFormatting sqref="N77:Y90">
    <cfRule type="cellIs" dxfId="2" priority="15" operator="greaterThan">
      <formula>0.9</formula>
    </cfRule>
  </conditionalFormatting>
  <dataValidations>
    <dataValidation type="list" allowBlank="1" showErrorMessage="1" sqref="G7:G72 G76:G90">
      <formula1>$AG$7:$AG$10</formula1>
    </dataValidation>
    <dataValidation type="list" allowBlank="1" showErrorMessage="1" sqref="L7:L72 L76:L90">
      <formula1>$AI$7:$AI$9</formula1>
    </dataValidation>
    <dataValidation type="list" allowBlank="1" showErrorMessage="1" sqref="H7:H72 H76:H90">
      <formula1>$AH$7:$AH$8</formula1>
    </dataValidation>
    <dataValidation type="list" allowBlank="1" showErrorMessage="1" sqref="B7:B72 B76:B90">
      <formula1>$AK$7:$AK$9</formula1>
    </dataValidation>
    <dataValidation type="list" allowBlank="1" showErrorMessage="1" sqref="M7:M72 M76:M90">
      <formula1>$AJ$7:$AJ$11</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21</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120.75" customHeight="1">
      <c r="A7" s="5"/>
      <c r="B7" s="17" t="s">
        <v>31</v>
      </c>
      <c r="C7" s="71" t="s">
        <v>191</v>
      </c>
      <c r="D7" s="72"/>
      <c r="E7" s="125" t="s">
        <v>192</v>
      </c>
      <c r="F7" s="19" t="s">
        <v>193</v>
      </c>
      <c r="G7" s="20" t="s">
        <v>35</v>
      </c>
      <c r="H7" s="32" t="s">
        <v>36</v>
      </c>
      <c r="I7" s="21">
        <v>1.0</v>
      </c>
      <c r="J7" s="22" t="s">
        <v>194</v>
      </c>
      <c r="K7" s="21">
        <v>1.0</v>
      </c>
      <c r="L7" s="20" t="s">
        <v>38</v>
      </c>
      <c r="M7" s="20" t="s">
        <v>39</v>
      </c>
      <c r="N7" s="24"/>
      <c r="O7" s="24">
        <v>1.0</v>
      </c>
      <c r="P7" s="24">
        <v>1.0</v>
      </c>
      <c r="Q7" s="24">
        <v>1.0</v>
      </c>
      <c r="R7" s="24">
        <v>1.0</v>
      </c>
      <c r="S7" s="24">
        <v>1.0</v>
      </c>
      <c r="T7" s="24">
        <v>1.0</v>
      </c>
      <c r="U7" s="24">
        <v>0.97</v>
      </c>
      <c r="V7" s="24">
        <v>1.0</v>
      </c>
      <c r="W7" s="24">
        <v>1.0</v>
      </c>
      <c r="X7" s="24">
        <v>1.0</v>
      </c>
      <c r="Y7" s="24">
        <v>1.0</v>
      </c>
      <c r="Z7" s="33">
        <f t="shared" ref="Z7:Z69" si="1">AVERAGE(N7:Y7)</f>
        <v>0.9972727273</v>
      </c>
      <c r="AA7" s="33">
        <f t="shared" ref="AA7:AA14" si="2">Z7/K7</f>
        <v>0.9972727273</v>
      </c>
      <c r="AB7" s="126" t="s">
        <v>195</v>
      </c>
      <c r="AC7" s="5"/>
      <c r="AD7" s="28" t="s">
        <v>41</v>
      </c>
      <c r="AE7" s="29" t="s">
        <v>42</v>
      </c>
      <c r="AF7" s="5"/>
      <c r="AG7" s="6" t="s">
        <v>35</v>
      </c>
      <c r="AH7" s="6" t="s">
        <v>36</v>
      </c>
      <c r="AI7" s="6" t="s">
        <v>38</v>
      </c>
      <c r="AJ7" s="6" t="s">
        <v>39</v>
      </c>
      <c r="AK7" s="5" t="s">
        <v>31</v>
      </c>
    </row>
    <row r="8" ht="114.75" customHeight="1">
      <c r="A8" s="5"/>
      <c r="B8" s="30" t="s">
        <v>31</v>
      </c>
      <c r="C8" s="71" t="s">
        <v>191</v>
      </c>
      <c r="D8" s="72"/>
      <c r="E8" s="78" t="s">
        <v>196</v>
      </c>
      <c r="F8" s="19" t="s">
        <v>197</v>
      </c>
      <c r="G8" s="20" t="s">
        <v>35</v>
      </c>
      <c r="H8" s="32" t="s">
        <v>36</v>
      </c>
      <c r="I8" s="21">
        <v>1.0</v>
      </c>
      <c r="J8" s="22" t="s">
        <v>198</v>
      </c>
      <c r="K8" s="21">
        <v>1.0</v>
      </c>
      <c r="L8" s="32" t="s">
        <v>38</v>
      </c>
      <c r="M8" s="79" t="s">
        <v>55</v>
      </c>
      <c r="N8" s="33"/>
      <c r="O8" s="33"/>
      <c r="P8" s="75">
        <v>1.0</v>
      </c>
      <c r="Q8" s="33"/>
      <c r="R8" s="33"/>
      <c r="S8" s="75">
        <v>1.0</v>
      </c>
      <c r="T8" s="33"/>
      <c r="U8" s="33"/>
      <c r="V8" s="75">
        <v>1.0</v>
      </c>
      <c r="W8" s="33"/>
      <c r="X8" s="75">
        <v>1.0</v>
      </c>
      <c r="Y8" s="75">
        <v>1.0</v>
      </c>
      <c r="Z8" s="33">
        <f t="shared" si="1"/>
        <v>1</v>
      </c>
      <c r="AA8" s="33">
        <f t="shared" si="2"/>
        <v>1</v>
      </c>
      <c r="AB8" s="126" t="s">
        <v>199</v>
      </c>
      <c r="AC8" s="5"/>
      <c r="AD8" s="35" t="s">
        <v>43</v>
      </c>
      <c r="AE8" s="29" t="s">
        <v>44</v>
      </c>
      <c r="AF8" s="5"/>
      <c r="AG8" s="6" t="s">
        <v>45</v>
      </c>
      <c r="AH8" s="6" t="s">
        <v>46</v>
      </c>
      <c r="AI8" s="6" t="s">
        <v>47</v>
      </c>
      <c r="AJ8" s="6" t="s">
        <v>48</v>
      </c>
      <c r="AK8" s="5" t="s">
        <v>49</v>
      </c>
    </row>
    <row r="9" ht="163.5" customHeight="1">
      <c r="A9" s="5"/>
      <c r="B9" s="30" t="s">
        <v>31</v>
      </c>
      <c r="C9" s="71" t="s">
        <v>191</v>
      </c>
      <c r="D9" s="72"/>
      <c r="E9" s="78" t="s">
        <v>200</v>
      </c>
      <c r="F9" s="19" t="s">
        <v>201</v>
      </c>
      <c r="G9" s="20" t="s">
        <v>35</v>
      </c>
      <c r="H9" s="32" t="s">
        <v>36</v>
      </c>
      <c r="I9" s="21">
        <v>0.9</v>
      </c>
      <c r="J9" s="22" t="s">
        <v>202</v>
      </c>
      <c r="K9" s="21">
        <v>0.92</v>
      </c>
      <c r="L9" s="32" t="s">
        <v>38</v>
      </c>
      <c r="M9" s="79" t="s">
        <v>39</v>
      </c>
      <c r="N9" s="79">
        <v>0.0</v>
      </c>
      <c r="O9" s="75">
        <v>0.9589</v>
      </c>
      <c r="P9" s="75">
        <v>0.97</v>
      </c>
      <c r="Q9" s="75">
        <v>0.98</v>
      </c>
      <c r="R9" s="75">
        <v>0.97</v>
      </c>
      <c r="S9" s="75">
        <v>0.97</v>
      </c>
      <c r="T9" s="75">
        <v>0.97</v>
      </c>
      <c r="U9" s="75">
        <v>0.97</v>
      </c>
      <c r="V9" s="75">
        <v>0.9</v>
      </c>
      <c r="W9" s="75">
        <v>0.98</v>
      </c>
      <c r="X9" s="75">
        <v>0.99</v>
      </c>
      <c r="Y9" s="75">
        <v>0.96</v>
      </c>
      <c r="Z9" s="33">
        <f t="shared" si="1"/>
        <v>0.8849083333</v>
      </c>
      <c r="AA9" s="33">
        <f t="shared" si="2"/>
        <v>0.9618568841</v>
      </c>
      <c r="AB9" s="126" t="s">
        <v>203</v>
      </c>
      <c r="AC9" s="5"/>
      <c r="AD9" s="36" t="s">
        <v>50</v>
      </c>
      <c r="AE9" s="29" t="s">
        <v>51</v>
      </c>
      <c r="AF9" s="5"/>
      <c r="AG9" s="6" t="s">
        <v>52</v>
      </c>
      <c r="AH9" s="6" t="s">
        <v>53</v>
      </c>
      <c r="AI9" s="6" t="s">
        <v>54</v>
      </c>
      <c r="AJ9" s="6" t="s">
        <v>55</v>
      </c>
      <c r="AK9" s="5" t="s">
        <v>56</v>
      </c>
    </row>
    <row r="10" ht="59.25" customHeight="1">
      <c r="A10" s="5"/>
      <c r="B10" s="30" t="s">
        <v>31</v>
      </c>
      <c r="C10" s="71" t="s">
        <v>191</v>
      </c>
      <c r="D10" s="72"/>
      <c r="E10" s="78" t="s">
        <v>204</v>
      </c>
      <c r="F10" s="19" t="s">
        <v>205</v>
      </c>
      <c r="G10" s="20" t="s">
        <v>35</v>
      </c>
      <c r="H10" s="32" t="s">
        <v>36</v>
      </c>
      <c r="I10" s="21">
        <v>0.0</v>
      </c>
      <c r="J10" s="22" t="s">
        <v>206</v>
      </c>
      <c r="K10" s="21">
        <v>0.9</v>
      </c>
      <c r="L10" s="32" t="s">
        <v>38</v>
      </c>
      <c r="M10" s="32" t="s">
        <v>63</v>
      </c>
      <c r="N10" s="33"/>
      <c r="O10" s="33"/>
      <c r="P10" s="33"/>
      <c r="Q10" s="33"/>
      <c r="R10" s="33"/>
      <c r="S10" s="33"/>
      <c r="T10" s="33"/>
      <c r="U10" s="33"/>
      <c r="V10" s="33"/>
      <c r="W10" s="33"/>
      <c r="X10" s="33"/>
      <c r="Y10" s="75">
        <v>1.0</v>
      </c>
      <c r="Z10" s="33">
        <f t="shared" si="1"/>
        <v>1</v>
      </c>
      <c r="AA10" s="33">
        <f t="shared" si="2"/>
        <v>1.111111111</v>
      </c>
      <c r="AB10" s="126" t="s">
        <v>207</v>
      </c>
      <c r="AC10" s="5"/>
      <c r="AD10" s="5"/>
      <c r="AE10" s="5"/>
      <c r="AF10" s="5"/>
      <c r="AG10" s="6" t="s">
        <v>57</v>
      </c>
      <c r="AH10" s="6"/>
      <c r="AI10" s="6" t="s">
        <v>58</v>
      </c>
      <c r="AJ10" s="6" t="s">
        <v>59</v>
      </c>
      <c r="AK10" s="5" t="s">
        <v>60</v>
      </c>
    </row>
    <row r="11" ht="95.25" customHeight="1">
      <c r="A11" s="5"/>
      <c r="B11" s="29" t="s">
        <v>31</v>
      </c>
      <c r="C11" s="71" t="s">
        <v>191</v>
      </c>
      <c r="D11" s="72"/>
      <c r="E11" s="78" t="s">
        <v>208</v>
      </c>
      <c r="F11" s="19" t="s">
        <v>209</v>
      </c>
      <c r="G11" s="20" t="s">
        <v>35</v>
      </c>
      <c r="H11" s="32" t="s">
        <v>36</v>
      </c>
      <c r="I11" s="21">
        <v>0.0</v>
      </c>
      <c r="J11" s="22" t="s">
        <v>210</v>
      </c>
      <c r="K11" s="21">
        <v>0.85</v>
      </c>
      <c r="L11" s="32" t="s">
        <v>38</v>
      </c>
      <c r="M11" s="32" t="s">
        <v>63</v>
      </c>
      <c r="N11" s="33"/>
      <c r="O11" s="33"/>
      <c r="P11" s="33"/>
      <c r="Q11" s="33"/>
      <c r="R11" s="33"/>
      <c r="S11" s="33"/>
      <c r="T11" s="33"/>
      <c r="U11" s="33"/>
      <c r="V11" s="33"/>
      <c r="W11" s="33"/>
      <c r="X11" s="33"/>
      <c r="Y11" s="75">
        <v>0.96</v>
      </c>
      <c r="Z11" s="33">
        <f t="shared" si="1"/>
        <v>0.96</v>
      </c>
      <c r="AA11" s="33">
        <f t="shared" si="2"/>
        <v>1.129411765</v>
      </c>
      <c r="AB11" s="127" t="s">
        <v>211</v>
      </c>
      <c r="AC11" s="5"/>
      <c r="AD11" s="5"/>
      <c r="AE11" s="5"/>
      <c r="AF11" s="5"/>
      <c r="AG11" s="6" t="s">
        <v>61</v>
      </c>
      <c r="AH11" s="6"/>
      <c r="AI11" s="6"/>
      <c r="AJ11" s="6" t="s">
        <v>62</v>
      </c>
      <c r="AK11" s="5"/>
    </row>
    <row r="12" ht="95.25" customHeight="1">
      <c r="A12" s="5"/>
      <c r="B12" s="29" t="s">
        <v>31</v>
      </c>
      <c r="C12" s="71" t="s">
        <v>191</v>
      </c>
      <c r="D12" s="72"/>
      <c r="E12" s="78" t="s">
        <v>212</v>
      </c>
      <c r="F12" s="19" t="s">
        <v>213</v>
      </c>
      <c r="G12" s="20" t="s">
        <v>35</v>
      </c>
      <c r="H12" s="32" t="s">
        <v>36</v>
      </c>
      <c r="I12" s="21">
        <v>0.1</v>
      </c>
      <c r="J12" s="22" t="s">
        <v>214</v>
      </c>
      <c r="K12" s="21">
        <v>0.6</v>
      </c>
      <c r="L12" s="32" t="s">
        <v>38</v>
      </c>
      <c r="M12" s="32" t="s">
        <v>62</v>
      </c>
      <c r="N12" s="33"/>
      <c r="O12" s="33"/>
      <c r="P12" s="33"/>
      <c r="Q12" s="33"/>
      <c r="R12" s="33"/>
      <c r="S12" s="33"/>
      <c r="T12" s="33"/>
      <c r="U12" s="33"/>
      <c r="V12" s="33"/>
      <c r="W12" s="33"/>
      <c r="X12" s="33"/>
      <c r="Y12" s="75">
        <v>0.0</v>
      </c>
      <c r="Z12" s="33">
        <f t="shared" si="1"/>
        <v>0</v>
      </c>
      <c r="AA12" s="33">
        <f t="shared" si="2"/>
        <v>0</v>
      </c>
      <c r="AB12" s="126" t="s">
        <v>215</v>
      </c>
      <c r="AC12" s="5"/>
      <c r="AD12" s="5"/>
      <c r="AE12" s="5"/>
      <c r="AF12" s="5"/>
      <c r="AG12" s="6"/>
      <c r="AH12" s="6"/>
      <c r="AI12" s="6"/>
      <c r="AJ12" s="6"/>
      <c r="AK12" s="5"/>
    </row>
    <row r="13" ht="120.75" customHeight="1">
      <c r="A13" s="5"/>
      <c r="B13" s="29" t="s">
        <v>31</v>
      </c>
      <c r="C13" s="71" t="s">
        <v>191</v>
      </c>
      <c r="D13" s="72"/>
      <c r="E13" s="78" t="s">
        <v>216</v>
      </c>
      <c r="F13" s="19" t="s">
        <v>217</v>
      </c>
      <c r="G13" s="20" t="s">
        <v>35</v>
      </c>
      <c r="H13" s="32" t="s">
        <v>36</v>
      </c>
      <c r="I13" s="21">
        <v>1.05</v>
      </c>
      <c r="J13" s="22" t="s">
        <v>194</v>
      </c>
      <c r="K13" s="21">
        <v>1.0</v>
      </c>
      <c r="L13" s="32" t="s">
        <v>38</v>
      </c>
      <c r="M13" s="32" t="s">
        <v>39</v>
      </c>
      <c r="N13" s="75">
        <v>1.0</v>
      </c>
      <c r="O13" s="75">
        <v>1.0</v>
      </c>
      <c r="P13" s="75">
        <v>1.0</v>
      </c>
      <c r="Q13" s="75">
        <v>1.0</v>
      </c>
      <c r="R13" s="75">
        <v>1.0</v>
      </c>
      <c r="S13" s="75">
        <v>1.0</v>
      </c>
      <c r="T13" s="75">
        <v>1.0</v>
      </c>
      <c r="U13" s="75">
        <v>1.0</v>
      </c>
      <c r="V13" s="75">
        <v>1.0</v>
      </c>
      <c r="W13" s="75">
        <v>1.0</v>
      </c>
      <c r="X13" s="75">
        <v>1.0</v>
      </c>
      <c r="Y13" s="75">
        <v>1.0</v>
      </c>
      <c r="Z13" s="33">
        <f t="shared" si="1"/>
        <v>1</v>
      </c>
      <c r="AA13" s="33">
        <f t="shared" si="2"/>
        <v>1</v>
      </c>
      <c r="AB13" s="126" t="s">
        <v>218</v>
      </c>
      <c r="AC13" s="5"/>
      <c r="AD13" s="5"/>
      <c r="AE13" s="5"/>
      <c r="AF13" s="5"/>
      <c r="AG13" s="6"/>
      <c r="AH13" s="6"/>
      <c r="AI13" s="6"/>
      <c r="AJ13" s="6" t="s">
        <v>63</v>
      </c>
      <c r="AK13" s="5"/>
    </row>
    <row r="14" ht="114.75" customHeight="1">
      <c r="A14" s="5"/>
      <c r="B14" s="29" t="s">
        <v>31</v>
      </c>
      <c r="C14" s="71" t="s">
        <v>191</v>
      </c>
      <c r="D14" s="72"/>
      <c r="E14" s="78" t="s">
        <v>219</v>
      </c>
      <c r="F14" s="19" t="s">
        <v>220</v>
      </c>
      <c r="G14" s="20" t="s">
        <v>35</v>
      </c>
      <c r="H14" s="32" t="s">
        <v>46</v>
      </c>
      <c r="I14" s="33">
        <v>0.0</v>
      </c>
      <c r="J14" s="22" t="s">
        <v>221</v>
      </c>
      <c r="K14" s="21">
        <v>0.05</v>
      </c>
      <c r="L14" s="32" t="s">
        <v>47</v>
      </c>
      <c r="M14" s="79" t="s">
        <v>39</v>
      </c>
      <c r="N14" s="75">
        <v>0.0</v>
      </c>
      <c r="O14" s="75">
        <v>0.0</v>
      </c>
      <c r="P14" s="75">
        <v>0.0</v>
      </c>
      <c r="Q14" s="75">
        <v>0.0</v>
      </c>
      <c r="R14" s="75">
        <v>0.01</v>
      </c>
      <c r="S14" s="75">
        <v>0.0</v>
      </c>
      <c r="T14" s="75">
        <v>0.0</v>
      </c>
      <c r="U14" s="75">
        <v>0.0</v>
      </c>
      <c r="V14" s="75">
        <v>0.0</v>
      </c>
      <c r="W14" s="75">
        <v>0.0</v>
      </c>
      <c r="X14" s="75">
        <v>0.01</v>
      </c>
      <c r="Y14" s="75">
        <v>0.0</v>
      </c>
      <c r="Z14" s="33">
        <f t="shared" si="1"/>
        <v>0.001666666667</v>
      </c>
      <c r="AA14" s="33">
        <f t="shared" si="2"/>
        <v>0.03333333333</v>
      </c>
      <c r="AB14" s="65" t="s">
        <v>222</v>
      </c>
      <c r="AC14" s="5"/>
      <c r="AD14" s="5"/>
      <c r="AE14" s="5"/>
      <c r="AF14" s="5"/>
      <c r="AG14" s="5"/>
      <c r="AH14" s="5"/>
      <c r="AI14" s="5"/>
      <c r="AJ14" s="5"/>
      <c r="AK14" s="5"/>
    </row>
    <row r="15" ht="126.75" customHeight="1">
      <c r="A15" s="5"/>
      <c r="B15" s="29" t="s">
        <v>31</v>
      </c>
      <c r="C15" s="71" t="s">
        <v>191</v>
      </c>
      <c r="D15" s="72"/>
      <c r="E15" s="78" t="s">
        <v>223</v>
      </c>
      <c r="F15" s="19" t="s">
        <v>224</v>
      </c>
      <c r="G15" s="20" t="s">
        <v>35</v>
      </c>
      <c r="H15" s="32" t="s">
        <v>46</v>
      </c>
      <c r="I15" s="21">
        <v>0.0</v>
      </c>
      <c r="J15" s="22" t="s">
        <v>225</v>
      </c>
      <c r="K15" s="21">
        <v>0.0</v>
      </c>
      <c r="L15" s="32" t="s">
        <v>38</v>
      </c>
      <c r="M15" s="32" t="s">
        <v>63</v>
      </c>
      <c r="N15" s="33"/>
      <c r="O15" s="33"/>
      <c r="P15" s="33"/>
      <c r="Q15" s="33"/>
      <c r="R15" s="33"/>
      <c r="S15" s="33"/>
      <c r="T15" s="33"/>
      <c r="U15" s="33"/>
      <c r="V15" s="33"/>
      <c r="W15" s="33"/>
      <c r="X15" s="33"/>
      <c r="Y15" s="75">
        <v>0.0</v>
      </c>
      <c r="Z15" s="33">
        <f t="shared" si="1"/>
        <v>0</v>
      </c>
      <c r="AA15" s="33">
        <f>AVERAGE(O15:Z15)</f>
        <v>0</v>
      </c>
      <c r="AB15" s="84" t="s">
        <v>226</v>
      </c>
      <c r="AC15" s="5"/>
      <c r="AD15" s="5"/>
      <c r="AE15" s="5"/>
      <c r="AF15" s="5"/>
      <c r="AG15" s="5"/>
      <c r="AH15" s="5"/>
      <c r="AI15" s="5"/>
      <c r="AJ15" s="5"/>
      <c r="AK15" s="5"/>
    </row>
    <row r="16" ht="126.75" customHeight="1">
      <c r="A16" s="5"/>
      <c r="B16" s="29" t="s">
        <v>31</v>
      </c>
      <c r="C16" s="71" t="s">
        <v>191</v>
      </c>
      <c r="D16" s="72"/>
      <c r="E16" s="78" t="s">
        <v>227</v>
      </c>
      <c r="F16" s="19" t="s">
        <v>228</v>
      </c>
      <c r="G16" s="20" t="s">
        <v>35</v>
      </c>
      <c r="H16" s="32" t="s">
        <v>46</v>
      </c>
      <c r="I16" s="21">
        <v>0.0</v>
      </c>
      <c r="J16" s="22" t="s">
        <v>229</v>
      </c>
      <c r="K16" s="21">
        <v>0.05</v>
      </c>
      <c r="L16" s="32" t="s">
        <v>38</v>
      </c>
      <c r="M16" s="32" t="s">
        <v>63</v>
      </c>
      <c r="N16" s="33"/>
      <c r="O16" s="33"/>
      <c r="P16" s="33"/>
      <c r="Q16" s="33"/>
      <c r="R16" s="33"/>
      <c r="S16" s="33"/>
      <c r="T16" s="33"/>
      <c r="U16" s="33"/>
      <c r="V16" s="33"/>
      <c r="W16" s="33"/>
      <c r="X16" s="33"/>
      <c r="Y16" s="79">
        <v>0.0</v>
      </c>
      <c r="Z16" s="33">
        <f t="shared" si="1"/>
        <v>0</v>
      </c>
      <c r="AA16" s="33">
        <f t="shared" ref="AA16:AA69" si="3">Z16/K16</f>
        <v>0</v>
      </c>
      <c r="AB16" s="126" t="s">
        <v>230</v>
      </c>
      <c r="AC16" s="5"/>
      <c r="AD16" s="5"/>
      <c r="AE16" s="5"/>
      <c r="AF16" s="5"/>
      <c r="AG16" s="5"/>
      <c r="AH16" s="5"/>
      <c r="AI16" s="5"/>
      <c r="AJ16" s="5"/>
      <c r="AK16" s="5"/>
    </row>
    <row r="17" ht="111.0" customHeight="1">
      <c r="A17" s="5"/>
      <c r="B17" s="29" t="s">
        <v>31</v>
      </c>
      <c r="C17" s="71" t="s">
        <v>191</v>
      </c>
      <c r="D17" s="72"/>
      <c r="E17" s="78" t="s">
        <v>231</v>
      </c>
      <c r="F17" s="19" t="s">
        <v>232</v>
      </c>
      <c r="G17" s="20" t="s">
        <v>52</v>
      </c>
      <c r="H17" s="32" t="s">
        <v>46</v>
      </c>
      <c r="I17" s="33">
        <v>0.0</v>
      </c>
      <c r="J17" s="22" t="s">
        <v>233</v>
      </c>
      <c r="K17" s="24">
        <v>0.02</v>
      </c>
      <c r="L17" s="32" t="s">
        <v>38</v>
      </c>
      <c r="M17" s="79" t="s">
        <v>39</v>
      </c>
      <c r="N17" s="75">
        <v>0.0</v>
      </c>
      <c r="O17" s="75">
        <v>0.0</v>
      </c>
      <c r="P17" s="75">
        <v>0.0</v>
      </c>
      <c r="Q17" s="75">
        <v>0.0</v>
      </c>
      <c r="R17" s="75">
        <v>0.0</v>
      </c>
      <c r="S17" s="75">
        <v>0.02</v>
      </c>
      <c r="T17" s="75">
        <v>0.0</v>
      </c>
      <c r="U17" s="75">
        <v>0.0</v>
      </c>
      <c r="V17" s="75">
        <v>0.0</v>
      </c>
      <c r="W17" s="75">
        <v>0.0</v>
      </c>
      <c r="X17" s="75">
        <v>0.12</v>
      </c>
      <c r="Y17" s="75">
        <v>0.0</v>
      </c>
      <c r="Z17" s="33">
        <f t="shared" si="1"/>
        <v>0.01166666667</v>
      </c>
      <c r="AA17" s="33">
        <f t="shared" si="3"/>
        <v>0.5833333333</v>
      </c>
      <c r="AB17" s="126" t="s">
        <v>234</v>
      </c>
      <c r="AC17" s="5"/>
      <c r="AD17" s="5"/>
      <c r="AE17" s="5"/>
      <c r="AF17" s="5"/>
      <c r="AG17" s="5"/>
      <c r="AH17" s="5"/>
      <c r="AI17" s="5"/>
      <c r="AJ17" s="5"/>
      <c r="AK17" s="5"/>
    </row>
    <row r="18" ht="183.0" customHeight="1">
      <c r="A18" s="5"/>
      <c r="B18" s="110" t="s">
        <v>31</v>
      </c>
      <c r="C18" s="71" t="s">
        <v>191</v>
      </c>
      <c r="D18" s="72"/>
      <c r="E18" s="78" t="s">
        <v>235</v>
      </c>
      <c r="F18" s="19" t="s">
        <v>236</v>
      </c>
      <c r="G18" s="20" t="s">
        <v>35</v>
      </c>
      <c r="H18" s="32" t="s">
        <v>46</v>
      </c>
      <c r="I18" s="128">
        <v>0.0633</v>
      </c>
      <c r="J18" s="22" t="s">
        <v>237</v>
      </c>
      <c r="K18" s="21">
        <v>0.1</v>
      </c>
      <c r="L18" s="32" t="s">
        <v>38</v>
      </c>
      <c r="M18" s="32" t="s">
        <v>39</v>
      </c>
      <c r="N18" s="75">
        <v>0.16</v>
      </c>
      <c r="O18" s="75">
        <v>0.0</v>
      </c>
      <c r="P18" s="75">
        <v>0.01</v>
      </c>
      <c r="Q18" s="75">
        <v>0.07</v>
      </c>
      <c r="R18" s="75">
        <v>0.07</v>
      </c>
      <c r="S18" s="75">
        <v>0.04</v>
      </c>
      <c r="T18" s="75">
        <v>0.13</v>
      </c>
      <c r="U18" s="75">
        <v>0.03</v>
      </c>
      <c r="V18" s="75">
        <v>0.04</v>
      </c>
      <c r="W18" s="75">
        <v>0.06</v>
      </c>
      <c r="X18" s="75">
        <v>0.34</v>
      </c>
      <c r="Y18" s="75">
        <v>0.46</v>
      </c>
      <c r="Z18" s="33">
        <f t="shared" si="1"/>
        <v>0.1175</v>
      </c>
      <c r="AA18" s="33">
        <f t="shared" si="3"/>
        <v>1.175</v>
      </c>
      <c r="AB18" s="126" t="s">
        <v>238</v>
      </c>
      <c r="AC18" s="5"/>
      <c r="AD18" s="5"/>
      <c r="AE18" s="5"/>
      <c r="AF18" s="5"/>
      <c r="AG18" s="5"/>
      <c r="AH18" s="5"/>
      <c r="AI18" s="5"/>
      <c r="AJ18" s="5"/>
      <c r="AK18" s="5"/>
    </row>
    <row r="19" ht="95.25" customHeight="1">
      <c r="A19" s="5"/>
      <c r="B19" s="29" t="s">
        <v>31</v>
      </c>
      <c r="C19" s="71" t="s">
        <v>191</v>
      </c>
      <c r="D19" s="72"/>
      <c r="E19" s="78" t="s">
        <v>239</v>
      </c>
      <c r="F19" s="19" t="s">
        <v>240</v>
      </c>
      <c r="G19" s="20" t="s">
        <v>35</v>
      </c>
      <c r="H19" s="32" t="s">
        <v>46</v>
      </c>
      <c r="I19" s="33"/>
      <c r="J19" s="22" t="s">
        <v>241</v>
      </c>
      <c r="K19" s="21">
        <v>0.05</v>
      </c>
      <c r="L19" s="32" t="s">
        <v>38</v>
      </c>
      <c r="M19" s="32" t="s">
        <v>63</v>
      </c>
      <c r="N19" s="33"/>
      <c r="O19" s="33"/>
      <c r="P19" s="33"/>
      <c r="Q19" s="33"/>
      <c r="R19" s="33"/>
      <c r="S19" s="33"/>
      <c r="T19" s="33"/>
      <c r="U19" s="33"/>
      <c r="V19" s="33"/>
      <c r="W19" s="33"/>
      <c r="X19" s="33"/>
      <c r="Y19" s="75">
        <v>0.0</v>
      </c>
      <c r="Z19" s="33">
        <f t="shared" si="1"/>
        <v>0</v>
      </c>
      <c r="AA19" s="33">
        <f t="shared" si="3"/>
        <v>0</v>
      </c>
      <c r="AB19" s="127" t="s">
        <v>215</v>
      </c>
      <c r="AC19" s="5"/>
      <c r="AD19" s="5"/>
      <c r="AE19" s="5"/>
      <c r="AF19" s="5"/>
      <c r="AG19" s="5"/>
      <c r="AH19" s="5"/>
      <c r="AI19" s="5"/>
      <c r="AJ19" s="5"/>
      <c r="AK19" s="5"/>
    </row>
    <row r="20" ht="81.75" customHeight="1">
      <c r="A20" s="5"/>
      <c r="B20" s="29" t="s">
        <v>31</v>
      </c>
      <c r="C20" s="71" t="s">
        <v>191</v>
      </c>
      <c r="D20" s="72"/>
      <c r="E20" s="78" t="s">
        <v>242</v>
      </c>
      <c r="F20" s="19" t="s">
        <v>243</v>
      </c>
      <c r="G20" s="20" t="s">
        <v>35</v>
      </c>
      <c r="H20" s="32" t="s">
        <v>36</v>
      </c>
      <c r="I20" s="21">
        <v>0.85</v>
      </c>
      <c r="J20" s="22" t="s">
        <v>244</v>
      </c>
      <c r="K20" s="21">
        <v>0.95</v>
      </c>
      <c r="L20" s="32" t="s">
        <v>38</v>
      </c>
      <c r="M20" s="32" t="s">
        <v>62</v>
      </c>
      <c r="N20" s="33"/>
      <c r="O20" s="33"/>
      <c r="P20" s="33"/>
      <c r="Q20" s="33"/>
      <c r="R20" s="33"/>
      <c r="S20" s="75">
        <v>0.96</v>
      </c>
      <c r="T20" s="33"/>
      <c r="U20" s="33"/>
      <c r="V20" s="33"/>
      <c r="W20" s="33"/>
      <c r="X20" s="33"/>
      <c r="Y20" s="75">
        <v>1.0</v>
      </c>
      <c r="Z20" s="33">
        <f t="shared" si="1"/>
        <v>0.98</v>
      </c>
      <c r="AA20" s="33">
        <f t="shared" si="3"/>
        <v>1.031578947</v>
      </c>
      <c r="AB20" s="126" t="s">
        <v>245</v>
      </c>
      <c r="AC20" s="5"/>
      <c r="AD20" s="5"/>
      <c r="AE20" s="5"/>
      <c r="AF20" s="5"/>
      <c r="AG20" s="5"/>
      <c r="AH20" s="5"/>
      <c r="AI20" s="5"/>
      <c r="AJ20" s="5"/>
      <c r="AK20" s="5"/>
    </row>
    <row r="21" ht="79.5" customHeight="1">
      <c r="A21" s="5"/>
      <c r="B21" s="29" t="s">
        <v>31</v>
      </c>
      <c r="C21" s="71" t="s">
        <v>191</v>
      </c>
      <c r="D21" s="72"/>
      <c r="E21" s="78" t="s">
        <v>246</v>
      </c>
      <c r="F21" s="19" t="s">
        <v>247</v>
      </c>
      <c r="G21" s="20" t="s">
        <v>35</v>
      </c>
      <c r="H21" s="32" t="s">
        <v>36</v>
      </c>
      <c r="I21" s="33">
        <v>0.0</v>
      </c>
      <c r="J21" s="22" t="s">
        <v>248</v>
      </c>
      <c r="K21" s="21">
        <v>0.9</v>
      </c>
      <c r="L21" s="32" t="s">
        <v>38</v>
      </c>
      <c r="M21" s="32" t="s">
        <v>63</v>
      </c>
      <c r="N21" s="33"/>
      <c r="O21" s="33"/>
      <c r="P21" s="33"/>
      <c r="Q21" s="33"/>
      <c r="R21" s="33"/>
      <c r="S21" s="33"/>
      <c r="T21" s="33"/>
      <c r="U21" s="33"/>
      <c r="V21" s="33"/>
      <c r="W21" s="33"/>
      <c r="X21" s="33"/>
      <c r="Y21" s="75">
        <v>1.0</v>
      </c>
      <c r="Z21" s="33">
        <f t="shared" si="1"/>
        <v>1</v>
      </c>
      <c r="AA21" s="33">
        <f t="shared" si="3"/>
        <v>1.111111111</v>
      </c>
      <c r="AB21" s="129" t="s">
        <v>249</v>
      </c>
      <c r="AC21" s="5"/>
      <c r="AD21" s="5"/>
      <c r="AE21" s="5"/>
      <c r="AF21" s="5"/>
      <c r="AG21" s="5"/>
      <c r="AH21" s="5"/>
      <c r="AI21" s="5"/>
      <c r="AJ21" s="5"/>
      <c r="AK21" s="5"/>
    </row>
    <row r="22" ht="79.5" customHeight="1">
      <c r="A22" s="5"/>
      <c r="B22" s="29" t="s">
        <v>31</v>
      </c>
      <c r="C22" s="71" t="s">
        <v>191</v>
      </c>
      <c r="D22" s="72"/>
      <c r="E22" s="78" t="s">
        <v>250</v>
      </c>
      <c r="F22" s="19" t="s">
        <v>251</v>
      </c>
      <c r="G22" s="20" t="s">
        <v>35</v>
      </c>
      <c r="H22" s="32" t="s">
        <v>36</v>
      </c>
      <c r="I22" s="33">
        <v>0.0</v>
      </c>
      <c r="J22" s="22" t="s">
        <v>252</v>
      </c>
      <c r="K22" s="21">
        <v>0.9</v>
      </c>
      <c r="L22" s="32" t="s">
        <v>38</v>
      </c>
      <c r="M22" s="32" t="s">
        <v>63</v>
      </c>
      <c r="N22" s="33"/>
      <c r="O22" s="33"/>
      <c r="P22" s="33"/>
      <c r="Q22" s="33"/>
      <c r="R22" s="33"/>
      <c r="S22" s="33"/>
      <c r="T22" s="33"/>
      <c r="U22" s="33"/>
      <c r="V22" s="33"/>
      <c r="W22" s="33"/>
      <c r="X22" s="33"/>
      <c r="Y22" s="75">
        <v>0.95</v>
      </c>
      <c r="Z22" s="33">
        <f t="shared" si="1"/>
        <v>0.95</v>
      </c>
      <c r="AA22" s="33">
        <f t="shared" si="3"/>
        <v>1.055555556</v>
      </c>
      <c r="AB22" s="129" t="s">
        <v>253</v>
      </c>
      <c r="AC22" s="5"/>
      <c r="AD22" s="5"/>
      <c r="AE22" s="5"/>
      <c r="AF22" s="5"/>
      <c r="AG22" s="5"/>
      <c r="AH22" s="5"/>
      <c r="AI22" s="5"/>
      <c r="AJ22" s="5"/>
      <c r="AK22" s="5"/>
    </row>
    <row r="23" ht="158.25" customHeight="1">
      <c r="A23" s="5"/>
      <c r="B23" s="29" t="s">
        <v>31</v>
      </c>
      <c r="C23" s="71" t="s">
        <v>191</v>
      </c>
      <c r="D23" s="72"/>
      <c r="E23" s="78" t="s">
        <v>254</v>
      </c>
      <c r="F23" s="19" t="s">
        <v>255</v>
      </c>
      <c r="G23" s="20" t="s">
        <v>35</v>
      </c>
      <c r="H23" s="32" t="s">
        <v>36</v>
      </c>
      <c r="I23" s="33">
        <v>0.0</v>
      </c>
      <c r="J23" s="22" t="s">
        <v>256</v>
      </c>
      <c r="K23" s="24">
        <v>0.95</v>
      </c>
      <c r="L23" s="32" t="s">
        <v>38</v>
      </c>
      <c r="M23" s="32" t="s">
        <v>39</v>
      </c>
      <c r="N23" s="79">
        <v>0.0</v>
      </c>
      <c r="O23" s="79">
        <v>0.0</v>
      </c>
      <c r="P23" s="79">
        <v>0.0</v>
      </c>
      <c r="Q23" s="75">
        <v>0.0</v>
      </c>
      <c r="R23" s="75">
        <v>0.0</v>
      </c>
      <c r="S23" s="75">
        <v>0.01</v>
      </c>
      <c r="T23" s="75">
        <v>0.0</v>
      </c>
      <c r="U23" s="75">
        <v>0.0</v>
      </c>
      <c r="V23" s="75">
        <v>0.0</v>
      </c>
      <c r="W23" s="75">
        <v>0.0</v>
      </c>
      <c r="X23" s="75">
        <v>0.0</v>
      </c>
      <c r="Y23" s="75">
        <v>0.0</v>
      </c>
      <c r="Z23" s="33">
        <f t="shared" si="1"/>
        <v>0.0008333333333</v>
      </c>
      <c r="AA23" s="33">
        <f t="shared" si="3"/>
        <v>0.0008771929825</v>
      </c>
      <c r="AB23" s="126" t="s">
        <v>257</v>
      </c>
      <c r="AC23" s="5"/>
      <c r="AD23" s="5"/>
      <c r="AE23" s="5"/>
      <c r="AF23" s="5"/>
      <c r="AG23" s="5"/>
      <c r="AH23" s="5"/>
      <c r="AI23" s="5"/>
      <c r="AJ23" s="5"/>
      <c r="AK23" s="5"/>
    </row>
    <row r="24" ht="79.5" customHeight="1">
      <c r="A24" s="5"/>
      <c r="B24" s="29" t="s">
        <v>31</v>
      </c>
      <c r="C24" s="71" t="s">
        <v>191</v>
      </c>
      <c r="D24" s="72"/>
      <c r="E24" s="78" t="s">
        <v>258</v>
      </c>
      <c r="F24" s="19" t="s">
        <v>259</v>
      </c>
      <c r="G24" s="20" t="s">
        <v>35</v>
      </c>
      <c r="H24" s="32" t="s">
        <v>36</v>
      </c>
      <c r="I24" s="33">
        <v>0.0</v>
      </c>
      <c r="J24" s="22" t="s">
        <v>260</v>
      </c>
      <c r="K24" s="21">
        <v>1.0</v>
      </c>
      <c r="L24" s="32" t="s">
        <v>38</v>
      </c>
      <c r="M24" s="32" t="s">
        <v>63</v>
      </c>
      <c r="N24" s="33"/>
      <c r="O24" s="33"/>
      <c r="P24" s="33"/>
      <c r="Q24" s="33"/>
      <c r="R24" s="33"/>
      <c r="S24" s="33"/>
      <c r="T24" s="33"/>
      <c r="U24" s="33"/>
      <c r="V24" s="33"/>
      <c r="W24" s="33"/>
      <c r="X24" s="33"/>
      <c r="Y24" s="75">
        <v>1.0</v>
      </c>
      <c r="Z24" s="33">
        <f t="shared" si="1"/>
        <v>1</v>
      </c>
      <c r="AA24" s="33">
        <f t="shared" si="3"/>
        <v>1</v>
      </c>
      <c r="AB24" s="126" t="s">
        <v>261</v>
      </c>
      <c r="AC24" s="5"/>
      <c r="AD24" s="5"/>
      <c r="AE24" s="5"/>
      <c r="AF24" s="5"/>
      <c r="AG24" s="5"/>
      <c r="AH24" s="5"/>
      <c r="AI24" s="5"/>
      <c r="AJ24" s="5"/>
      <c r="AK24" s="5"/>
    </row>
    <row r="25" ht="95.25" customHeight="1">
      <c r="A25" s="5"/>
      <c r="B25" s="29" t="s">
        <v>31</v>
      </c>
      <c r="C25" s="71" t="s">
        <v>191</v>
      </c>
      <c r="D25" s="72"/>
      <c r="E25" s="78" t="s">
        <v>262</v>
      </c>
      <c r="F25" s="19" t="s">
        <v>263</v>
      </c>
      <c r="G25" s="20" t="s">
        <v>35</v>
      </c>
      <c r="H25" s="32" t="s">
        <v>36</v>
      </c>
      <c r="I25" s="33">
        <v>0.0</v>
      </c>
      <c r="J25" s="22" t="s">
        <v>264</v>
      </c>
      <c r="K25" s="21">
        <v>0.9</v>
      </c>
      <c r="L25" s="32" t="s">
        <v>38</v>
      </c>
      <c r="M25" s="32" t="s">
        <v>62</v>
      </c>
      <c r="N25" s="33"/>
      <c r="O25" s="33"/>
      <c r="P25" s="33"/>
      <c r="Q25" s="33"/>
      <c r="R25" s="33"/>
      <c r="S25" s="75">
        <v>1.0</v>
      </c>
      <c r="T25" s="33"/>
      <c r="U25" s="33"/>
      <c r="V25" s="33"/>
      <c r="W25" s="33"/>
      <c r="X25" s="33"/>
      <c r="Y25" s="75">
        <v>0.5</v>
      </c>
      <c r="Z25" s="33">
        <f t="shared" si="1"/>
        <v>0.75</v>
      </c>
      <c r="AA25" s="33">
        <f t="shared" si="3"/>
        <v>0.8333333333</v>
      </c>
      <c r="AB25" s="130" t="s">
        <v>265</v>
      </c>
      <c r="AC25" s="5"/>
      <c r="AD25" s="5"/>
      <c r="AE25" s="5"/>
      <c r="AF25" s="5"/>
      <c r="AG25" s="5"/>
      <c r="AH25" s="5"/>
      <c r="AI25" s="5"/>
      <c r="AJ25" s="5"/>
      <c r="AK25" s="5"/>
    </row>
    <row r="26" ht="135.0" customHeight="1">
      <c r="A26" s="5"/>
      <c r="B26" s="29" t="s">
        <v>31</v>
      </c>
      <c r="C26" s="71" t="s">
        <v>191</v>
      </c>
      <c r="D26" s="72"/>
      <c r="E26" s="78" t="s">
        <v>266</v>
      </c>
      <c r="F26" s="19" t="s">
        <v>267</v>
      </c>
      <c r="G26" s="20" t="s">
        <v>35</v>
      </c>
      <c r="H26" s="32" t="s">
        <v>36</v>
      </c>
      <c r="I26" s="33">
        <v>0.0</v>
      </c>
      <c r="J26" s="22" t="s">
        <v>268</v>
      </c>
      <c r="K26" s="21">
        <v>0.9</v>
      </c>
      <c r="L26" s="32" t="s">
        <v>38</v>
      </c>
      <c r="M26" s="32" t="s">
        <v>63</v>
      </c>
      <c r="N26" s="33"/>
      <c r="O26" s="33"/>
      <c r="P26" s="33"/>
      <c r="Q26" s="33"/>
      <c r="R26" s="33"/>
      <c r="S26" s="33"/>
      <c r="T26" s="33"/>
      <c r="U26" s="33"/>
      <c r="V26" s="33"/>
      <c r="W26" s="33"/>
      <c r="X26" s="33"/>
      <c r="Y26" s="75">
        <v>1.0</v>
      </c>
      <c r="Z26" s="33">
        <f t="shared" si="1"/>
        <v>1</v>
      </c>
      <c r="AA26" s="33">
        <f t="shared" si="3"/>
        <v>1.111111111</v>
      </c>
      <c r="AB26" s="130" t="s">
        <v>269</v>
      </c>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3" t="str">
        <f t="shared" si="3"/>
        <v>#DIV/0!</v>
      </c>
      <c r="AB27" s="131"/>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3" t="str">
        <f t="shared" si="3"/>
        <v>#DIV/0!</v>
      </c>
      <c r="AB28" s="1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3" t="str">
        <f t="shared" si="3"/>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3" t="str">
        <f t="shared" si="3"/>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3" t="str">
        <f t="shared" si="3"/>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3" t="str">
        <f t="shared" si="3"/>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3" t="str">
        <f t="shared" si="3"/>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3" t="str">
        <f t="shared" si="3"/>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3" t="str">
        <f t="shared" si="3"/>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3" t="str">
        <f t="shared" si="3"/>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3" t="str">
        <f t="shared" si="3"/>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3" t="str">
        <f t="shared" si="3"/>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3" t="str">
        <f t="shared" si="3"/>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3" t="str">
        <f t="shared" si="3"/>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3" t="str">
        <f t="shared" si="3"/>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3" t="str">
        <f t="shared" si="3"/>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3" t="str">
        <f t="shared" si="3"/>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3" t="str">
        <f t="shared" si="3"/>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3" t="str">
        <f t="shared" si="3"/>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3" t="str">
        <f t="shared" si="3"/>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3" t="str">
        <f t="shared" si="3"/>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3" t="str">
        <f t="shared" si="3"/>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3" t="str">
        <f t="shared" si="3"/>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3" t="str">
        <f t="shared" si="3"/>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3" t="str">
        <f t="shared" si="3"/>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3" t="str">
        <f t="shared" si="3"/>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3" t="str">
        <f t="shared" si="3"/>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3" t="str">
        <f t="shared" si="3"/>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3" t="str">
        <f t="shared" si="3"/>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3" t="str">
        <f t="shared" si="3"/>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3" t="str">
        <f t="shared" si="3"/>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3" t="str">
        <f t="shared" si="3"/>
        <v>#DIV/0!</v>
      </c>
      <c r="AB58" s="32"/>
      <c r="AC58" s="5"/>
      <c r="AD58" s="5"/>
      <c r="AE58" s="5"/>
      <c r="AF58" s="5"/>
      <c r="AG58" s="5"/>
      <c r="AH58" s="5"/>
      <c r="AI58" s="5"/>
      <c r="AJ58" s="5"/>
      <c r="AK58" s="5"/>
    </row>
    <row r="59" ht="15.75" customHeight="1">
      <c r="A59" s="5"/>
      <c r="B59" s="30"/>
      <c r="C59" s="52"/>
      <c r="D59" s="2"/>
      <c r="E59" s="53"/>
      <c r="F59" s="54"/>
      <c r="G59" s="53"/>
      <c r="H59" s="53"/>
      <c r="I59" s="55"/>
      <c r="J59" s="56"/>
      <c r="K59" s="55"/>
      <c r="L59" s="53"/>
      <c r="M59" s="53"/>
      <c r="N59" s="55"/>
      <c r="O59" s="55"/>
      <c r="P59" s="55"/>
      <c r="Q59" s="55"/>
      <c r="R59" s="55"/>
      <c r="S59" s="55"/>
      <c r="T59" s="55"/>
      <c r="U59" s="55"/>
      <c r="V59" s="55"/>
      <c r="W59" s="55"/>
      <c r="X59" s="55"/>
      <c r="Y59" s="55"/>
      <c r="Z59" s="55" t="str">
        <f t="shared" si="1"/>
        <v>#DIV/0!</v>
      </c>
      <c r="AA59" s="55" t="str">
        <f t="shared" si="3"/>
        <v>#DIV/0!</v>
      </c>
      <c r="AB59" s="32"/>
      <c r="AC59" s="5"/>
      <c r="AD59" s="5"/>
      <c r="AE59" s="5"/>
      <c r="AF59" s="5"/>
      <c r="AG59" s="5"/>
      <c r="AH59" s="5"/>
      <c r="AI59" s="5"/>
      <c r="AJ59" s="5"/>
      <c r="AK59" s="5"/>
    </row>
    <row r="60" ht="15.75" customHeight="1">
      <c r="A60" s="5"/>
      <c r="B60" s="30"/>
      <c r="C60" s="52"/>
      <c r="D60" s="2"/>
      <c r="E60" s="53"/>
      <c r="F60" s="54"/>
      <c r="G60" s="53"/>
      <c r="H60" s="53"/>
      <c r="I60" s="55"/>
      <c r="J60" s="56"/>
      <c r="K60" s="55"/>
      <c r="L60" s="53"/>
      <c r="M60" s="53"/>
      <c r="N60" s="55"/>
      <c r="O60" s="55"/>
      <c r="P60" s="55"/>
      <c r="Q60" s="55"/>
      <c r="R60" s="55"/>
      <c r="S60" s="55"/>
      <c r="T60" s="55"/>
      <c r="U60" s="55"/>
      <c r="V60" s="55"/>
      <c r="W60" s="55"/>
      <c r="X60" s="55"/>
      <c r="Y60" s="55"/>
      <c r="Z60" s="55" t="str">
        <f t="shared" si="1"/>
        <v>#DIV/0!</v>
      </c>
      <c r="AA60" s="55" t="str">
        <f t="shared" si="3"/>
        <v>#DIV/0!</v>
      </c>
      <c r="AB60" s="32"/>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1"/>
        <v>#DIV/0!</v>
      </c>
      <c r="AA61" s="55" t="str">
        <f t="shared" si="3"/>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1"/>
        <v>#DIV/0!</v>
      </c>
      <c r="AA62" s="55" t="str">
        <f t="shared" si="3"/>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1"/>
        <v>#DIV/0!</v>
      </c>
      <c r="AA63" s="55" t="str">
        <f t="shared" si="3"/>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1"/>
        <v>#DIV/0!</v>
      </c>
      <c r="AA64" s="55" t="str">
        <f t="shared" si="3"/>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1"/>
        <v>#DIV/0!</v>
      </c>
      <c r="AA65" s="55" t="str">
        <f t="shared" si="3"/>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1"/>
        <v>#DIV/0!</v>
      </c>
      <c r="AA66" s="55" t="str">
        <f t="shared" si="3"/>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1"/>
        <v>#DIV/0!</v>
      </c>
      <c r="AA67" s="55" t="str">
        <f t="shared" si="3"/>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1"/>
        <v>#DIV/0!</v>
      </c>
      <c r="AA68" s="55" t="str">
        <f t="shared" si="3"/>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1"/>
        <v>#DIV/0!</v>
      </c>
      <c r="AA69" s="55" t="str">
        <f t="shared" si="3"/>
        <v>#DIV/0!</v>
      </c>
      <c r="AB69" s="32"/>
      <c r="AC69" s="5"/>
      <c r="AD69" s="5"/>
      <c r="AE69" s="5"/>
      <c r="AF69" s="5"/>
      <c r="AG69" s="5"/>
      <c r="AH69" s="5"/>
      <c r="AI69" s="5"/>
      <c r="AJ69" s="5"/>
      <c r="AK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row>
    <row r="77" ht="15.75" customHeight="1">
      <c r="A77" s="5"/>
      <c r="B77" s="5"/>
      <c r="C77" s="5"/>
      <c r="D77" s="5"/>
      <c r="E77" s="5"/>
      <c r="F77" s="5"/>
      <c r="G77" s="5"/>
      <c r="H77" s="5"/>
      <c r="I77" s="5"/>
      <c r="J77" s="5"/>
      <c r="K77" s="133" t="s">
        <v>65</v>
      </c>
      <c r="L77" s="5"/>
      <c r="M77" s="5"/>
      <c r="N77" s="5"/>
      <c r="O77" s="5"/>
      <c r="P77" s="5"/>
      <c r="Q77" s="5"/>
      <c r="R77" s="5"/>
      <c r="S77" s="5"/>
      <c r="T77" s="5"/>
      <c r="U77" s="5"/>
      <c r="V77" s="5"/>
      <c r="W77" s="5"/>
      <c r="X77" s="5"/>
      <c r="Y77" s="5"/>
      <c r="Z77" s="5"/>
      <c r="AA77" s="5"/>
      <c r="AB77" s="5"/>
      <c r="AC77" s="5"/>
      <c r="AD77" s="5"/>
      <c r="AE77" s="5"/>
      <c r="AF77" s="5"/>
      <c r="AG77" s="5"/>
      <c r="AH77" s="5"/>
      <c r="AI77" s="5"/>
      <c r="AJ77" s="5"/>
      <c r="AK77" s="5"/>
    </row>
    <row r="78" ht="49.5" customHeight="1">
      <c r="A78" s="5"/>
      <c r="B78" s="9" t="s">
        <v>3</v>
      </c>
      <c r="C78" s="10" t="s">
        <v>4</v>
      </c>
      <c r="D78" s="11"/>
      <c r="E78" s="12" t="s">
        <v>5</v>
      </c>
      <c r="F78" s="12" t="s">
        <v>6</v>
      </c>
      <c r="G78" s="12" t="s">
        <v>7</v>
      </c>
      <c r="H78" s="12" t="s">
        <v>8</v>
      </c>
      <c r="I78" s="12" t="s">
        <v>9</v>
      </c>
      <c r="J78" s="12" t="s">
        <v>10</v>
      </c>
      <c r="K78" s="12" t="s">
        <v>11</v>
      </c>
      <c r="L78" s="12" t="s">
        <v>12</v>
      </c>
      <c r="M78" s="12" t="s">
        <v>13</v>
      </c>
      <c r="N78" s="12" t="s">
        <v>14</v>
      </c>
      <c r="O78" s="12" t="s">
        <v>15</v>
      </c>
      <c r="P78" s="12" t="s">
        <v>16</v>
      </c>
      <c r="Q78" s="12" t="s">
        <v>17</v>
      </c>
      <c r="R78" s="12" t="s">
        <v>18</v>
      </c>
      <c r="S78" s="12" t="s">
        <v>19</v>
      </c>
      <c r="T78" s="12" t="s">
        <v>20</v>
      </c>
      <c r="U78" s="12" t="s">
        <v>21</v>
      </c>
      <c r="V78" s="12" t="s">
        <v>22</v>
      </c>
      <c r="W78" s="12" t="s">
        <v>23</v>
      </c>
      <c r="X78" s="12" t="s">
        <v>24</v>
      </c>
      <c r="Y78" s="12" t="s">
        <v>25</v>
      </c>
      <c r="Z78" s="12" t="s">
        <v>26</v>
      </c>
      <c r="AA78" s="12" t="s">
        <v>27</v>
      </c>
      <c r="AB78" s="12" t="s">
        <v>28</v>
      </c>
      <c r="AC78" s="5"/>
      <c r="AD78" s="5"/>
      <c r="AE78" s="5"/>
      <c r="AF78" s="5"/>
      <c r="AG78" s="5"/>
      <c r="AH78" s="5"/>
      <c r="AI78" s="5"/>
      <c r="AJ78" s="5"/>
      <c r="AK78" s="5"/>
    </row>
    <row r="79" ht="45.0" customHeight="1">
      <c r="A79" s="5"/>
      <c r="B79" s="30" t="s">
        <v>49</v>
      </c>
      <c r="C79" s="71" t="s">
        <v>270</v>
      </c>
      <c r="D79" s="72"/>
      <c r="E79" s="19" t="s">
        <v>271</v>
      </c>
      <c r="F79" s="19" t="s">
        <v>137</v>
      </c>
      <c r="G79" s="53" t="s">
        <v>35</v>
      </c>
      <c r="H79" s="53" t="s">
        <v>36</v>
      </c>
      <c r="I79" s="55">
        <v>0.0</v>
      </c>
      <c r="J79" s="22" t="s">
        <v>69</v>
      </c>
      <c r="K79" s="55">
        <v>1.0</v>
      </c>
      <c r="L79" s="53" t="s">
        <v>38</v>
      </c>
      <c r="M79" s="53" t="s">
        <v>55</v>
      </c>
      <c r="N79" s="55"/>
      <c r="O79" s="55"/>
      <c r="P79" s="55"/>
      <c r="Q79" s="55"/>
      <c r="R79" s="55"/>
      <c r="S79" s="55"/>
      <c r="T79" s="55"/>
      <c r="U79" s="55"/>
      <c r="V79" s="55"/>
      <c r="W79" s="55"/>
      <c r="X79" s="55"/>
      <c r="Y79" s="55"/>
      <c r="Z79" s="55" t="str">
        <f t="shared" ref="Z79:Z80" si="4">AVERAGE(N79:Y79)</f>
        <v>#DIV/0!</v>
      </c>
      <c r="AA79" s="55" t="str">
        <f t="shared" ref="AA79:AA80" si="5">Z79/K79</f>
        <v>#DIV/0!</v>
      </c>
      <c r="AB79" s="134"/>
      <c r="AC79" s="5"/>
      <c r="AD79" s="5"/>
      <c r="AE79" s="5"/>
      <c r="AF79" s="5"/>
      <c r="AG79" s="5"/>
      <c r="AH79" s="5"/>
      <c r="AI79" s="5"/>
      <c r="AJ79" s="5"/>
      <c r="AK79" s="5"/>
    </row>
    <row r="80" ht="65.25" customHeight="1">
      <c r="A80" s="5"/>
      <c r="B80" s="17" t="s">
        <v>49</v>
      </c>
      <c r="C80" s="71" t="s">
        <v>270</v>
      </c>
      <c r="D80" s="72"/>
      <c r="E80" s="19" t="s">
        <v>272</v>
      </c>
      <c r="F80" s="19" t="s">
        <v>137</v>
      </c>
      <c r="G80" s="20" t="s">
        <v>35</v>
      </c>
      <c r="H80" s="20" t="s">
        <v>36</v>
      </c>
      <c r="I80" s="21">
        <v>0.0</v>
      </c>
      <c r="J80" s="22" t="s">
        <v>69</v>
      </c>
      <c r="K80" s="21">
        <v>1.0</v>
      </c>
      <c r="L80" s="20" t="s">
        <v>38</v>
      </c>
      <c r="M80" s="20" t="s">
        <v>55</v>
      </c>
      <c r="N80" s="21"/>
      <c r="O80" s="21"/>
      <c r="P80" s="21"/>
      <c r="Q80" s="21"/>
      <c r="R80" s="21"/>
      <c r="S80" s="21"/>
      <c r="T80" s="21"/>
      <c r="U80" s="21"/>
      <c r="V80" s="21"/>
      <c r="W80" s="21"/>
      <c r="X80" s="21"/>
      <c r="Y80" s="21"/>
      <c r="Z80" s="21" t="str">
        <f t="shared" si="4"/>
        <v>#DIV/0!</v>
      </c>
      <c r="AA80" s="21" t="str">
        <f t="shared" si="5"/>
        <v>#DIV/0!</v>
      </c>
      <c r="AB80" s="114"/>
      <c r="AC80" s="5"/>
      <c r="AD80" s="5"/>
      <c r="AE80" s="5"/>
      <c r="AF80" s="5"/>
      <c r="AG80" s="5"/>
      <c r="AH80" s="5"/>
      <c r="AI80" s="5"/>
      <c r="AJ80" s="5"/>
      <c r="AK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sheetData>
  <mergeCells count="105">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8:D78"/>
    <mergeCell ref="C79:D79"/>
    <mergeCell ref="C80:D80"/>
    <mergeCell ref="C60:D60"/>
    <mergeCell ref="C61:D61"/>
    <mergeCell ref="C62:D62"/>
    <mergeCell ref="C63:D63"/>
    <mergeCell ref="C64:D64"/>
    <mergeCell ref="C65:D65"/>
    <mergeCell ref="C66:D66"/>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58">
    <cfRule type="cellIs" dxfId="0" priority="1" operator="lessThan">
      <formula>0.7</formula>
    </cfRule>
  </conditionalFormatting>
  <conditionalFormatting sqref="N7:AA58">
    <cfRule type="cellIs" dxfId="1" priority="2" operator="between">
      <formula>0.7</formula>
      <formula>0.9</formula>
    </cfRule>
  </conditionalFormatting>
  <conditionalFormatting sqref="N7:AA58">
    <cfRule type="cellIs" dxfId="2" priority="3" operator="greaterThan">
      <formula>0.9</formula>
    </cfRule>
  </conditionalFormatting>
  <conditionalFormatting sqref="N80:Y80 Z59:AA69 Z79:AA80">
    <cfRule type="cellIs" dxfId="0" priority="4" operator="lessThan">
      <formula>0.7</formula>
    </cfRule>
  </conditionalFormatting>
  <conditionalFormatting sqref="N80:Y80 Z59:AA69 Z79:AA80">
    <cfRule type="cellIs" dxfId="1" priority="5" operator="between">
      <formula>0.7</formula>
      <formula>0.9</formula>
    </cfRule>
  </conditionalFormatting>
  <conditionalFormatting sqref="N80:Y80 Z59:AA69 Z79:AA80">
    <cfRule type="cellIs" dxfId="2" priority="6" operator="greaterThan">
      <formula>0.9</formula>
    </cfRule>
  </conditionalFormatting>
  <conditionalFormatting sqref="N59:Y69 N79:Y79">
    <cfRule type="cellIs" dxfId="0" priority="7" operator="lessThan">
      <formula>0.7</formula>
    </cfRule>
  </conditionalFormatting>
  <conditionalFormatting sqref="N59:Y69 N79:Y79">
    <cfRule type="cellIs" dxfId="1" priority="8" operator="between">
      <formula>0.7</formula>
      <formula>0.9</formula>
    </cfRule>
  </conditionalFormatting>
  <conditionalFormatting sqref="N59:Y69 N79:Y79">
    <cfRule type="cellIs" dxfId="2" priority="9" operator="greaterThan">
      <formula>0.9</formula>
    </cfRule>
  </conditionalFormatting>
  <dataValidations>
    <dataValidation type="list" allowBlank="1" showErrorMessage="1" sqref="B7:B69 B79:B80">
      <formula1>$AK$7:$AK$10</formula1>
    </dataValidation>
    <dataValidation type="list" allowBlank="1" showErrorMessage="1" sqref="G7:G69 G79:G80">
      <formula1>$AG$7:$AG$11</formula1>
    </dataValidation>
    <dataValidation type="list" allowBlank="1" showErrorMessage="1" sqref="H7:H69 H79:H80">
      <formula1>$AH$7:$AH$9</formula1>
    </dataValidation>
    <dataValidation type="list" allowBlank="1" showErrorMessage="1" sqref="L7:L69 L79:L80">
      <formula1>$AI$7:$AI$10</formula1>
    </dataValidation>
    <dataValidation type="list" allowBlank="1" showErrorMessage="1" sqref="M7:M69 M79:M80">
      <formula1>$AJ$7:$AJ$13</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ht="15.75" customHeight="1">
      <c r="A2" s="5"/>
      <c r="B2" s="6"/>
      <c r="C2" s="7"/>
      <c r="D2" s="1" t="s">
        <v>0</v>
      </c>
      <c r="E2" s="2"/>
      <c r="F2" s="123"/>
      <c r="H2" s="123"/>
      <c r="J2" s="123"/>
      <c r="L2" s="123"/>
      <c r="N2" s="123"/>
      <c r="P2" s="123"/>
      <c r="R2" s="123"/>
      <c r="T2" s="123"/>
      <c r="V2" s="123"/>
      <c r="X2" s="123"/>
      <c r="Z2" s="123"/>
      <c r="AB2" s="8"/>
      <c r="AC2" s="5"/>
      <c r="AD2" s="5"/>
      <c r="AE2" s="5"/>
      <c r="AF2" s="5"/>
      <c r="AG2" s="5"/>
      <c r="AH2" s="5"/>
      <c r="AI2" s="5"/>
      <c r="AJ2" s="5"/>
      <c r="AK2" s="5"/>
    </row>
    <row r="3" ht="15.75" customHeight="1">
      <c r="A3" s="5"/>
      <c r="C3" s="7"/>
      <c r="D3" s="3" t="s">
        <v>1</v>
      </c>
      <c r="E3" s="4"/>
      <c r="F3" s="124"/>
      <c r="G3" s="2"/>
      <c r="H3" s="124"/>
      <c r="I3" s="2"/>
      <c r="J3" s="124"/>
      <c r="K3" s="2"/>
      <c r="L3" s="124"/>
      <c r="M3" s="2"/>
      <c r="N3" s="124"/>
      <c r="O3" s="2"/>
      <c r="P3" s="124"/>
      <c r="Q3" s="2"/>
      <c r="R3" s="124"/>
      <c r="S3" s="2"/>
      <c r="T3" s="124"/>
      <c r="U3" s="2"/>
      <c r="V3" s="124"/>
      <c r="W3" s="2"/>
      <c r="X3" s="124"/>
      <c r="Y3" s="2"/>
      <c r="Z3" s="124"/>
      <c r="AA3" s="2"/>
      <c r="AB3" s="8"/>
      <c r="AC3" s="5"/>
      <c r="AD3" s="5"/>
      <c r="AE3" s="5"/>
      <c r="AF3" s="5"/>
      <c r="AG3" s="5"/>
      <c r="AH3" s="5"/>
      <c r="AI3" s="5"/>
      <c r="AJ3" s="5"/>
      <c r="AK3" s="5"/>
    </row>
    <row r="4" ht="48.0" customHeight="1">
      <c r="A4" s="5"/>
      <c r="C4" s="7"/>
      <c r="D4" s="1" t="s">
        <v>2</v>
      </c>
      <c r="E4" s="2"/>
      <c r="F4" s="124"/>
      <c r="G4" s="2"/>
      <c r="H4" s="124"/>
      <c r="I4" s="2"/>
      <c r="J4" s="124"/>
      <c r="K4" s="2"/>
      <c r="L4" s="124"/>
      <c r="M4" s="2"/>
      <c r="N4" s="124"/>
      <c r="O4" s="2"/>
      <c r="P4" s="124"/>
      <c r="Q4" s="2"/>
      <c r="R4" s="124"/>
      <c r="S4" s="2"/>
      <c r="T4" s="124"/>
      <c r="U4" s="2"/>
      <c r="V4" s="124"/>
      <c r="W4" s="2"/>
      <c r="X4" s="124"/>
      <c r="Y4" s="2"/>
      <c r="Z4" s="124"/>
      <c r="AA4" s="2"/>
      <c r="AB4" s="8"/>
      <c r="AC4" s="5"/>
      <c r="AD4" s="5"/>
      <c r="AE4" s="5"/>
      <c r="AF4" s="5"/>
      <c r="AG4" s="5"/>
      <c r="AH4" s="5"/>
      <c r="AI4" s="5"/>
      <c r="AJ4" s="5"/>
      <c r="AK4" s="5"/>
    </row>
    <row r="5" ht="4.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ht="42.0" customHeight="1">
      <c r="A6" s="5"/>
      <c r="B6" s="9" t="s">
        <v>3</v>
      </c>
      <c r="C6" s="10" t="s">
        <v>4</v>
      </c>
      <c r="D6" s="11"/>
      <c r="E6" s="12" t="s">
        <v>5</v>
      </c>
      <c r="F6" s="12" t="s">
        <v>6</v>
      </c>
      <c r="G6" s="12" t="s">
        <v>7</v>
      </c>
      <c r="H6" s="12" t="s">
        <v>8</v>
      </c>
      <c r="I6" s="12" t="s">
        <v>9</v>
      </c>
      <c r="J6" s="12" t="s">
        <v>10</v>
      </c>
      <c r="K6" s="12" t="s">
        <v>11</v>
      </c>
      <c r="L6" s="12" t="s">
        <v>12</v>
      </c>
      <c r="M6" s="12" t="s">
        <v>13</v>
      </c>
      <c r="N6" s="12" t="s">
        <v>14</v>
      </c>
      <c r="O6" s="12" t="s">
        <v>15</v>
      </c>
      <c r="P6" s="12" t="s">
        <v>16</v>
      </c>
      <c r="Q6" s="12" t="s">
        <v>17</v>
      </c>
      <c r="R6" s="12" t="s">
        <v>18</v>
      </c>
      <c r="S6" s="12" t="s">
        <v>19</v>
      </c>
      <c r="T6" s="12" t="s">
        <v>20</v>
      </c>
      <c r="U6" s="12" t="s">
        <v>273</v>
      </c>
      <c r="V6" s="12" t="s">
        <v>22</v>
      </c>
      <c r="W6" s="12" t="s">
        <v>23</v>
      </c>
      <c r="X6" s="12" t="s">
        <v>24</v>
      </c>
      <c r="Y6" s="12" t="s">
        <v>25</v>
      </c>
      <c r="Z6" s="12" t="s">
        <v>26</v>
      </c>
      <c r="AA6" s="12" t="s">
        <v>27</v>
      </c>
      <c r="AB6" s="12" t="s">
        <v>28</v>
      </c>
      <c r="AC6" s="5"/>
      <c r="AD6" s="16" t="s">
        <v>29</v>
      </c>
      <c r="AE6" s="2"/>
      <c r="AF6" s="5"/>
      <c r="AG6" s="5" t="s">
        <v>7</v>
      </c>
      <c r="AH6" s="5" t="s">
        <v>8</v>
      </c>
      <c r="AI6" s="5" t="s">
        <v>12</v>
      </c>
      <c r="AJ6" s="5" t="s">
        <v>30</v>
      </c>
      <c r="AK6" s="5" t="s">
        <v>3</v>
      </c>
    </row>
    <row r="7" ht="67.5" customHeight="1">
      <c r="A7" s="5"/>
      <c r="B7" s="17" t="s">
        <v>31</v>
      </c>
      <c r="C7" s="71" t="s">
        <v>32</v>
      </c>
      <c r="D7" s="72"/>
      <c r="E7" s="81" t="s">
        <v>274</v>
      </c>
      <c r="F7" s="19" t="s">
        <v>275</v>
      </c>
      <c r="G7" s="20" t="s">
        <v>35</v>
      </c>
      <c r="H7" s="20" t="s">
        <v>53</v>
      </c>
      <c r="I7" s="21">
        <v>1.0</v>
      </c>
      <c r="J7" s="22" t="s">
        <v>276</v>
      </c>
      <c r="K7" s="21">
        <v>1.0</v>
      </c>
      <c r="L7" s="20" t="s">
        <v>38</v>
      </c>
      <c r="M7" s="20" t="s">
        <v>55</v>
      </c>
      <c r="N7" s="24">
        <v>1.0</v>
      </c>
      <c r="O7" s="24">
        <v>1.0</v>
      </c>
      <c r="P7" s="24">
        <v>1.0</v>
      </c>
      <c r="Q7" s="24">
        <v>1.0</v>
      </c>
      <c r="R7" s="24">
        <v>1.0</v>
      </c>
      <c r="S7" s="24">
        <v>1.0</v>
      </c>
      <c r="T7" s="24">
        <v>1.0</v>
      </c>
      <c r="U7" s="24">
        <v>1.0</v>
      </c>
      <c r="V7" s="24">
        <v>1.0</v>
      </c>
      <c r="W7" s="24">
        <v>1.0</v>
      </c>
      <c r="X7" s="21"/>
      <c r="Y7" s="21"/>
      <c r="Z7" s="21">
        <f t="shared" ref="Z7:Z74" si="1">AVERAGE(N7:Y7)</f>
        <v>1</v>
      </c>
      <c r="AA7" s="21">
        <f t="shared" ref="AA7:AA74" si="2">Z7/K7</f>
        <v>1</v>
      </c>
      <c r="AB7" s="126" t="s">
        <v>277</v>
      </c>
      <c r="AC7" s="5"/>
      <c r="AD7" s="28" t="s">
        <v>41</v>
      </c>
      <c r="AE7" s="29" t="s">
        <v>42</v>
      </c>
      <c r="AF7" s="5"/>
      <c r="AG7" s="6" t="s">
        <v>35</v>
      </c>
      <c r="AH7" s="6" t="s">
        <v>36</v>
      </c>
      <c r="AI7" s="6" t="s">
        <v>38</v>
      </c>
      <c r="AJ7" s="6" t="s">
        <v>39</v>
      </c>
      <c r="AK7" s="5" t="s">
        <v>31</v>
      </c>
    </row>
    <row r="8" ht="91.5" customHeight="1">
      <c r="A8" s="5"/>
      <c r="B8" s="30" t="s">
        <v>31</v>
      </c>
      <c r="C8" s="71" t="s">
        <v>32</v>
      </c>
      <c r="D8" s="72"/>
      <c r="E8" s="81" t="s">
        <v>278</v>
      </c>
      <c r="F8" s="19" t="s">
        <v>279</v>
      </c>
      <c r="G8" s="20" t="s">
        <v>35</v>
      </c>
      <c r="H8" s="20" t="s">
        <v>53</v>
      </c>
      <c r="I8" s="21">
        <v>0.0</v>
      </c>
      <c r="J8" s="22" t="s">
        <v>280</v>
      </c>
      <c r="K8" s="21">
        <v>0.85</v>
      </c>
      <c r="L8" s="32" t="s">
        <v>38</v>
      </c>
      <c r="M8" s="32" t="s">
        <v>62</v>
      </c>
      <c r="N8" s="33"/>
      <c r="O8" s="33"/>
      <c r="P8" s="33"/>
      <c r="Q8" s="33"/>
      <c r="R8" s="33"/>
      <c r="S8" s="75">
        <v>0.18</v>
      </c>
      <c r="T8" s="33"/>
      <c r="U8" s="33"/>
      <c r="V8" s="75">
        <v>0.35</v>
      </c>
      <c r="W8" s="75">
        <v>0.45</v>
      </c>
      <c r="X8" s="33"/>
      <c r="Y8" s="75">
        <v>0.86</v>
      </c>
      <c r="Z8" s="21">
        <f t="shared" si="1"/>
        <v>0.46</v>
      </c>
      <c r="AA8" s="21">
        <f t="shared" si="2"/>
        <v>0.5411764706</v>
      </c>
      <c r="AB8" s="126" t="s">
        <v>281</v>
      </c>
      <c r="AC8" s="5"/>
      <c r="AD8" s="35" t="s">
        <v>43</v>
      </c>
      <c r="AE8" s="29" t="s">
        <v>44</v>
      </c>
      <c r="AF8" s="5"/>
      <c r="AG8" s="6" t="s">
        <v>45</v>
      </c>
      <c r="AH8" s="6" t="s">
        <v>46</v>
      </c>
      <c r="AI8" s="6" t="s">
        <v>47</v>
      </c>
      <c r="AJ8" s="6" t="s">
        <v>48</v>
      </c>
      <c r="AK8" s="5" t="s">
        <v>49</v>
      </c>
    </row>
    <row r="9" ht="15.75" customHeight="1">
      <c r="A9" s="5"/>
      <c r="B9" s="30"/>
      <c r="C9" s="31"/>
      <c r="D9" s="2"/>
      <c r="E9" s="32"/>
      <c r="F9" s="32"/>
      <c r="G9" s="32"/>
      <c r="H9" s="32"/>
      <c r="I9" s="33"/>
      <c r="J9" s="32"/>
      <c r="K9" s="33"/>
      <c r="L9" s="32"/>
      <c r="M9" s="32"/>
      <c r="N9" s="33"/>
      <c r="O9" s="33"/>
      <c r="P9" s="33"/>
      <c r="Q9" s="33"/>
      <c r="R9" s="33"/>
      <c r="S9" s="33"/>
      <c r="T9" s="33"/>
      <c r="U9" s="33"/>
      <c r="V9" s="33"/>
      <c r="W9" s="33"/>
      <c r="X9" s="33"/>
      <c r="Y9" s="33"/>
      <c r="Z9" s="33" t="str">
        <f t="shared" si="1"/>
        <v>#DIV/0!</v>
      </c>
      <c r="AA9" s="33" t="str">
        <f t="shared" si="2"/>
        <v>#DIV/0!</v>
      </c>
      <c r="AB9" s="32"/>
      <c r="AC9" s="5"/>
      <c r="AD9" s="36" t="s">
        <v>50</v>
      </c>
      <c r="AE9" s="29" t="s">
        <v>51</v>
      </c>
      <c r="AF9" s="5"/>
      <c r="AG9" s="6" t="s">
        <v>52</v>
      </c>
      <c r="AH9" s="6" t="s">
        <v>53</v>
      </c>
      <c r="AI9" s="6" t="s">
        <v>54</v>
      </c>
      <c r="AJ9" s="6" t="s">
        <v>55</v>
      </c>
      <c r="AK9" s="5" t="s">
        <v>56</v>
      </c>
    </row>
    <row r="10" ht="15.75" customHeight="1">
      <c r="A10" s="5"/>
      <c r="B10" s="30"/>
      <c r="C10" s="31"/>
      <c r="D10" s="2"/>
      <c r="E10" s="32"/>
      <c r="F10" s="32"/>
      <c r="G10" s="32"/>
      <c r="H10" s="32"/>
      <c r="I10" s="33"/>
      <c r="J10" s="32"/>
      <c r="K10" s="33"/>
      <c r="L10" s="32"/>
      <c r="M10" s="32"/>
      <c r="N10" s="33"/>
      <c r="O10" s="33"/>
      <c r="P10" s="33"/>
      <c r="Q10" s="33"/>
      <c r="R10" s="33"/>
      <c r="S10" s="33"/>
      <c r="T10" s="33"/>
      <c r="U10" s="33"/>
      <c r="V10" s="33"/>
      <c r="W10" s="33"/>
      <c r="X10" s="33"/>
      <c r="Y10" s="33"/>
      <c r="Z10" s="33" t="str">
        <f t="shared" si="1"/>
        <v>#DIV/0!</v>
      </c>
      <c r="AA10" s="33" t="str">
        <f t="shared" si="2"/>
        <v>#DIV/0!</v>
      </c>
      <c r="AB10" s="32"/>
      <c r="AC10" s="5"/>
      <c r="AD10" s="5"/>
      <c r="AE10" s="5"/>
      <c r="AF10" s="5"/>
      <c r="AG10" s="6" t="s">
        <v>57</v>
      </c>
      <c r="AH10" s="6"/>
      <c r="AI10" s="6" t="s">
        <v>58</v>
      </c>
      <c r="AJ10" s="6" t="s">
        <v>59</v>
      </c>
      <c r="AK10" s="5" t="s">
        <v>60</v>
      </c>
    </row>
    <row r="11" ht="15.75" customHeight="1">
      <c r="A11" s="5"/>
      <c r="B11" s="29"/>
      <c r="C11" s="31"/>
      <c r="D11" s="2"/>
      <c r="E11" s="32"/>
      <c r="F11" s="32"/>
      <c r="G11" s="32"/>
      <c r="H11" s="32"/>
      <c r="I11" s="33"/>
      <c r="J11" s="32"/>
      <c r="K11" s="33"/>
      <c r="L11" s="32"/>
      <c r="M11" s="32"/>
      <c r="N11" s="33"/>
      <c r="O11" s="33"/>
      <c r="P11" s="33"/>
      <c r="Q11" s="33"/>
      <c r="R11" s="33"/>
      <c r="S11" s="33"/>
      <c r="T11" s="33"/>
      <c r="U11" s="33"/>
      <c r="V11" s="33"/>
      <c r="W11" s="33"/>
      <c r="X11" s="33"/>
      <c r="Y11" s="33"/>
      <c r="Z11" s="33" t="str">
        <f t="shared" si="1"/>
        <v>#DIV/0!</v>
      </c>
      <c r="AA11" s="33" t="str">
        <f t="shared" si="2"/>
        <v>#DIV/0!</v>
      </c>
      <c r="AB11" s="32"/>
      <c r="AC11" s="5"/>
      <c r="AD11" s="5"/>
      <c r="AE11" s="5"/>
      <c r="AF11" s="5"/>
      <c r="AG11" s="6" t="s">
        <v>61</v>
      </c>
      <c r="AH11" s="6"/>
      <c r="AI11" s="6"/>
      <c r="AJ11" s="6" t="s">
        <v>62</v>
      </c>
      <c r="AK11" s="5"/>
    </row>
    <row r="12" ht="15.75" customHeight="1">
      <c r="A12" s="5"/>
      <c r="B12" s="29"/>
      <c r="C12" s="31"/>
      <c r="D12" s="2"/>
      <c r="E12" s="32"/>
      <c r="F12" s="32"/>
      <c r="G12" s="32"/>
      <c r="H12" s="32"/>
      <c r="I12" s="33"/>
      <c r="J12" s="32"/>
      <c r="K12" s="33"/>
      <c r="L12" s="32"/>
      <c r="M12" s="32"/>
      <c r="N12" s="33"/>
      <c r="O12" s="33"/>
      <c r="P12" s="33"/>
      <c r="Q12" s="33"/>
      <c r="R12" s="33"/>
      <c r="S12" s="33"/>
      <c r="T12" s="33"/>
      <c r="U12" s="33"/>
      <c r="V12" s="33"/>
      <c r="W12" s="33"/>
      <c r="X12" s="33"/>
      <c r="Y12" s="33"/>
      <c r="Z12" s="33" t="str">
        <f t="shared" si="1"/>
        <v>#DIV/0!</v>
      </c>
      <c r="AA12" s="33" t="str">
        <f t="shared" si="2"/>
        <v>#DIV/0!</v>
      </c>
      <c r="AB12" s="32"/>
      <c r="AC12" s="5"/>
      <c r="AD12" s="5"/>
      <c r="AE12" s="5"/>
      <c r="AF12" s="5"/>
      <c r="AG12" s="6"/>
      <c r="AH12" s="6"/>
      <c r="AI12" s="6"/>
      <c r="AJ12" s="6" t="s">
        <v>63</v>
      </c>
      <c r="AK12" s="5"/>
    </row>
    <row r="13" ht="15.75" customHeight="1">
      <c r="A13" s="5"/>
      <c r="B13" s="29"/>
      <c r="C13" s="31"/>
      <c r="D13" s="2"/>
      <c r="E13" s="32"/>
      <c r="F13" s="32"/>
      <c r="G13" s="32"/>
      <c r="H13" s="32"/>
      <c r="I13" s="33"/>
      <c r="J13" s="32"/>
      <c r="K13" s="33"/>
      <c r="L13" s="32"/>
      <c r="M13" s="32"/>
      <c r="N13" s="33"/>
      <c r="O13" s="33"/>
      <c r="P13" s="33"/>
      <c r="Q13" s="33"/>
      <c r="R13" s="33"/>
      <c r="S13" s="33"/>
      <c r="T13" s="33"/>
      <c r="U13" s="33"/>
      <c r="V13" s="33"/>
      <c r="W13" s="33"/>
      <c r="X13" s="33"/>
      <c r="Y13" s="33"/>
      <c r="Z13" s="33" t="str">
        <f t="shared" si="1"/>
        <v>#DIV/0!</v>
      </c>
      <c r="AA13" s="33" t="str">
        <f t="shared" si="2"/>
        <v>#DIV/0!</v>
      </c>
      <c r="AB13" s="32"/>
      <c r="AC13" s="5"/>
      <c r="AD13" s="5"/>
      <c r="AE13" s="5"/>
      <c r="AF13" s="5"/>
      <c r="AG13" s="5"/>
      <c r="AH13" s="5"/>
      <c r="AI13" s="5"/>
      <c r="AJ13" s="5"/>
      <c r="AK13" s="5"/>
    </row>
    <row r="14" ht="15.75" customHeight="1">
      <c r="A14" s="5"/>
      <c r="B14" s="29"/>
      <c r="C14" s="31"/>
      <c r="D14" s="2"/>
      <c r="E14" s="32"/>
      <c r="F14" s="32"/>
      <c r="G14" s="32"/>
      <c r="H14" s="32"/>
      <c r="I14" s="33"/>
      <c r="J14" s="32"/>
      <c r="K14" s="33"/>
      <c r="L14" s="32"/>
      <c r="M14" s="32"/>
      <c r="N14" s="33"/>
      <c r="O14" s="33"/>
      <c r="P14" s="33"/>
      <c r="Q14" s="33"/>
      <c r="R14" s="33"/>
      <c r="S14" s="33"/>
      <c r="T14" s="33"/>
      <c r="U14" s="33"/>
      <c r="V14" s="33"/>
      <c r="W14" s="33"/>
      <c r="X14" s="33"/>
      <c r="Y14" s="33"/>
      <c r="Z14" s="33" t="str">
        <f t="shared" si="1"/>
        <v>#DIV/0!</v>
      </c>
      <c r="AA14" s="33" t="str">
        <f t="shared" si="2"/>
        <v>#DIV/0!</v>
      </c>
      <c r="AB14" s="32"/>
      <c r="AC14" s="5"/>
      <c r="AD14" s="5"/>
      <c r="AE14" s="5"/>
      <c r="AF14" s="5"/>
      <c r="AG14" s="5"/>
      <c r="AH14" s="5"/>
      <c r="AI14" s="5"/>
      <c r="AJ14" s="5"/>
      <c r="AK14" s="5"/>
    </row>
    <row r="15" ht="15.75" customHeight="1">
      <c r="A15" s="5"/>
      <c r="B15" s="29"/>
      <c r="C15" s="31"/>
      <c r="D15" s="2"/>
      <c r="E15" s="32"/>
      <c r="F15" s="32"/>
      <c r="G15" s="32"/>
      <c r="H15" s="32"/>
      <c r="I15" s="33"/>
      <c r="J15" s="32"/>
      <c r="K15" s="33"/>
      <c r="L15" s="32"/>
      <c r="M15" s="32"/>
      <c r="N15" s="33"/>
      <c r="O15" s="33"/>
      <c r="P15" s="33"/>
      <c r="Q15" s="33"/>
      <c r="R15" s="33"/>
      <c r="S15" s="33"/>
      <c r="T15" s="33"/>
      <c r="U15" s="33"/>
      <c r="V15" s="33"/>
      <c r="W15" s="33"/>
      <c r="X15" s="33"/>
      <c r="Y15" s="33"/>
      <c r="Z15" s="33" t="str">
        <f t="shared" si="1"/>
        <v>#DIV/0!</v>
      </c>
      <c r="AA15" s="33" t="str">
        <f t="shared" si="2"/>
        <v>#DIV/0!</v>
      </c>
      <c r="AB15" s="32"/>
      <c r="AC15" s="5"/>
      <c r="AD15" s="5"/>
      <c r="AE15" s="5"/>
      <c r="AF15" s="5"/>
      <c r="AG15" s="5"/>
      <c r="AH15" s="5"/>
      <c r="AI15" s="5"/>
      <c r="AJ15" s="5"/>
      <c r="AK15" s="5"/>
    </row>
    <row r="16" ht="15.75" customHeight="1">
      <c r="A16" s="5"/>
      <c r="B16" s="29"/>
      <c r="C16" s="31"/>
      <c r="D16" s="2"/>
      <c r="E16" s="32"/>
      <c r="F16" s="32"/>
      <c r="G16" s="32"/>
      <c r="H16" s="32"/>
      <c r="I16" s="33"/>
      <c r="J16" s="32"/>
      <c r="K16" s="33"/>
      <c r="L16" s="32"/>
      <c r="M16" s="32"/>
      <c r="N16" s="33"/>
      <c r="O16" s="33"/>
      <c r="P16" s="33"/>
      <c r="Q16" s="33"/>
      <c r="R16" s="33"/>
      <c r="S16" s="33"/>
      <c r="T16" s="33"/>
      <c r="U16" s="33"/>
      <c r="V16" s="33"/>
      <c r="W16" s="33"/>
      <c r="X16" s="33"/>
      <c r="Y16" s="33"/>
      <c r="Z16" s="33" t="str">
        <f t="shared" si="1"/>
        <v>#DIV/0!</v>
      </c>
      <c r="AA16" s="33" t="str">
        <f t="shared" si="2"/>
        <v>#DIV/0!</v>
      </c>
      <c r="AB16" s="32"/>
      <c r="AC16" s="5"/>
      <c r="AD16" s="5"/>
      <c r="AE16" s="5"/>
      <c r="AF16" s="5"/>
      <c r="AG16" s="5"/>
      <c r="AH16" s="5"/>
      <c r="AI16" s="5"/>
      <c r="AJ16" s="5"/>
      <c r="AK16" s="5"/>
    </row>
    <row r="17" ht="15.75" customHeight="1">
      <c r="A17" s="5"/>
      <c r="B17" s="29"/>
      <c r="C17" s="31"/>
      <c r="D17" s="2"/>
      <c r="E17" s="32"/>
      <c r="F17" s="32"/>
      <c r="G17" s="32"/>
      <c r="H17" s="32"/>
      <c r="I17" s="33"/>
      <c r="J17" s="32"/>
      <c r="K17" s="33"/>
      <c r="L17" s="32"/>
      <c r="M17" s="32"/>
      <c r="N17" s="33"/>
      <c r="O17" s="33"/>
      <c r="P17" s="33"/>
      <c r="Q17" s="33"/>
      <c r="R17" s="33"/>
      <c r="S17" s="33"/>
      <c r="T17" s="33"/>
      <c r="U17" s="33"/>
      <c r="V17" s="33"/>
      <c r="W17" s="33"/>
      <c r="X17" s="33"/>
      <c r="Y17" s="33"/>
      <c r="Z17" s="33" t="str">
        <f t="shared" si="1"/>
        <v>#DIV/0!</v>
      </c>
      <c r="AA17" s="33" t="str">
        <f t="shared" si="2"/>
        <v>#DIV/0!</v>
      </c>
      <c r="AB17" s="32"/>
      <c r="AC17" s="5"/>
      <c r="AD17" s="5"/>
      <c r="AE17" s="5"/>
      <c r="AF17" s="5"/>
      <c r="AG17" s="5"/>
      <c r="AH17" s="5"/>
      <c r="AI17" s="5"/>
      <c r="AJ17" s="5"/>
      <c r="AK17" s="5"/>
    </row>
    <row r="18" ht="15.75" customHeight="1">
      <c r="A18" s="5"/>
      <c r="B18" s="29"/>
      <c r="C18" s="31"/>
      <c r="D18" s="2"/>
      <c r="E18" s="32"/>
      <c r="F18" s="32"/>
      <c r="G18" s="32"/>
      <c r="H18" s="32"/>
      <c r="I18" s="33"/>
      <c r="J18" s="32"/>
      <c r="K18" s="33"/>
      <c r="L18" s="32"/>
      <c r="M18" s="32"/>
      <c r="N18" s="33"/>
      <c r="O18" s="33"/>
      <c r="P18" s="33"/>
      <c r="Q18" s="33"/>
      <c r="R18" s="33"/>
      <c r="S18" s="33"/>
      <c r="T18" s="33"/>
      <c r="U18" s="33"/>
      <c r="V18" s="33"/>
      <c r="W18" s="33"/>
      <c r="X18" s="33"/>
      <c r="Y18" s="33"/>
      <c r="Z18" s="33" t="str">
        <f t="shared" si="1"/>
        <v>#DIV/0!</v>
      </c>
      <c r="AA18" s="33" t="str">
        <f t="shared" si="2"/>
        <v>#DIV/0!</v>
      </c>
      <c r="AB18" s="32"/>
      <c r="AC18" s="5"/>
      <c r="AD18" s="5"/>
      <c r="AE18" s="5"/>
      <c r="AF18" s="5"/>
      <c r="AG18" s="5"/>
      <c r="AH18" s="5"/>
      <c r="AI18" s="5"/>
      <c r="AJ18" s="5"/>
      <c r="AK18" s="5"/>
    </row>
    <row r="19" ht="15.75" customHeight="1">
      <c r="A19" s="5"/>
      <c r="B19" s="29"/>
      <c r="C19" s="31"/>
      <c r="D19" s="2"/>
      <c r="E19" s="32"/>
      <c r="F19" s="32"/>
      <c r="G19" s="32"/>
      <c r="H19" s="32"/>
      <c r="I19" s="33"/>
      <c r="J19" s="32"/>
      <c r="K19" s="33"/>
      <c r="L19" s="32"/>
      <c r="M19" s="32"/>
      <c r="N19" s="33"/>
      <c r="O19" s="33"/>
      <c r="P19" s="33"/>
      <c r="Q19" s="33"/>
      <c r="R19" s="33"/>
      <c r="S19" s="33"/>
      <c r="T19" s="33"/>
      <c r="U19" s="33"/>
      <c r="V19" s="33"/>
      <c r="W19" s="33"/>
      <c r="X19" s="33"/>
      <c r="Y19" s="33"/>
      <c r="Z19" s="33" t="str">
        <f t="shared" si="1"/>
        <v>#DIV/0!</v>
      </c>
      <c r="AA19" s="33" t="str">
        <f t="shared" si="2"/>
        <v>#DIV/0!</v>
      </c>
      <c r="AB19" s="32"/>
      <c r="AC19" s="5"/>
      <c r="AD19" s="5"/>
      <c r="AE19" s="5"/>
      <c r="AF19" s="5"/>
      <c r="AG19" s="5"/>
      <c r="AH19" s="5"/>
      <c r="AI19" s="5"/>
      <c r="AJ19" s="5"/>
      <c r="AK19" s="5"/>
    </row>
    <row r="20" ht="15.75" customHeight="1">
      <c r="A20" s="5"/>
      <c r="B20" s="29"/>
      <c r="C20" s="31"/>
      <c r="D20" s="2"/>
      <c r="E20" s="32"/>
      <c r="F20" s="32"/>
      <c r="G20" s="32"/>
      <c r="H20" s="32"/>
      <c r="I20" s="33"/>
      <c r="J20" s="32"/>
      <c r="K20" s="33"/>
      <c r="L20" s="32"/>
      <c r="M20" s="32"/>
      <c r="N20" s="33"/>
      <c r="O20" s="33"/>
      <c r="P20" s="33"/>
      <c r="Q20" s="33"/>
      <c r="R20" s="33"/>
      <c r="S20" s="33"/>
      <c r="T20" s="33"/>
      <c r="U20" s="33"/>
      <c r="V20" s="33"/>
      <c r="W20" s="33"/>
      <c r="X20" s="33"/>
      <c r="Y20" s="33"/>
      <c r="Z20" s="33" t="str">
        <f t="shared" si="1"/>
        <v>#DIV/0!</v>
      </c>
      <c r="AA20" s="33" t="str">
        <f t="shared" si="2"/>
        <v>#DIV/0!</v>
      </c>
      <c r="AB20" s="32"/>
      <c r="AC20" s="5"/>
      <c r="AD20" s="5"/>
      <c r="AE20" s="5"/>
      <c r="AF20" s="5"/>
      <c r="AG20" s="5"/>
      <c r="AH20" s="5"/>
      <c r="AI20" s="5"/>
      <c r="AJ20" s="5"/>
      <c r="AK20" s="5"/>
    </row>
    <row r="21" ht="15.75" customHeight="1">
      <c r="A21" s="5"/>
      <c r="B21" s="29"/>
      <c r="C21" s="31"/>
      <c r="D21" s="2"/>
      <c r="E21" s="32"/>
      <c r="F21" s="32"/>
      <c r="G21" s="32"/>
      <c r="H21" s="32"/>
      <c r="I21" s="33"/>
      <c r="J21" s="32"/>
      <c r="K21" s="33"/>
      <c r="L21" s="32"/>
      <c r="M21" s="32"/>
      <c r="N21" s="33"/>
      <c r="O21" s="33"/>
      <c r="P21" s="33"/>
      <c r="Q21" s="33"/>
      <c r="R21" s="33"/>
      <c r="S21" s="33"/>
      <c r="T21" s="33"/>
      <c r="U21" s="33"/>
      <c r="V21" s="33"/>
      <c r="W21" s="33"/>
      <c r="X21" s="33"/>
      <c r="Y21" s="33"/>
      <c r="Z21" s="33" t="str">
        <f t="shared" si="1"/>
        <v>#DIV/0!</v>
      </c>
      <c r="AA21" s="33" t="str">
        <f t="shared" si="2"/>
        <v>#DIV/0!</v>
      </c>
      <c r="AB21" s="32"/>
      <c r="AC21" s="5"/>
      <c r="AD21" s="5"/>
      <c r="AE21" s="5"/>
      <c r="AF21" s="5"/>
      <c r="AG21" s="5"/>
      <c r="AH21" s="5"/>
      <c r="AI21" s="5"/>
      <c r="AJ21" s="5"/>
      <c r="AK21" s="5"/>
    </row>
    <row r="22" ht="15.75" customHeight="1">
      <c r="A22" s="5"/>
      <c r="B22" s="29"/>
      <c r="C22" s="31"/>
      <c r="D22" s="2"/>
      <c r="E22" s="32"/>
      <c r="F22" s="32"/>
      <c r="G22" s="32"/>
      <c r="H22" s="32"/>
      <c r="I22" s="33"/>
      <c r="J22" s="32"/>
      <c r="K22" s="33"/>
      <c r="L22" s="32"/>
      <c r="M22" s="32"/>
      <c r="N22" s="33"/>
      <c r="O22" s="33"/>
      <c r="P22" s="33"/>
      <c r="Q22" s="33"/>
      <c r="R22" s="33"/>
      <c r="S22" s="33"/>
      <c r="T22" s="33"/>
      <c r="U22" s="33"/>
      <c r="V22" s="33"/>
      <c r="W22" s="33"/>
      <c r="X22" s="33"/>
      <c r="Y22" s="33"/>
      <c r="Z22" s="33" t="str">
        <f t="shared" si="1"/>
        <v>#DIV/0!</v>
      </c>
      <c r="AA22" s="33" t="str">
        <f t="shared" si="2"/>
        <v>#DIV/0!</v>
      </c>
      <c r="AB22" s="32"/>
      <c r="AC22" s="5"/>
      <c r="AD22" s="5"/>
      <c r="AE22" s="5"/>
      <c r="AF22" s="5"/>
      <c r="AG22" s="5"/>
      <c r="AH22" s="5"/>
      <c r="AI22" s="5"/>
      <c r="AJ22" s="5"/>
      <c r="AK22" s="5"/>
    </row>
    <row r="23" ht="15.75" customHeight="1">
      <c r="A23" s="5"/>
      <c r="B23" s="29"/>
      <c r="C23" s="31"/>
      <c r="D23" s="2"/>
      <c r="E23" s="32"/>
      <c r="F23" s="32"/>
      <c r="G23" s="32"/>
      <c r="H23" s="32"/>
      <c r="I23" s="33"/>
      <c r="J23" s="32"/>
      <c r="K23" s="33"/>
      <c r="L23" s="32"/>
      <c r="M23" s="32"/>
      <c r="N23" s="33"/>
      <c r="O23" s="33"/>
      <c r="P23" s="33"/>
      <c r="Q23" s="33"/>
      <c r="R23" s="33"/>
      <c r="S23" s="33"/>
      <c r="T23" s="33"/>
      <c r="U23" s="33"/>
      <c r="V23" s="33"/>
      <c r="W23" s="33"/>
      <c r="X23" s="33"/>
      <c r="Y23" s="33"/>
      <c r="Z23" s="33" t="str">
        <f t="shared" si="1"/>
        <v>#DIV/0!</v>
      </c>
      <c r="AA23" s="33" t="str">
        <f t="shared" si="2"/>
        <v>#DIV/0!</v>
      </c>
      <c r="AB23" s="32"/>
      <c r="AC23" s="5"/>
      <c r="AD23" s="5"/>
      <c r="AE23" s="5"/>
      <c r="AF23" s="5"/>
      <c r="AG23" s="5"/>
      <c r="AH23" s="5"/>
      <c r="AI23" s="5"/>
      <c r="AJ23" s="5"/>
      <c r="AK23" s="5"/>
    </row>
    <row r="24" ht="15.75" customHeight="1">
      <c r="A24" s="5"/>
      <c r="B24" s="29"/>
      <c r="C24" s="31"/>
      <c r="D24" s="2"/>
      <c r="E24" s="32"/>
      <c r="F24" s="32"/>
      <c r="G24" s="32"/>
      <c r="H24" s="32"/>
      <c r="I24" s="33"/>
      <c r="J24" s="32"/>
      <c r="K24" s="33"/>
      <c r="L24" s="32"/>
      <c r="M24" s="32"/>
      <c r="N24" s="33"/>
      <c r="O24" s="33"/>
      <c r="P24" s="33"/>
      <c r="Q24" s="33"/>
      <c r="R24" s="33"/>
      <c r="S24" s="33"/>
      <c r="T24" s="33"/>
      <c r="U24" s="33"/>
      <c r="V24" s="33"/>
      <c r="W24" s="33"/>
      <c r="X24" s="33"/>
      <c r="Y24" s="33"/>
      <c r="Z24" s="33" t="str">
        <f t="shared" si="1"/>
        <v>#DIV/0!</v>
      </c>
      <c r="AA24" s="33" t="str">
        <f t="shared" si="2"/>
        <v>#DIV/0!</v>
      </c>
      <c r="AB24" s="32"/>
      <c r="AC24" s="5"/>
      <c r="AD24" s="5"/>
      <c r="AE24" s="5"/>
      <c r="AF24" s="5"/>
      <c r="AG24" s="5"/>
      <c r="AH24" s="5"/>
      <c r="AI24" s="5"/>
      <c r="AJ24" s="5"/>
      <c r="AK24" s="5"/>
    </row>
    <row r="25" ht="15.75" customHeight="1">
      <c r="A25" s="5"/>
      <c r="B25" s="29"/>
      <c r="C25" s="31"/>
      <c r="D25" s="2"/>
      <c r="E25" s="32"/>
      <c r="F25" s="32"/>
      <c r="G25" s="32"/>
      <c r="H25" s="32"/>
      <c r="I25" s="33"/>
      <c r="J25" s="32"/>
      <c r="K25" s="33"/>
      <c r="L25" s="32"/>
      <c r="M25" s="32"/>
      <c r="N25" s="33"/>
      <c r="O25" s="33"/>
      <c r="P25" s="33"/>
      <c r="Q25" s="33"/>
      <c r="R25" s="33"/>
      <c r="S25" s="33"/>
      <c r="T25" s="33"/>
      <c r="U25" s="33"/>
      <c r="V25" s="33"/>
      <c r="W25" s="33"/>
      <c r="X25" s="33"/>
      <c r="Y25" s="33"/>
      <c r="Z25" s="33" t="str">
        <f t="shared" si="1"/>
        <v>#DIV/0!</v>
      </c>
      <c r="AA25" s="33" t="str">
        <f t="shared" si="2"/>
        <v>#DIV/0!</v>
      </c>
      <c r="AB25" s="32"/>
      <c r="AC25" s="5"/>
      <c r="AD25" s="5"/>
      <c r="AE25" s="5"/>
      <c r="AF25" s="5"/>
      <c r="AG25" s="5"/>
      <c r="AH25" s="5"/>
      <c r="AI25" s="5"/>
      <c r="AJ25" s="5"/>
      <c r="AK25" s="5"/>
    </row>
    <row r="26" ht="15.75" customHeight="1">
      <c r="A26" s="5"/>
      <c r="B26" s="29"/>
      <c r="C26" s="31"/>
      <c r="D26" s="2"/>
      <c r="E26" s="32"/>
      <c r="F26" s="32"/>
      <c r="G26" s="32"/>
      <c r="H26" s="32"/>
      <c r="I26" s="33"/>
      <c r="J26" s="32"/>
      <c r="K26" s="33"/>
      <c r="L26" s="32"/>
      <c r="M26" s="32"/>
      <c r="N26" s="33"/>
      <c r="O26" s="33"/>
      <c r="P26" s="33"/>
      <c r="Q26" s="33"/>
      <c r="R26" s="33"/>
      <c r="S26" s="33"/>
      <c r="T26" s="33"/>
      <c r="U26" s="33"/>
      <c r="V26" s="33"/>
      <c r="W26" s="33"/>
      <c r="X26" s="33"/>
      <c r="Y26" s="33"/>
      <c r="Z26" s="33" t="str">
        <f t="shared" si="1"/>
        <v>#DIV/0!</v>
      </c>
      <c r="AA26" s="33" t="str">
        <f t="shared" si="2"/>
        <v>#DIV/0!</v>
      </c>
      <c r="AB26" s="32"/>
      <c r="AC26" s="5"/>
      <c r="AD26" s="5"/>
      <c r="AE26" s="5"/>
      <c r="AF26" s="5"/>
      <c r="AG26" s="5"/>
      <c r="AH26" s="5"/>
      <c r="AI26" s="5"/>
      <c r="AJ26" s="5"/>
      <c r="AK26" s="5"/>
    </row>
    <row r="27" ht="15.75" customHeight="1">
      <c r="A27" s="5"/>
      <c r="B27" s="29"/>
      <c r="C27" s="31"/>
      <c r="D27" s="2"/>
      <c r="E27" s="32"/>
      <c r="F27" s="32"/>
      <c r="G27" s="32"/>
      <c r="H27" s="32"/>
      <c r="I27" s="33"/>
      <c r="J27" s="32"/>
      <c r="K27" s="33"/>
      <c r="L27" s="32"/>
      <c r="M27" s="32"/>
      <c r="N27" s="33"/>
      <c r="O27" s="33"/>
      <c r="P27" s="33"/>
      <c r="Q27" s="33"/>
      <c r="R27" s="33"/>
      <c r="S27" s="33"/>
      <c r="T27" s="33"/>
      <c r="U27" s="33"/>
      <c r="V27" s="33"/>
      <c r="W27" s="33"/>
      <c r="X27" s="33"/>
      <c r="Y27" s="33"/>
      <c r="Z27" s="33" t="str">
        <f t="shared" si="1"/>
        <v>#DIV/0!</v>
      </c>
      <c r="AA27" s="33" t="str">
        <f t="shared" si="2"/>
        <v>#DIV/0!</v>
      </c>
      <c r="AB27" s="32"/>
      <c r="AC27" s="5"/>
      <c r="AD27" s="5"/>
      <c r="AE27" s="5"/>
      <c r="AF27" s="5"/>
      <c r="AG27" s="5"/>
      <c r="AH27" s="5"/>
      <c r="AI27" s="5"/>
      <c r="AJ27" s="5"/>
      <c r="AK27" s="5"/>
    </row>
    <row r="28" ht="15.75" customHeight="1">
      <c r="A28" s="5"/>
      <c r="B28" s="29"/>
      <c r="C28" s="31"/>
      <c r="D28" s="2"/>
      <c r="E28" s="32"/>
      <c r="F28" s="32"/>
      <c r="G28" s="32"/>
      <c r="H28" s="32"/>
      <c r="I28" s="33"/>
      <c r="J28" s="32"/>
      <c r="K28" s="33"/>
      <c r="L28" s="32"/>
      <c r="M28" s="32"/>
      <c r="N28" s="33"/>
      <c r="O28" s="33"/>
      <c r="P28" s="33"/>
      <c r="Q28" s="33"/>
      <c r="R28" s="33"/>
      <c r="S28" s="33"/>
      <c r="T28" s="33"/>
      <c r="U28" s="33"/>
      <c r="V28" s="33"/>
      <c r="W28" s="33"/>
      <c r="X28" s="33"/>
      <c r="Y28" s="33"/>
      <c r="Z28" s="33" t="str">
        <f t="shared" si="1"/>
        <v>#DIV/0!</v>
      </c>
      <c r="AA28" s="33" t="str">
        <f t="shared" si="2"/>
        <v>#DIV/0!</v>
      </c>
      <c r="AB28" s="32"/>
      <c r="AC28" s="5"/>
      <c r="AD28" s="5"/>
      <c r="AE28" s="5"/>
      <c r="AF28" s="5"/>
      <c r="AG28" s="5"/>
      <c r="AH28" s="5"/>
      <c r="AI28" s="5"/>
      <c r="AJ28" s="5"/>
      <c r="AK28" s="5"/>
    </row>
    <row r="29" ht="15.75" customHeight="1">
      <c r="A29" s="5"/>
      <c r="B29" s="29"/>
      <c r="C29" s="31"/>
      <c r="D29" s="2"/>
      <c r="E29" s="32"/>
      <c r="F29" s="32"/>
      <c r="G29" s="32"/>
      <c r="H29" s="32"/>
      <c r="I29" s="33"/>
      <c r="J29" s="32"/>
      <c r="K29" s="33"/>
      <c r="L29" s="32"/>
      <c r="M29" s="32"/>
      <c r="N29" s="33"/>
      <c r="O29" s="33"/>
      <c r="P29" s="33"/>
      <c r="Q29" s="33"/>
      <c r="R29" s="33"/>
      <c r="S29" s="33"/>
      <c r="T29" s="33"/>
      <c r="U29" s="33"/>
      <c r="V29" s="33"/>
      <c r="W29" s="33"/>
      <c r="X29" s="33"/>
      <c r="Y29" s="33"/>
      <c r="Z29" s="33" t="str">
        <f t="shared" si="1"/>
        <v>#DIV/0!</v>
      </c>
      <c r="AA29" s="33" t="str">
        <f t="shared" si="2"/>
        <v>#DIV/0!</v>
      </c>
      <c r="AB29" s="32"/>
      <c r="AC29" s="5"/>
      <c r="AD29" s="5"/>
      <c r="AE29" s="5"/>
      <c r="AF29" s="5"/>
      <c r="AG29" s="5"/>
      <c r="AH29" s="5"/>
      <c r="AI29" s="5"/>
      <c r="AJ29" s="5"/>
      <c r="AK29" s="5"/>
    </row>
    <row r="30" ht="15.75" customHeight="1">
      <c r="A30" s="5"/>
      <c r="B30" s="29"/>
      <c r="C30" s="31"/>
      <c r="D30" s="2"/>
      <c r="E30" s="32"/>
      <c r="F30" s="32"/>
      <c r="G30" s="32"/>
      <c r="H30" s="32"/>
      <c r="I30" s="33"/>
      <c r="J30" s="32"/>
      <c r="K30" s="33"/>
      <c r="L30" s="32"/>
      <c r="M30" s="32"/>
      <c r="N30" s="33"/>
      <c r="O30" s="33"/>
      <c r="P30" s="33"/>
      <c r="Q30" s="33"/>
      <c r="R30" s="33"/>
      <c r="S30" s="33"/>
      <c r="T30" s="33"/>
      <c r="U30" s="33"/>
      <c r="V30" s="33"/>
      <c r="W30" s="33"/>
      <c r="X30" s="33"/>
      <c r="Y30" s="33"/>
      <c r="Z30" s="33" t="str">
        <f t="shared" si="1"/>
        <v>#DIV/0!</v>
      </c>
      <c r="AA30" s="33" t="str">
        <f t="shared" si="2"/>
        <v>#DIV/0!</v>
      </c>
      <c r="AB30" s="32"/>
      <c r="AC30" s="5"/>
      <c r="AD30" s="5"/>
      <c r="AE30" s="5"/>
      <c r="AF30" s="5"/>
      <c r="AG30" s="5"/>
      <c r="AH30" s="5"/>
      <c r="AI30" s="5"/>
      <c r="AJ30" s="5"/>
      <c r="AK30" s="5"/>
    </row>
    <row r="31" ht="15.75" customHeight="1">
      <c r="A31" s="5"/>
      <c r="B31" s="29"/>
      <c r="C31" s="31"/>
      <c r="D31" s="2"/>
      <c r="E31" s="32"/>
      <c r="F31" s="32"/>
      <c r="G31" s="32"/>
      <c r="H31" s="32"/>
      <c r="I31" s="33"/>
      <c r="J31" s="32"/>
      <c r="K31" s="33"/>
      <c r="L31" s="32"/>
      <c r="M31" s="32"/>
      <c r="N31" s="33"/>
      <c r="O31" s="33"/>
      <c r="P31" s="33"/>
      <c r="Q31" s="33"/>
      <c r="R31" s="33"/>
      <c r="S31" s="33"/>
      <c r="T31" s="33"/>
      <c r="U31" s="33"/>
      <c r="V31" s="33"/>
      <c r="W31" s="33"/>
      <c r="X31" s="33"/>
      <c r="Y31" s="33"/>
      <c r="Z31" s="33" t="str">
        <f t="shared" si="1"/>
        <v>#DIV/0!</v>
      </c>
      <c r="AA31" s="33" t="str">
        <f t="shared" si="2"/>
        <v>#DIV/0!</v>
      </c>
      <c r="AB31" s="32"/>
      <c r="AC31" s="5"/>
      <c r="AD31" s="5"/>
      <c r="AE31" s="5"/>
      <c r="AF31" s="5"/>
      <c r="AG31" s="5"/>
      <c r="AH31" s="5"/>
      <c r="AI31" s="5"/>
      <c r="AJ31" s="5"/>
      <c r="AK31" s="5"/>
    </row>
    <row r="32" ht="15.75" customHeight="1">
      <c r="A32" s="5"/>
      <c r="B32" s="29"/>
      <c r="C32" s="31"/>
      <c r="D32" s="2"/>
      <c r="E32" s="32"/>
      <c r="F32" s="32"/>
      <c r="G32" s="32"/>
      <c r="H32" s="32"/>
      <c r="I32" s="33"/>
      <c r="J32" s="32"/>
      <c r="K32" s="33"/>
      <c r="L32" s="32"/>
      <c r="M32" s="32"/>
      <c r="N32" s="33"/>
      <c r="O32" s="33"/>
      <c r="P32" s="33"/>
      <c r="Q32" s="33"/>
      <c r="R32" s="33"/>
      <c r="S32" s="33"/>
      <c r="T32" s="33"/>
      <c r="U32" s="33"/>
      <c r="V32" s="33"/>
      <c r="W32" s="33"/>
      <c r="X32" s="33"/>
      <c r="Y32" s="33"/>
      <c r="Z32" s="33" t="str">
        <f t="shared" si="1"/>
        <v>#DIV/0!</v>
      </c>
      <c r="AA32" s="33" t="str">
        <f t="shared" si="2"/>
        <v>#DIV/0!</v>
      </c>
      <c r="AB32" s="32"/>
      <c r="AC32" s="5"/>
      <c r="AD32" s="5"/>
      <c r="AE32" s="5"/>
      <c r="AF32" s="5"/>
      <c r="AG32" s="5"/>
      <c r="AH32" s="5"/>
      <c r="AI32" s="5"/>
      <c r="AJ32" s="5"/>
      <c r="AK32" s="5"/>
    </row>
    <row r="33" ht="15.75" customHeight="1">
      <c r="A33" s="5"/>
      <c r="B33" s="29"/>
      <c r="C33" s="31"/>
      <c r="D33" s="2"/>
      <c r="E33" s="32"/>
      <c r="F33" s="32"/>
      <c r="G33" s="32"/>
      <c r="H33" s="32"/>
      <c r="I33" s="33"/>
      <c r="J33" s="32"/>
      <c r="K33" s="33"/>
      <c r="L33" s="32"/>
      <c r="M33" s="32"/>
      <c r="N33" s="33"/>
      <c r="O33" s="33"/>
      <c r="P33" s="33"/>
      <c r="Q33" s="33"/>
      <c r="R33" s="33"/>
      <c r="S33" s="33"/>
      <c r="T33" s="33"/>
      <c r="U33" s="33"/>
      <c r="V33" s="33"/>
      <c r="W33" s="33"/>
      <c r="X33" s="33"/>
      <c r="Y33" s="33"/>
      <c r="Z33" s="33" t="str">
        <f t="shared" si="1"/>
        <v>#DIV/0!</v>
      </c>
      <c r="AA33" s="33" t="str">
        <f t="shared" si="2"/>
        <v>#DIV/0!</v>
      </c>
      <c r="AB33" s="32"/>
      <c r="AC33" s="5"/>
      <c r="AD33" s="5"/>
      <c r="AE33" s="5"/>
      <c r="AF33" s="5"/>
      <c r="AG33" s="5"/>
      <c r="AH33" s="5"/>
      <c r="AI33" s="5"/>
      <c r="AJ33" s="5"/>
      <c r="AK33" s="5"/>
    </row>
    <row r="34" ht="15.75" customHeight="1">
      <c r="A34" s="5"/>
      <c r="B34" s="29"/>
      <c r="C34" s="31"/>
      <c r="D34" s="2"/>
      <c r="E34" s="32"/>
      <c r="F34" s="32"/>
      <c r="G34" s="32"/>
      <c r="H34" s="32"/>
      <c r="I34" s="33"/>
      <c r="J34" s="32"/>
      <c r="K34" s="33"/>
      <c r="L34" s="32"/>
      <c r="M34" s="32"/>
      <c r="N34" s="33"/>
      <c r="O34" s="33"/>
      <c r="P34" s="33"/>
      <c r="Q34" s="33"/>
      <c r="R34" s="33"/>
      <c r="S34" s="33"/>
      <c r="T34" s="33"/>
      <c r="U34" s="33"/>
      <c r="V34" s="33"/>
      <c r="W34" s="33"/>
      <c r="X34" s="33"/>
      <c r="Y34" s="33"/>
      <c r="Z34" s="33" t="str">
        <f t="shared" si="1"/>
        <v>#DIV/0!</v>
      </c>
      <c r="AA34" s="33" t="str">
        <f t="shared" si="2"/>
        <v>#DIV/0!</v>
      </c>
      <c r="AB34" s="32"/>
      <c r="AC34" s="5"/>
      <c r="AD34" s="5"/>
      <c r="AE34" s="5"/>
      <c r="AF34" s="5"/>
      <c r="AG34" s="5"/>
      <c r="AH34" s="5"/>
      <c r="AI34" s="5"/>
      <c r="AJ34" s="5"/>
      <c r="AK34" s="5"/>
    </row>
    <row r="35" ht="15.75" customHeight="1">
      <c r="A35" s="5"/>
      <c r="B35" s="29"/>
      <c r="C35" s="31"/>
      <c r="D35" s="2"/>
      <c r="E35" s="32"/>
      <c r="F35" s="32"/>
      <c r="G35" s="32"/>
      <c r="H35" s="32"/>
      <c r="I35" s="33"/>
      <c r="J35" s="32"/>
      <c r="K35" s="33"/>
      <c r="L35" s="32"/>
      <c r="M35" s="32"/>
      <c r="N35" s="33"/>
      <c r="O35" s="33"/>
      <c r="P35" s="33"/>
      <c r="Q35" s="33"/>
      <c r="R35" s="33"/>
      <c r="S35" s="33"/>
      <c r="T35" s="33"/>
      <c r="U35" s="33"/>
      <c r="V35" s="33"/>
      <c r="W35" s="33"/>
      <c r="X35" s="33"/>
      <c r="Y35" s="33"/>
      <c r="Z35" s="33" t="str">
        <f t="shared" si="1"/>
        <v>#DIV/0!</v>
      </c>
      <c r="AA35" s="33" t="str">
        <f t="shared" si="2"/>
        <v>#DIV/0!</v>
      </c>
      <c r="AB35" s="32"/>
      <c r="AC35" s="5"/>
      <c r="AD35" s="5"/>
      <c r="AE35" s="5"/>
      <c r="AF35" s="5"/>
      <c r="AG35" s="5"/>
      <c r="AH35" s="5"/>
      <c r="AI35" s="5"/>
      <c r="AJ35" s="5"/>
      <c r="AK35" s="5"/>
    </row>
    <row r="36" ht="15.75" customHeight="1">
      <c r="A36" s="5"/>
      <c r="B36" s="29"/>
      <c r="C36" s="31"/>
      <c r="D36" s="2"/>
      <c r="E36" s="32"/>
      <c r="F36" s="32"/>
      <c r="G36" s="32"/>
      <c r="H36" s="32"/>
      <c r="I36" s="33"/>
      <c r="J36" s="32"/>
      <c r="K36" s="33"/>
      <c r="L36" s="32"/>
      <c r="M36" s="32"/>
      <c r="N36" s="33"/>
      <c r="O36" s="33"/>
      <c r="P36" s="33"/>
      <c r="Q36" s="33"/>
      <c r="R36" s="33"/>
      <c r="S36" s="33"/>
      <c r="T36" s="33"/>
      <c r="U36" s="33"/>
      <c r="V36" s="33"/>
      <c r="W36" s="33"/>
      <c r="X36" s="33"/>
      <c r="Y36" s="33"/>
      <c r="Z36" s="33" t="str">
        <f t="shared" si="1"/>
        <v>#DIV/0!</v>
      </c>
      <c r="AA36" s="33" t="str">
        <f t="shared" si="2"/>
        <v>#DIV/0!</v>
      </c>
      <c r="AB36" s="32"/>
      <c r="AC36" s="5"/>
      <c r="AD36" s="5"/>
      <c r="AE36" s="5"/>
      <c r="AF36" s="5"/>
      <c r="AG36" s="5"/>
      <c r="AH36" s="5"/>
      <c r="AI36" s="5"/>
      <c r="AJ36" s="5"/>
      <c r="AK36" s="5"/>
    </row>
    <row r="37" ht="15.75" customHeight="1">
      <c r="A37" s="5"/>
      <c r="B37" s="29"/>
      <c r="C37" s="31"/>
      <c r="D37" s="2"/>
      <c r="E37" s="32"/>
      <c r="F37" s="32"/>
      <c r="G37" s="32"/>
      <c r="H37" s="32"/>
      <c r="I37" s="33"/>
      <c r="J37" s="32"/>
      <c r="K37" s="33"/>
      <c r="L37" s="32"/>
      <c r="M37" s="32"/>
      <c r="N37" s="33"/>
      <c r="O37" s="33"/>
      <c r="P37" s="33"/>
      <c r="Q37" s="33"/>
      <c r="R37" s="33"/>
      <c r="S37" s="33"/>
      <c r="T37" s="33"/>
      <c r="U37" s="33"/>
      <c r="V37" s="33"/>
      <c r="W37" s="33"/>
      <c r="X37" s="33"/>
      <c r="Y37" s="33"/>
      <c r="Z37" s="33" t="str">
        <f t="shared" si="1"/>
        <v>#DIV/0!</v>
      </c>
      <c r="AA37" s="33" t="str">
        <f t="shared" si="2"/>
        <v>#DIV/0!</v>
      </c>
      <c r="AB37" s="32"/>
      <c r="AC37" s="5"/>
      <c r="AD37" s="5"/>
      <c r="AE37" s="5"/>
      <c r="AF37" s="5"/>
      <c r="AG37" s="5"/>
      <c r="AH37" s="5"/>
      <c r="AI37" s="5"/>
      <c r="AJ37" s="5"/>
      <c r="AK37" s="5"/>
    </row>
    <row r="38" ht="15.75" customHeight="1">
      <c r="A38" s="5"/>
      <c r="B38" s="29"/>
      <c r="C38" s="31"/>
      <c r="D38" s="2"/>
      <c r="E38" s="32"/>
      <c r="F38" s="32"/>
      <c r="G38" s="32"/>
      <c r="H38" s="32"/>
      <c r="I38" s="33"/>
      <c r="J38" s="32"/>
      <c r="K38" s="33"/>
      <c r="L38" s="32"/>
      <c r="M38" s="32"/>
      <c r="N38" s="33"/>
      <c r="O38" s="33"/>
      <c r="P38" s="33"/>
      <c r="Q38" s="33"/>
      <c r="R38" s="33"/>
      <c r="S38" s="33"/>
      <c r="T38" s="33"/>
      <c r="U38" s="33"/>
      <c r="V38" s="33"/>
      <c r="W38" s="33"/>
      <c r="X38" s="33"/>
      <c r="Y38" s="33"/>
      <c r="Z38" s="33" t="str">
        <f t="shared" si="1"/>
        <v>#DIV/0!</v>
      </c>
      <c r="AA38" s="33" t="str">
        <f t="shared" si="2"/>
        <v>#DIV/0!</v>
      </c>
      <c r="AB38" s="32"/>
      <c r="AC38" s="5"/>
      <c r="AD38" s="5"/>
      <c r="AE38" s="5"/>
      <c r="AF38" s="5"/>
      <c r="AG38" s="5"/>
      <c r="AH38" s="5"/>
      <c r="AI38" s="5"/>
      <c r="AJ38" s="5"/>
      <c r="AK38" s="5"/>
    </row>
    <row r="39" ht="15.75" customHeight="1">
      <c r="A39" s="5"/>
      <c r="B39" s="29"/>
      <c r="C39" s="31"/>
      <c r="D39" s="2"/>
      <c r="E39" s="32"/>
      <c r="F39" s="32"/>
      <c r="G39" s="32"/>
      <c r="H39" s="32"/>
      <c r="I39" s="33"/>
      <c r="J39" s="32"/>
      <c r="K39" s="33"/>
      <c r="L39" s="32"/>
      <c r="M39" s="32"/>
      <c r="N39" s="33"/>
      <c r="O39" s="33"/>
      <c r="P39" s="33"/>
      <c r="Q39" s="33"/>
      <c r="R39" s="33"/>
      <c r="S39" s="33"/>
      <c r="T39" s="33"/>
      <c r="U39" s="33"/>
      <c r="V39" s="33"/>
      <c r="W39" s="33"/>
      <c r="X39" s="33"/>
      <c r="Y39" s="33"/>
      <c r="Z39" s="33" t="str">
        <f t="shared" si="1"/>
        <v>#DIV/0!</v>
      </c>
      <c r="AA39" s="33" t="str">
        <f t="shared" si="2"/>
        <v>#DIV/0!</v>
      </c>
      <c r="AB39" s="32"/>
      <c r="AC39" s="5"/>
      <c r="AD39" s="5"/>
      <c r="AE39" s="5"/>
      <c r="AF39" s="5"/>
      <c r="AG39" s="5"/>
      <c r="AH39" s="5"/>
      <c r="AI39" s="5"/>
      <c r="AJ39" s="5"/>
      <c r="AK39" s="5"/>
    </row>
    <row r="40" ht="15.75" customHeight="1">
      <c r="A40" s="5"/>
      <c r="B40" s="29"/>
      <c r="C40" s="31"/>
      <c r="D40" s="2"/>
      <c r="E40" s="32"/>
      <c r="F40" s="32"/>
      <c r="G40" s="32"/>
      <c r="H40" s="32"/>
      <c r="I40" s="33"/>
      <c r="J40" s="32"/>
      <c r="K40" s="33"/>
      <c r="L40" s="32"/>
      <c r="M40" s="32"/>
      <c r="N40" s="33"/>
      <c r="O40" s="33"/>
      <c r="P40" s="33"/>
      <c r="Q40" s="33"/>
      <c r="R40" s="33"/>
      <c r="S40" s="33"/>
      <c r="T40" s="33"/>
      <c r="U40" s="33"/>
      <c r="V40" s="33"/>
      <c r="W40" s="33"/>
      <c r="X40" s="33"/>
      <c r="Y40" s="33"/>
      <c r="Z40" s="33" t="str">
        <f t="shared" si="1"/>
        <v>#DIV/0!</v>
      </c>
      <c r="AA40" s="33" t="str">
        <f t="shared" si="2"/>
        <v>#DIV/0!</v>
      </c>
      <c r="AB40" s="32"/>
      <c r="AC40" s="5"/>
      <c r="AD40" s="5"/>
      <c r="AE40" s="5"/>
      <c r="AF40" s="5"/>
      <c r="AG40" s="5"/>
      <c r="AH40" s="5"/>
      <c r="AI40" s="5"/>
      <c r="AJ40" s="5"/>
      <c r="AK40" s="5"/>
    </row>
    <row r="41" ht="15.75" customHeight="1">
      <c r="A41" s="5"/>
      <c r="B41" s="29"/>
      <c r="C41" s="31"/>
      <c r="D41" s="2"/>
      <c r="E41" s="32"/>
      <c r="F41" s="32"/>
      <c r="G41" s="32"/>
      <c r="H41" s="32"/>
      <c r="I41" s="33"/>
      <c r="J41" s="32"/>
      <c r="K41" s="33"/>
      <c r="L41" s="32"/>
      <c r="M41" s="32"/>
      <c r="N41" s="33"/>
      <c r="O41" s="33"/>
      <c r="P41" s="33"/>
      <c r="Q41" s="33"/>
      <c r="R41" s="33"/>
      <c r="S41" s="33"/>
      <c r="T41" s="33"/>
      <c r="U41" s="33"/>
      <c r="V41" s="33"/>
      <c r="W41" s="33"/>
      <c r="X41" s="33"/>
      <c r="Y41" s="33"/>
      <c r="Z41" s="33" t="str">
        <f t="shared" si="1"/>
        <v>#DIV/0!</v>
      </c>
      <c r="AA41" s="33" t="str">
        <f t="shared" si="2"/>
        <v>#DIV/0!</v>
      </c>
      <c r="AB41" s="32"/>
      <c r="AC41" s="5"/>
      <c r="AD41" s="5"/>
      <c r="AE41" s="5"/>
      <c r="AF41" s="5"/>
      <c r="AG41" s="5"/>
      <c r="AH41" s="5"/>
      <c r="AI41" s="5"/>
      <c r="AJ41" s="5"/>
      <c r="AK41" s="5"/>
    </row>
    <row r="42" ht="15.75" customHeight="1">
      <c r="A42" s="5"/>
      <c r="B42" s="29"/>
      <c r="C42" s="31"/>
      <c r="D42" s="2"/>
      <c r="E42" s="32"/>
      <c r="F42" s="32"/>
      <c r="G42" s="32"/>
      <c r="H42" s="32"/>
      <c r="I42" s="33"/>
      <c r="J42" s="32"/>
      <c r="K42" s="33"/>
      <c r="L42" s="32"/>
      <c r="M42" s="32"/>
      <c r="N42" s="33"/>
      <c r="O42" s="33"/>
      <c r="P42" s="33"/>
      <c r="Q42" s="33"/>
      <c r="R42" s="33"/>
      <c r="S42" s="33"/>
      <c r="T42" s="33"/>
      <c r="U42" s="33"/>
      <c r="V42" s="33"/>
      <c r="W42" s="33"/>
      <c r="X42" s="33"/>
      <c r="Y42" s="33"/>
      <c r="Z42" s="33" t="str">
        <f t="shared" si="1"/>
        <v>#DIV/0!</v>
      </c>
      <c r="AA42" s="33" t="str">
        <f t="shared" si="2"/>
        <v>#DIV/0!</v>
      </c>
      <c r="AB42" s="32"/>
      <c r="AC42" s="5"/>
      <c r="AD42" s="5"/>
      <c r="AE42" s="5"/>
      <c r="AF42" s="5"/>
      <c r="AG42" s="5"/>
      <c r="AH42" s="5"/>
      <c r="AI42" s="5"/>
      <c r="AJ42" s="5"/>
      <c r="AK42" s="5"/>
    </row>
    <row r="43" ht="15.75" customHeight="1">
      <c r="A43" s="5"/>
      <c r="B43" s="29"/>
      <c r="C43" s="31"/>
      <c r="D43" s="2"/>
      <c r="E43" s="32"/>
      <c r="F43" s="32"/>
      <c r="G43" s="32"/>
      <c r="H43" s="32"/>
      <c r="I43" s="33"/>
      <c r="J43" s="32"/>
      <c r="K43" s="33"/>
      <c r="L43" s="32"/>
      <c r="M43" s="32"/>
      <c r="N43" s="33"/>
      <c r="O43" s="33"/>
      <c r="P43" s="33"/>
      <c r="Q43" s="33"/>
      <c r="R43" s="33"/>
      <c r="S43" s="33"/>
      <c r="T43" s="33"/>
      <c r="U43" s="33"/>
      <c r="V43" s="33"/>
      <c r="W43" s="33"/>
      <c r="X43" s="33"/>
      <c r="Y43" s="33"/>
      <c r="Z43" s="33" t="str">
        <f t="shared" si="1"/>
        <v>#DIV/0!</v>
      </c>
      <c r="AA43" s="33" t="str">
        <f t="shared" si="2"/>
        <v>#DIV/0!</v>
      </c>
      <c r="AB43" s="32"/>
      <c r="AC43" s="5"/>
      <c r="AD43" s="5"/>
      <c r="AE43" s="5"/>
      <c r="AF43" s="5"/>
      <c r="AG43" s="5"/>
      <c r="AH43" s="5"/>
      <c r="AI43" s="5"/>
      <c r="AJ43" s="5"/>
      <c r="AK43" s="5"/>
    </row>
    <row r="44" ht="15.75" customHeight="1">
      <c r="A44" s="5"/>
      <c r="B44" s="29"/>
      <c r="C44" s="31"/>
      <c r="D44" s="2"/>
      <c r="E44" s="32"/>
      <c r="F44" s="32"/>
      <c r="G44" s="32"/>
      <c r="H44" s="32"/>
      <c r="I44" s="33"/>
      <c r="J44" s="32"/>
      <c r="K44" s="33"/>
      <c r="L44" s="32"/>
      <c r="M44" s="32"/>
      <c r="N44" s="33"/>
      <c r="O44" s="33"/>
      <c r="P44" s="33"/>
      <c r="Q44" s="33"/>
      <c r="R44" s="33"/>
      <c r="S44" s="33"/>
      <c r="T44" s="33"/>
      <c r="U44" s="33"/>
      <c r="V44" s="33"/>
      <c r="W44" s="33"/>
      <c r="X44" s="33"/>
      <c r="Y44" s="33"/>
      <c r="Z44" s="33" t="str">
        <f t="shared" si="1"/>
        <v>#DIV/0!</v>
      </c>
      <c r="AA44" s="33" t="str">
        <f t="shared" si="2"/>
        <v>#DIV/0!</v>
      </c>
      <c r="AB44" s="32"/>
      <c r="AC44" s="5"/>
      <c r="AD44" s="5"/>
      <c r="AE44" s="5"/>
      <c r="AF44" s="5"/>
      <c r="AG44" s="5"/>
      <c r="AH44" s="5"/>
      <c r="AI44" s="5"/>
      <c r="AJ44" s="5"/>
      <c r="AK44" s="5"/>
    </row>
    <row r="45" ht="15.75" customHeight="1">
      <c r="A45" s="5"/>
      <c r="B45" s="29"/>
      <c r="C45" s="31"/>
      <c r="D45" s="2"/>
      <c r="E45" s="32"/>
      <c r="F45" s="32"/>
      <c r="G45" s="32"/>
      <c r="H45" s="32"/>
      <c r="I45" s="33"/>
      <c r="J45" s="32"/>
      <c r="K45" s="33"/>
      <c r="L45" s="32"/>
      <c r="M45" s="32"/>
      <c r="N45" s="33"/>
      <c r="O45" s="33"/>
      <c r="P45" s="33"/>
      <c r="Q45" s="33"/>
      <c r="R45" s="33"/>
      <c r="S45" s="33"/>
      <c r="T45" s="33"/>
      <c r="U45" s="33"/>
      <c r="V45" s="33"/>
      <c r="W45" s="33"/>
      <c r="X45" s="33"/>
      <c r="Y45" s="33"/>
      <c r="Z45" s="33" t="str">
        <f t="shared" si="1"/>
        <v>#DIV/0!</v>
      </c>
      <c r="AA45" s="33" t="str">
        <f t="shared" si="2"/>
        <v>#DIV/0!</v>
      </c>
      <c r="AB45" s="32"/>
      <c r="AC45" s="5"/>
      <c r="AD45" s="5"/>
      <c r="AE45" s="5"/>
      <c r="AF45" s="5"/>
      <c r="AG45" s="5"/>
      <c r="AH45" s="5"/>
      <c r="AI45" s="5"/>
      <c r="AJ45" s="5"/>
      <c r="AK45" s="5"/>
    </row>
    <row r="46" ht="15.75" customHeight="1">
      <c r="A46" s="5"/>
      <c r="B46" s="29"/>
      <c r="C46" s="31"/>
      <c r="D46" s="2"/>
      <c r="E46" s="32"/>
      <c r="F46" s="32"/>
      <c r="G46" s="32"/>
      <c r="H46" s="32"/>
      <c r="I46" s="33"/>
      <c r="J46" s="32"/>
      <c r="K46" s="33"/>
      <c r="L46" s="32"/>
      <c r="M46" s="32"/>
      <c r="N46" s="33"/>
      <c r="O46" s="33"/>
      <c r="P46" s="33"/>
      <c r="Q46" s="33"/>
      <c r="R46" s="33"/>
      <c r="S46" s="33"/>
      <c r="T46" s="33"/>
      <c r="U46" s="33"/>
      <c r="V46" s="33"/>
      <c r="W46" s="33"/>
      <c r="X46" s="33"/>
      <c r="Y46" s="33"/>
      <c r="Z46" s="33" t="str">
        <f t="shared" si="1"/>
        <v>#DIV/0!</v>
      </c>
      <c r="AA46" s="33" t="str">
        <f t="shared" si="2"/>
        <v>#DIV/0!</v>
      </c>
      <c r="AB46" s="32"/>
      <c r="AC46" s="5"/>
      <c r="AD46" s="5"/>
      <c r="AE46" s="5"/>
      <c r="AF46" s="5"/>
      <c r="AG46" s="5"/>
      <c r="AH46" s="5"/>
      <c r="AI46" s="5"/>
      <c r="AJ46" s="5"/>
      <c r="AK46" s="5"/>
    </row>
    <row r="47" ht="15.75" customHeight="1">
      <c r="A47" s="5"/>
      <c r="B47" s="29"/>
      <c r="C47" s="31"/>
      <c r="D47" s="2"/>
      <c r="E47" s="32"/>
      <c r="F47" s="32"/>
      <c r="G47" s="32"/>
      <c r="H47" s="32"/>
      <c r="I47" s="33"/>
      <c r="J47" s="32"/>
      <c r="K47" s="33"/>
      <c r="L47" s="32"/>
      <c r="M47" s="32"/>
      <c r="N47" s="33"/>
      <c r="O47" s="33"/>
      <c r="P47" s="33"/>
      <c r="Q47" s="33"/>
      <c r="R47" s="33"/>
      <c r="S47" s="33"/>
      <c r="T47" s="33"/>
      <c r="U47" s="33"/>
      <c r="V47" s="33"/>
      <c r="W47" s="33"/>
      <c r="X47" s="33"/>
      <c r="Y47" s="33"/>
      <c r="Z47" s="33" t="str">
        <f t="shared" si="1"/>
        <v>#DIV/0!</v>
      </c>
      <c r="AA47" s="33" t="str">
        <f t="shared" si="2"/>
        <v>#DIV/0!</v>
      </c>
      <c r="AB47" s="32"/>
      <c r="AC47" s="5"/>
      <c r="AD47" s="5"/>
      <c r="AE47" s="5"/>
      <c r="AF47" s="5"/>
      <c r="AG47" s="5"/>
      <c r="AH47" s="5"/>
      <c r="AI47" s="5"/>
      <c r="AJ47" s="5"/>
      <c r="AK47" s="5"/>
    </row>
    <row r="48" ht="15.75" customHeight="1">
      <c r="A48" s="5"/>
      <c r="B48" s="29"/>
      <c r="C48" s="31"/>
      <c r="D48" s="2"/>
      <c r="E48" s="32"/>
      <c r="F48" s="32"/>
      <c r="G48" s="32"/>
      <c r="H48" s="32"/>
      <c r="I48" s="33"/>
      <c r="J48" s="32"/>
      <c r="K48" s="33"/>
      <c r="L48" s="32"/>
      <c r="M48" s="32"/>
      <c r="N48" s="33"/>
      <c r="O48" s="33"/>
      <c r="P48" s="33"/>
      <c r="Q48" s="33"/>
      <c r="R48" s="33"/>
      <c r="S48" s="33"/>
      <c r="T48" s="33"/>
      <c r="U48" s="33"/>
      <c r="V48" s="33"/>
      <c r="W48" s="33"/>
      <c r="X48" s="33"/>
      <c r="Y48" s="33"/>
      <c r="Z48" s="33" t="str">
        <f t="shared" si="1"/>
        <v>#DIV/0!</v>
      </c>
      <c r="AA48" s="33" t="str">
        <f t="shared" si="2"/>
        <v>#DIV/0!</v>
      </c>
      <c r="AB48" s="32"/>
      <c r="AC48" s="5"/>
      <c r="AD48" s="5"/>
      <c r="AE48" s="5"/>
      <c r="AF48" s="5"/>
      <c r="AG48" s="5"/>
      <c r="AH48" s="5"/>
      <c r="AI48" s="5"/>
      <c r="AJ48" s="5"/>
      <c r="AK48" s="5"/>
    </row>
    <row r="49" ht="15.75" customHeight="1">
      <c r="A49" s="5"/>
      <c r="B49" s="29"/>
      <c r="C49" s="31"/>
      <c r="D49" s="2"/>
      <c r="E49" s="32"/>
      <c r="F49" s="32"/>
      <c r="G49" s="32"/>
      <c r="H49" s="32"/>
      <c r="I49" s="33"/>
      <c r="J49" s="32"/>
      <c r="K49" s="33"/>
      <c r="L49" s="32"/>
      <c r="M49" s="32"/>
      <c r="N49" s="33"/>
      <c r="O49" s="33"/>
      <c r="P49" s="33"/>
      <c r="Q49" s="33"/>
      <c r="R49" s="33"/>
      <c r="S49" s="33"/>
      <c r="T49" s="33"/>
      <c r="U49" s="33"/>
      <c r="V49" s="33"/>
      <c r="W49" s="33"/>
      <c r="X49" s="33"/>
      <c r="Y49" s="33"/>
      <c r="Z49" s="33" t="str">
        <f t="shared" si="1"/>
        <v>#DIV/0!</v>
      </c>
      <c r="AA49" s="33" t="str">
        <f t="shared" si="2"/>
        <v>#DIV/0!</v>
      </c>
      <c r="AB49" s="32"/>
      <c r="AC49" s="5"/>
      <c r="AD49" s="5"/>
      <c r="AE49" s="5"/>
      <c r="AF49" s="5"/>
      <c r="AG49" s="5"/>
      <c r="AH49" s="5"/>
      <c r="AI49" s="5"/>
      <c r="AJ49" s="5"/>
      <c r="AK49" s="5"/>
    </row>
    <row r="50" ht="15.75" customHeight="1">
      <c r="A50" s="5"/>
      <c r="B50" s="29"/>
      <c r="C50" s="31"/>
      <c r="D50" s="2"/>
      <c r="E50" s="32"/>
      <c r="F50" s="32"/>
      <c r="G50" s="32"/>
      <c r="H50" s="32"/>
      <c r="I50" s="33"/>
      <c r="J50" s="32"/>
      <c r="K50" s="33"/>
      <c r="L50" s="32"/>
      <c r="M50" s="32"/>
      <c r="N50" s="33"/>
      <c r="O50" s="33"/>
      <c r="P50" s="33"/>
      <c r="Q50" s="33"/>
      <c r="R50" s="33"/>
      <c r="S50" s="33"/>
      <c r="T50" s="33"/>
      <c r="U50" s="33"/>
      <c r="V50" s="33"/>
      <c r="W50" s="33"/>
      <c r="X50" s="33"/>
      <c r="Y50" s="33"/>
      <c r="Z50" s="33" t="str">
        <f t="shared" si="1"/>
        <v>#DIV/0!</v>
      </c>
      <c r="AA50" s="33" t="str">
        <f t="shared" si="2"/>
        <v>#DIV/0!</v>
      </c>
      <c r="AB50" s="32"/>
      <c r="AC50" s="5"/>
      <c r="AD50" s="5"/>
      <c r="AE50" s="5"/>
      <c r="AF50" s="5"/>
      <c r="AG50" s="5"/>
      <c r="AH50" s="5"/>
      <c r="AI50" s="5"/>
      <c r="AJ50" s="5"/>
      <c r="AK50" s="5"/>
    </row>
    <row r="51" ht="15.75" customHeight="1">
      <c r="A51" s="5"/>
      <c r="B51" s="29"/>
      <c r="C51" s="31"/>
      <c r="D51" s="2"/>
      <c r="E51" s="32"/>
      <c r="F51" s="32"/>
      <c r="G51" s="32"/>
      <c r="H51" s="32"/>
      <c r="I51" s="33"/>
      <c r="J51" s="32"/>
      <c r="K51" s="33"/>
      <c r="L51" s="32"/>
      <c r="M51" s="32"/>
      <c r="N51" s="33"/>
      <c r="O51" s="33"/>
      <c r="P51" s="33"/>
      <c r="Q51" s="33"/>
      <c r="R51" s="33"/>
      <c r="S51" s="33"/>
      <c r="T51" s="33"/>
      <c r="U51" s="33"/>
      <c r="V51" s="33"/>
      <c r="W51" s="33"/>
      <c r="X51" s="33"/>
      <c r="Y51" s="33"/>
      <c r="Z51" s="33" t="str">
        <f t="shared" si="1"/>
        <v>#DIV/0!</v>
      </c>
      <c r="AA51" s="33" t="str">
        <f t="shared" si="2"/>
        <v>#DIV/0!</v>
      </c>
      <c r="AB51" s="32"/>
      <c r="AC51" s="5"/>
      <c r="AD51" s="5"/>
      <c r="AE51" s="5"/>
      <c r="AF51" s="5"/>
      <c r="AG51" s="5"/>
      <c r="AH51" s="5"/>
      <c r="AI51" s="5"/>
      <c r="AJ51" s="5"/>
      <c r="AK51" s="5"/>
    </row>
    <row r="52" ht="15.75" customHeight="1">
      <c r="A52" s="5"/>
      <c r="B52" s="29"/>
      <c r="C52" s="31"/>
      <c r="D52" s="2"/>
      <c r="E52" s="32"/>
      <c r="F52" s="32"/>
      <c r="G52" s="32"/>
      <c r="H52" s="32"/>
      <c r="I52" s="33"/>
      <c r="J52" s="32"/>
      <c r="K52" s="33"/>
      <c r="L52" s="32"/>
      <c r="M52" s="32"/>
      <c r="N52" s="33"/>
      <c r="O52" s="33"/>
      <c r="P52" s="33"/>
      <c r="Q52" s="33"/>
      <c r="R52" s="33"/>
      <c r="S52" s="33"/>
      <c r="T52" s="33"/>
      <c r="U52" s="33"/>
      <c r="V52" s="33"/>
      <c r="W52" s="33"/>
      <c r="X52" s="33"/>
      <c r="Y52" s="33"/>
      <c r="Z52" s="33" t="str">
        <f t="shared" si="1"/>
        <v>#DIV/0!</v>
      </c>
      <c r="AA52" s="33" t="str">
        <f t="shared" si="2"/>
        <v>#DIV/0!</v>
      </c>
      <c r="AB52" s="32"/>
      <c r="AC52" s="5"/>
      <c r="AD52" s="5"/>
      <c r="AE52" s="5"/>
      <c r="AF52" s="5"/>
      <c r="AG52" s="5"/>
      <c r="AH52" s="5"/>
      <c r="AI52" s="5"/>
      <c r="AJ52" s="5"/>
      <c r="AK52" s="5"/>
    </row>
    <row r="53" ht="15.75" customHeight="1">
      <c r="A53" s="5"/>
      <c r="B53" s="29"/>
      <c r="C53" s="31"/>
      <c r="D53" s="2"/>
      <c r="E53" s="32"/>
      <c r="F53" s="32"/>
      <c r="G53" s="32"/>
      <c r="H53" s="32"/>
      <c r="I53" s="33"/>
      <c r="J53" s="32"/>
      <c r="K53" s="33"/>
      <c r="L53" s="32"/>
      <c r="M53" s="32"/>
      <c r="N53" s="33"/>
      <c r="O53" s="33"/>
      <c r="P53" s="33"/>
      <c r="Q53" s="33"/>
      <c r="R53" s="33"/>
      <c r="S53" s="33"/>
      <c r="T53" s="33"/>
      <c r="U53" s="33"/>
      <c r="V53" s="33"/>
      <c r="W53" s="33"/>
      <c r="X53" s="33"/>
      <c r="Y53" s="33"/>
      <c r="Z53" s="33" t="str">
        <f t="shared" si="1"/>
        <v>#DIV/0!</v>
      </c>
      <c r="AA53" s="33" t="str">
        <f t="shared" si="2"/>
        <v>#DIV/0!</v>
      </c>
      <c r="AB53" s="32"/>
      <c r="AC53" s="5"/>
      <c r="AD53" s="5"/>
      <c r="AE53" s="5"/>
      <c r="AF53" s="5"/>
      <c r="AG53" s="5"/>
      <c r="AH53" s="5"/>
      <c r="AI53" s="5"/>
      <c r="AJ53" s="5"/>
      <c r="AK53" s="5"/>
    </row>
    <row r="54" ht="15.75" customHeight="1">
      <c r="A54" s="5"/>
      <c r="B54" s="29"/>
      <c r="C54" s="31"/>
      <c r="D54" s="2"/>
      <c r="E54" s="32"/>
      <c r="F54" s="32"/>
      <c r="G54" s="32"/>
      <c r="H54" s="32"/>
      <c r="I54" s="33"/>
      <c r="J54" s="32"/>
      <c r="K54" s="33"/>
      <c r="L54" s="32"/>
      <c r="M54" s="32"/>
      <c r="N54" s="33"/>
      <c r="O54" s="33"/>
      <c r="P54" s="33"/>
      <c r="Q54" s="33"/>
      <c r="R54" s="33"/>
      <c r="S54" s="33"/>
      <c r="T54" s="33"/>
      <c r="U54" s="33"/>
      <c r="V54" s="33"/>
      <c r="W54" s="33"/>
      <c r="X54" s="33"/>
      <c r="Y54" s="33"/>
      <c r="Z54" s="33" t="str">
        <f t="shared" si="1"/>
        <v>#DIV/0!</v>
      </c>
      <c r="AA54" s="33" t="str">
        <f t="shared" si="2"/>
        <v>#DIV/0!</v>
      </c>
      <c r="AB54" s="32"/>
      <c r="AC54" s="5"/>
      <c r="AD54" s="5"/>
      <c r="AE54" s="5"/>
      <c r="AF54" s="5"/>
      <c r="AG54" s="5"/>
      <c r="AH54" s="5"/>
      <c r="AI54" s="5"/>
      <c r="AJ54" s="5"/>
      <c r="AK54" s="5"/>
    </row>
    <row r="55" ht="15.75" customHeight="1">
      <c r="A55" s="5"/>
      <c r="B55" s="29"/>
      <c r="C55" s="31"/>
      <c r="D55" s="2"/>
      <c r="E55" s="32"/>
      <c r="F55" s="32"/>
      <c r="G55" s="32"/>
      <c r="H55" s="32"/>
      <c r="I55" s="33"/>
      <c r="J55" s="32"/>
      <c r="K55" s="33"/>
      <c r="L55" s="32"/>
      <c r="M55" s="32"/>
      <c r="N55" s="33"/>
      <c r="O55" s="33"/>
      <c r="P55" s="33"/>
      <c r="Q55" s="33"/>
      <c r="R55" s="33"/>
      <c r="S55" s="33"/>
      <c r="T55" s="33"/>
      <c r="U55" s="33"/>
      <c r="V55" s="33"/>
      <c r="W55" s="33"/>
      <c r="X55" s="33"/>
      <c r="Y55" s="33"/>
      <c r="Z55" s="33" t="str">
        <f t="shared" si="1"/>
        <v>#DIV/0!</v>
      </c>
      <c r="AA55" s="33" t="str">
        <f t="shared" si="2"/>
        <v>#DIV/0!</v>
      </c>
      <c r="AB55" s="32"/>
      <c r="AC55" s="5"/>
      <c r="AD55" s="5"/>
      <c r="AE55" s="5"/>
      <c r="AF55" s="5"/>
      <c r="AG55" s="5"/>
      <c r="AH55" s="5"/>
      <c r="AI55" s="5"/>
      <c r="AJ55" s="5"/>
      <c r="AK55" s="5"/>
    </row>
    <row r="56" ht="15.75" customHeight="1">
      <c r="A56" s="5"/>
      <c r="B56" s="29"/>
      <c r="C56" s="31"/>
      <c r="D56" s="2"/>
      <c r="E56" s="32"/>
      <c r="F56" s="32"/>
      <c r="G56" s="32"/>
      <c r="H56" s="32"/>
      <c r="I56" s="33"/>
      <c r="J56" s="32"/>
      <c r="K56" s="33"/>
      <c r="L56" s="32"/>
      <c r="M56" s="32"/>
      <c r="N56" s="33"/>
      <c r="O56" s="33"/>
      <c r="P56" s="33"/>
      <c r="Q56" s="33"/>
      <c r="R56" s="33"/>
      <c r="S56" s="33"/>
      <c r="T56" s="33"/>
      <c r="U56" s="33"/>
      <c r="V56" s="33"/>
      <c r="W56" s="33"/>
      <c r="X56" s="33"/>
      <c r="Y56" s="33"/>
      <c r="Z56" s="33" t="str">
        <f t="shared" si="1"/>
        <v>#DIV/0!</v>
      </c>
      <c r="AA56" s="33" t="str">
        <f t="shared" si="2"/>
        <v>#DIV/0!</v>
      </c>
      <c r="AB56" s="32"/>
      <c r="AC56" s="5"/>
      <c r="AD56" s="5"/>
      <c r="AE56" s="5"/>
      <c r="AF56" s="5"/>
      <c r="AG56" s="5"/>
      <c r="AH56" s="5"/>
      <c r="AI56" s="5"/>
      <c r="AJ56" s="5"/>
      <c r="AK56" s="5"/>
    </row>
    <row r="57" ht="15.75" customHeight="1">
      <c r="A57" s="5"/>
      <c r="B57" s="29"/>
      <c r="C57" s="31"/>
      <c r="D57" s="2"/>
      <c r="E57" s="32"/>
      <c r="F57" s="32"/>
      <c r="G57" s="32"/>
      <c r="H57" s="32"/>
      <c r="I57" s="33"/>
      <c r="J57" s="32"/>
      <c r="K57" s="33"/>
      <c r="L57" s="32"/>
      <c r="M57" s="32"/>
      <c r="N57" s="33"/>
      <c r="O57" s="33"/>
      <c r="P57" s="33"/>
      <c r="Q57" s="33"/>
      <c r="R57" s="33"/>
      <c r="S57" s="33"/>
      <c r="T57" s="33"/>
      <c r="U57" s="33"/>
      <c r="V57" s="33"/>
      <c r="W57" s="33"/>
      <c r="X57" s="33"/>
      <c r="Y57" s="33"/>
      <c r="Z57" s="33" t="str">
        <f t="shared" si="1"/>
        <v>#DIV/0!</v>
      </c>
      <c r="AA57" s="33" t="str">
        <f t="shared" si="2"/>
        <v>#DIV/0!</v>
      </c>
      <c r="AB57" s="32"/>
      <c r="AC57" s="5"/>
      <c r="AD57" s="5"/>
      <c r="AE57" s="5"/>
      <c r="AF57" s="5"/>
      <c r="AG57" s="5"/>
      <c r="AH57" s="5"/>
      <c r="AI57" s="5"/>
      <c r="AJ57" s="5"/>
      <c r="AK57" s="5"/>
    </row>
    <row r="58" ht="15.75" customHeight="1">
      <c r="A58" s="5"/>
      <c r="B58" s="29"/>
      <c r="C58" s="31"/>
      <c r="D58" s="2"/>
      <c r="E58" s="32"/>
      <c r="F58" s="32"/>
      <c r="G58" s="32"/>
      <c r="H58" s="32"/>
      <c r="I58" s="33"/>
      <c r="J58" s="32"/>
      <c r="K58" s="33"/>
      <c r="L58" s="32"/>
      <c r="M58" s="32"/>
      <c r="N58" s="33"/>
      <c r="O58" s="33"/>
      <c r="P58" s="33"/>
      <c r="Q58" s="33"/>
      <c r="R58" s="33"/>
      <c r="S58" s="33"/>
      <c r="T58" s="33"/>
      <c r="U58" s="33"/>
      <c r="V58" s="33"/>
      <c r="W58" s="33"/>
      <c r="X58" s="33"/>
      <c r="Y58" s="33"/>
      <c r="Z58" s="33" t="str">
        <f t="shared" si="1"/>
        <v>#DIV/0!</v>
      </c>
      <c r="AA58" s="33" t="str">
        <f t="shared" si="2"/>
        <v>#DIV/0!</v>
      </c>
      <c r="AB58" s="32"/>
      <c r="AC58" s="5"/>
      <c r="AD58" s="5"/>
      <c r="AE58" s="5"/>
      <c r="AF58" s="5"/>
      <c r="AG58" s="5"/>
      <c r="AH58" s="5"/>
      <c r="AI58" s="5"/>
      <c r="AJ58" s="5"/>
      <c r="AK58" s="5"/>
    </row>
    <row r="59" ht="15.75" customHeight="1">
      <c r="A59" s="5"/>
      <c r="B59" s="29"/>
      <c r="C59" s="31"/>
      <c r="D59" s="2"/>
      <c r="E59" s="32"/>
      <c r="F59" s="32"/>
      <c r="G59" s="32"/>
      <c r="H59" s="32"/>
      <c r="I59" s="33"/>
      <c r="J59" s="32"/>
      <c r="K59" s="33"/>
      <c r="L59" s="32"/>
      <c r="M59" s="32"/>
      <c r="N59" s="33"/>
      <c r="O59" s="33"/>
      <c r="P59" s="33"/>
      <c r="Q59" s="33"/>
      <c r="R59" s="33"/>
      <c r="S59" s="33"/>
      <c r="T59" s="33"/>
      <c r="U59" s="33"/>
      <c r="V59" s="33"/>
      <c r="W59" s="33"/>
      <c r="X59" s="33"/>
      <c r="Y59" s="33"/>
      <c r="Z59" s="33" t="str">
        <f t="shared" si="1"/>
        <v>#DIV/0!</v>
      </c>
      <c r="AA59" s="33" t="str">
        <f t="shared" si="2"/>
        <v>#DIV/0!</v>
      </c>
      <c r="AB59" s="32"/>
      <c r="AC59" s="5"/>
      <c r="AD59" s="5"/>
      <c r="AE59" s="5"/>
      <c r="AF59" s="5"/>
      <c r="AG59" s="5"/>
      <c r="AH59" s="5"/>
      <c r="AI59" s="5"/>
      <c r="AJ59" s="5"/>
      <c r="AK59" s="5"/>
    </row>
    <row r="60" ht="15.75" customHeight="1">
      <c r="A60" s="5"/>
      <c r="B60" s="37"/>
      <c r="C60" s="38"/>
      <c r="D60" s="39"/>
      <c r="E60" s="40"/>
      <c r="F60" s="40"/>
      <c r="G60" s="40"/>
      <c r="H60" s="40"/>
      <c r="I60" s="41"/>
      <c r="J60" s="40"/>
      <c r="K60" s="41"/>
      <c r="L60" s="40"/>
      <c r="M60" s="40"/>
      <c r="N60" s="41"/>
      <c r="O60" s="41"/>
      <c r="P60" s="41"/>
      <c r="Q60" s="41"/>
      <c r="R60" s="41"/>
      <c r="S60" s="41"/>
      <c r="T60" s="41"/>
      <c r="U60" s="41"/>
      <c r="V60" s="41"/>
      <c r="W60" s="41"/>
      <c r="X60" s="41"/>
      <c r="Y60" s="41"/>
      <c r="Z60" s="41" t="str">
        <f t="shared" si="1"/>
        <v>#DIV/0!</v>
      </c>
      <c r="AA60" s="41" t="str">
        <f t="shared" si="2"/>
        <v>#DIV/0!</v>
      </c>
      <c r="AB60" s="40"/>
      <c r="AC60" s="5"/>
      <c r="AD60" s="5"/>
      <c r="AE60" s="5"/>
      <c r="AF60" s="5"/>
      <c r="AG60" s="5"/>
      <c r="AH60" s="5"/>
      <c r="AI60" s="5"/>
      <c r="AJ60" s="5"/>
      <c r="AK60" s="5"/>
    </row>
    <row r="61" ht="15.75" customHeight="1">
      <c r="A61" s="5"/>
      <c r="B61" s="30"/>
      <c r="C61" s="52"/>
      <c r="D61" s="2"/>
      <c r="E61" s="53"/>
      <c r="F61" s="54"/>
      <c r="G61" s="53"/>
      <c r="H61" s="53"/>
      <c r="I61" s="55"/>
      <c r="J61" s="56"/>
      <c r="K61" s="55"/>
      <c r="L61" s="53"/>
      <c r="M61" s="53"/>
      <c r="N61" s="55"/>
      <c r="O61" s="55"/>
      <c r="P61" s="55"/>
      <c r="Q61" s="55"/>
      <c r="R61" s="55"/>
      <c r="S61" s="55"/>
      <c r="T61" s="55"/>
      <c r="U61" s="55"/>
      <c r="V61" s="55"/>
      <c r="W61" s="55"/>
      <c r="X61" s="55"/>
      <c r="Y61" s="55"/>
      <c r="Z61" s="55" t="str">
        <f t="shared" si="1"/>
        <v>#DIV/0!</v>
      </c>
      <c r="AA61" s="55" t="str">
        <f t="shared" si="2"/>
        <v>#DIV/0!</v>
      </c>
      <c r="AB61" s="32"/>
      <c r="AC61" s="5"/>
      <c r="AD61" s="5"/>
      <c r="AE61" s="5"/>
      <c r="AF61" s="5"/>
      <c r="AG61" s="5"/>
      <c r="AH61" s="5"/>
      <c r="AI61" s="5"/>
      <c r="AJ61" s="5"/>
      <c r="AK61" s="5"/>
    </row>
    <row r="62" ht="15.75" customHeight="1">
      <c r="A62" s="5"/>
      <c r="B62" s="30"/>
      <c r="C62" s="52"/>
      <c r="D62" s="2"/>
      <c r="E62" s="53"/>
      <c r="F62" s="54"/>
      <c r="G62" s="53"/>
      <c r="H62" s="53"/>
      <c r="I62" s="55"/>
      <c r="J62" s="56"/>
      <c r="K62" s="55"/>
      <c r="L62" s="53"/>
      <c r="M62" s="53"/>
      <c r="N62" s="55"/>
      <c r="O62" s="55"/>
      <c r="P62" s="55"/>
      <c r="Q62" s="55"/>
      <c r="R62" s="55"/>
      <c r="S62" s="55"/>
      <c r="T62" s="55"/>
      <c r="U62" s="55"/>
      <c r="V62" s="55"/>
      <c r="W62" s="55"/>
      <c r="X62" s="55"/>
      <c r="Y62" s="55"/>
      <c r="Z62" s="55" t="str">
        <f t="shared" si="1"/>
        <v>#DIV/0!</v>
      </c>
      <c r="AA62" s="55" t="str">
        <f t="shared" si="2"/>
        <v>#DIV/0!</v>
      </c>
      <c r="AB62" s="32"/>
      <c r="AC62" s="5"/>
      <c r="AD62" s="5"/>
      <c r="AE62" s="5"/>
      <c r="AF62" s="5"/>
      <c r="AG62" s="5"/>
      <c r="AH62" s="5"/>
      <c r="AI62" s="5"/>
      <c r="AJ62" s="5"/>
      <c r="AK62" s="5"/>
    </row>
    <row r="63" ht="15.75" customHeight="1">
      <c r="A63" s="5"/>
      <c r="B63" s="30"/>
      <c r="C63" s="52"/>
      <c r="D63" s="2"/>
      <c r="E63" s="53"/>
      <c r="F63" s="54"/>
      <c r="G63" s="53"/>
      <c r="H63" s="53"/>
      <c r="I63" s="55"/>
      <c r="J63" s="56"/>
      <c r="K63" s="55"/>
      <c r="L63" s="53"/>
      <c r="M63" s="53"/>
      <c r="N63" s="55"/>
      <c r="O63" s="55"/>
      <c r="P63" s="55"/>
      <c r="Q63" s="55"/>
      <c r="R63" s="55"/>
      <c r="S63" s="55"/>
      <c r="T63" s="55"/>
      <c r="U63" s="55"/>
      <c r="V63" s="55"/>
      <c r="W63" s="55"/>
      <c r="X63" s="55"/>
      <c r="Y63" s="55"/>
      <c r="Z63" s="55" t="str">
        <f t="shared" si="1"/>
        <v>#DIV/0!</v>
      </c>
      <c r="AA63" s="55" t="str">
        <f t="shared" si="2"/>
        <v>#DIV/0!</v>
      </c>
      <c r="AB63" s="32"/>
      <c r="AC63" s="5"/>
      <c r="AD63" s="5"/>
      <c r="AE63" s="5"/>
      <c r="AF63" s="5"/>
      <c r="AG63" s="5"/>
      <c r="AH63" s="5"/>
      <c r="AI63" s="5"/>
      <c r="AJ63" s="5"/>
      <c r="AK63" s="5"/>
    </row>
    <row r="64" ht="15.75" customHeight="1">
      <c r="A64" s="5"/>
      <c r="B64" s="30"/>
      <c r="C64" s="52"/>
      <c r="D64" s="2"/>
      <c r="E64" s="53"/>
      <c r="F64" s="54"/>
      <c r="G64" s="53"/>
      <c r="H64" s="53"/>
      <c r="I64" s="55"/>
      <c r="J64" s="56"/>
      <c r="K64" s="55"/>
      <c r="L64" s="53"/>
      <c r="M64" s="53"/>
      <c r="N64" s="55"/>
      <c r="O64" s="55"/>
      <c r="P64" s="55"/>
      <c r="Q64" s="55"/>
      <c r="R64" s="55"/>
      <c r="S64" s="55"/>
      <c r="T64" s="55"/>
      <c r="U64" s="55"/>
      <c r="V64" s="55"/>
      <c r="W64" s="55"/>
      <c r="X64" s="55"/>
      <c r="Y64" s="55"/>
      <c r="Z64" s="55" t="str">
        <f t="shared" si="1"/>
        <v>#DIV/0!</v>
      </c>
      <c r="AA64" s="55" t="str">
        <f t="shared" si="2"/>
        <v>#DIV/0!</v>
      </c>
      <c r="AB64" s="32"/>
      <c r="AC64" s="5"/>
      <c r="AD64" s="5"/>
      <c r="AE64" s="5"/>
      <c r="AF64" s="5"/>
      <c r="AG64" s="5"/>
      <c r="AH64" s="5"/>
      <c r="AI64" s="5"/>
      <c r="AJ64" s="5"/>
      <c r="AK64" s="5"/>
    </row>
    <row r="65" ht="15.75" customHeight="1">
      <c r="A65" s="5"/>
      <c r="B65" s="30"/>
      <c r="C65" s="52"/>
      <c r="D65" s="2"/>
      <c r="E65" s="53"/>
      <c r="F65" s="54"/>
      <c r="G65" s="53"/>
      <c r="H65" s="53"/>
      <c r="I65" s="55"/>
      <c r="J65" s="56"/>
      <c r="K65" s="55"/>
      <c r="L65" s="53"/>
      <c r="M65" s="53"/>
      <c r="N65" s="55"/>
      <c r="O65" s="55"/>
      <c r="P65" s="55"/>
      <c r="Q65" s="55"/>
      <c r="R65" s="55"/>
      <c r="S65" s="55"/>
      <c r="T65" s="55"/>
      <c r="U65" s="55"/>
      <c r="V65" s="55"/>
      <c r="W65" s="55"/>
      <c r="X65" s="55"/>
      <c r="Y65" s="55"/>
      <c r="Z65" s="55" t="str">
        <f t="shared" si="1"/>
        <v>#DIV/0!</v>
      </c>
      <c r="AA65" s="55" t="str">
        <f t="shared" si="2"/>
        <v>#DIV/0!</v>
      </c>
      <c r="AB65" s="32"/>
      <c r="AC65" s="5"/>
      <c r="AD65" s="5"/>
      <c r="AE65" s="5"/>
      <c r="AF65" s="5"/>
      <c r="AG65" s="5"/>
      <c r="AH65" s="5"/>
      <c r="AI65" s="5"/>
      <c r="AJ65" s="5"/>
      <c r="AK65" s="5"/>
    </row>
    <row r="66" ht="15.75" customHeight="1">
      <c r="A66" s="5"/>
      <c r="B66" s="30"/>
      <c r="C66" s="52"/>
      <c r="D66" s="2"/>
      <c r="E66" s="53"/>
      <c r="F66" s="54"/>
      <c r="G66" s="53"/>
      <c r="H66" s="53"/>
      <c r="I66" s="55"/>
      <c r="J66" s="56"/>
      <c r="K66" s="55"/>
      <c r="L66" s="53"/>
      <c r="M66" s="53"/>
      <c r="N66" s="55"/>
      <c r="O66" s="55"/>
      <c r="P66" s="55"/>
      <c r="Q66" s="55"/>
      <c r="R66" s="55"/>
      <c r="S66" s="55"/>
      <c r="T66" s="55"/>
      <c r="U66" s="55"/>
      <c r="V66" s="55"/>
      <c r="W66" s="55"/>
      <c r="X66" s="55"/>
      <c r="Y66" s="55"/>
      <c r="Z66" s="55" t="str">
        <f t="shared" si="1"/>
        <v>#DIV/0!</v>
      </c>
      <c r="AA66" s="55" t="str">
        <f t="shared" si="2"/>
        <v>#DIV/0!</v>
      </c>
      <c r="AB66" s="32"/>
      <c r="AC66" s="5"/>
      <c r="AD66" s="5"/>
      <c r="AE66" s="5"/>
      <c r="AF66" s="5"/>
      <c r="AG66" s="5"/>
      <c r="AH66" s="5"/>
      <c r="AI66" s="5"/>
      <c r="AJ66" s="5"/>
      <c r="AK66" s="5"/>
    </row>
    <row r="67" ht="15.75" customHeight="1">
      <c r="A67" s="5"/>
      <c r="B67" s="30"/>
      <c r="C67" s="52"/>
      <c r="D67" s="2"/>
      <c r="E67" s="53"/>
      <c r="F67" s="54"/>
      <c r="G67" s="53"/>
      <c r="H67" s="53"/>
      <c r="I67" s="55"/>
      <c r="J67" s="56"/>
      <c r="K67" s="55"/>
      <c r="L67" s="53"/>
      <c r="M67" s="53"/>
      <c r="N67" s="55"/>
      <c r="O67" s="55"/>
      <c r="P67" s="55"/>
      <c r="Q67" s="55"/>
      <c r="R67" s="55"/>
      <c r="S67" s="55"/>
      <c r="T67" s="55"/>
      <c r="U67" s="55"/>
      <c r="V67" s="55"/>
      <c r="W67" s="55"/>
      <c r="X67" s="55"/>
      <c r="Y67" s="55"/>
      <c r="Z67" s="55" t="str">
        <f t="shared" si="1"/>
        <v>#DIV/0!</v>
      </c>
      <c r="AA67" s="55" t="str">
        <f t="shared" si="2"/>
        <v>#DIV/0!</v>
      </c>
      <c r="AB67" s="32"/>
      <c r="AC67" s="5"/>
      <c r="AD67" s="5"/>
      <c r="AE67" s="5"/>
      <c r="AF67" s="5"/>
      <c r="AG67" s="5"/>
      <c r="AH67" s="5"/>
      <c r="AI67" s="5"/>
      <c r="AJ67" s="5"/>
      <c r="AK67" s="5"/>
    </row>
    <row r="68" ht="15.75" customHeight="1">
      <c r="A68" s="5"/>
      <c r="B68" s="30"/>
      <c r="C68" s="52"/>
      <c r="D68" s="2"/>
      <c r="E68" s="53"/>
      <c r="F68" s="54"/>
      <c r="G68" s="53"/>
      <c r="H68" s="53"/>
      <c r="I68" s="55"/>
      <c r="J68" s="56"/>
      <c r="K68" s="55"/>
      <c r="L68" s="53"/>
      <c r="M68" s="53"/>
      <c r="N68" s="55"/>
      <c r="O68" s="55"/>
      <c r="P68" s="55"/>
      <c r="Q68" s="55"/>
      <c r="R68" s="55"/>
      <c r="S68" s="55"/>
      <c r="T68" s="55"/>
      <c r="U68" s="55"/>
      <c r="V68" s="55"/>
      <c r="W68" s="55"/>
      <c r="X68" s="55"/>
      <c r="Y68" s="55"/>
      <c r="Z68" s="55" t="str">
        <f t="shared" si="1"/>
        <v>#DIV/0!</v>
      </c>
      <c r="AA68" s="55" t="str">
        <f t="shared" si="2"/>
        <v>#DIV/0!</v>
      </c>
      <c r="AB68" s="32"/>
      <c r="AC68" s="5"/>
      <c r="AD68" s="5"/>
      <c r="AE68" s="5"/>
      <c r="AF68" s="5"/>
      <c r="AG68" s="5"/>
      <c r="AH68" s="5"/>
      <c r="AI68" s="5"/>
      <c r="AJ68" s="5"/>
      <c r="AK68" s="5"/>
    </row>
    <row r="69" ht="15.75" customHeight="1">
      <c r="A69" s="5"/>
      <c r="B69" s="30"/>
      <c r="C69" s="52"/>
      <c r="D69" s="2"/>
      <c r="E69" s="53"/>
      <c r="F69" s="54"/>
      <c r="G69" s="53"/>
      <c r="H69" s="53"/>
      <c r="I69" s="55"/>
      <c r="J69" s="56"/>
      <c r="K69" s="55"/>
      <c r="L69" s="53"/>
      <c r="M69" s="53"/>
      <c r="N69" s="55"/>
      <c r="O69" s="55"/>
      <c r="P69" s="55"/>
      <c r="Q69" s="55"/>
      <c r="R69" s="55"/>
      <c r="S69" s="55"/>
      <c r="T69" s="55"/>
      <c r="U69" s="55"/>
      <c r="V69" s="55"/>
      <c r="W69" s="55"/>
      <c r="X69" s="55"/>
      <c r="Y69" s="55"/>
      <c r="Z69" s="55" t="str">
        <f t="shared" si="1"/>
        <v>#DIV/0!</v>
      </c>
      <c r="AA69" s="55" t="str">
        <f t="shared" si="2"/>
        <v>#DIV/0!</v>
      </c>
      <c r="AB69" s="32"/>
      <c r="AC69" s="5"/>
      <c r="AD69" s="5"/>
      <c r="AE69" s="5"/>
      <c r="AF69" s="5"/>
      <c r="AG69" s="5"/>
      <c r="AH69" s="5"/>
      <c r="AI69" s="5"/>
      <c r="AJ69" s="5"/>
      <c r="AK69" s="5"/>
    </row>
    <row r="70" ht="15.75" customHeight="1">
      <c r="A70" s="5"/>
      <c r="B70" s="30"/>
      <c r="C70" s="52"/>
      <c r="D70" s="2"/>
      <c r="E70" s="53"/>
      <c r="F70" s="54"/>
      <c r="G70" s="53"/>
      <c r="H70" s="53"/>
      <c r="I70" s="55"/>
      <c r="J70" s="56"/>
      <c r="K70" s="55"/>
      <c r="L70" s="53"/>
      <c r="M70" s="53"/>
      <c r="N70" s="55"/>
      <c r="O70" s="55"/>
      <c r="P70" s="55"/>
      <c r="Q70" s="55"/>
      <c r="R70" s="55"/>
      <c r="S70" s="55"/>
      <c r="T70" s="55"/>
      <c r="U70" s="55"/>
      <c r="V70" s="55"/>
      <c r="W70" s="55"/>
      <c r="X70" s="55"/>
      <c r="Y70" s="55"/>
      <c r="Z70" s="55" t="str">
        <f t="shared" si="1"/>
        <v>#DIV/0!</v>
      </c>
      <c r="AA70" s="55" t="str">
        <f t="shared" si="2"/>
        <v>#DIV/0!</v>
      </c>
      <c r="AB70" s="32"/>
      <c r="AC70" s="5"/>
      <c r="AD70" s="5"/>
      <c r="AE70" s="5"/>
      <c r="AF70" s="5"/>
      <c r="AG70" s="5"/>
      <c r="AH70" s="5"/>
      <c r="AI70" s="5"/>
      <c r="AJ70" s="5"/>
      <c r="AK70" s="5"/>
    </row>
    <row r="71" ht="15.75" customHeight="1">
      <c r="A71" s="5"/>
      <c r="B71" s="30"/>
      <c r="C71" s="52"/>
      <c r="D71" s="2"/>
      <c r="E71" s="53"/>
      <c r="F71" s="54"/>
      <c r="G71" s="53"/>
      <c r="H71" s="53"/>
      <c r="I71" s="55"/>
      <c r="J71" s="56"/>
      <c r="K71" s="55"/>
      <c r="L71" s="53"/>
      <c r="M71" s="53"/>
      <c r="N71" s="55"/>
      <c r="O71" s="55"/>
      <c r="P71" s="55"/>
      <c r="Q71" s="55"/>
      <c r="R71" s="55"/>
      <c r="S71" s="55"/>
      <c r="T71" s="55"/>
      <c r="U71" s="55"/>
      <c r="V71" s="55"/>
      <c r="W71" s="55"/>
      <c r="X71" s="55"/>
      <c r="Y71" s="55"/>
      <c r="Z71" s="55" t="str">
        <f t="shared" si="1"/>
        <v>#DIV/0!</v>
      </c>
      <c r="AA71" s="55" t="str">
        <f t="shared" si="2"/>
        <v>#DIV/0!</v>
      </c>
      <c r="AB71" s="32"/>
      <c r="AC71" s="5"/>
      <c r="AD71" s="5"/>
      <c r="AE71" s="5"/>
      <c r="AF71" s="5"/>
      <c r="AG71" s="5"/>
      <c r="AH71" s="5"/>
      <c r="AI71" s="5"/>
      <c r="AJ71" s="5"/>
      <c r="AK71" s="5"/>
    </row>
    <row r="72" ht="15.75" customHeight="1">
      <c r="A72" s="5"/>
      <c r="B72" s="30"/>
      <c r="C72" s="52"/>
      <c r="D72" s="2"/>
      <c r="E72" s="53"/>
      <c r="F72" s="54"/>
      <c r="G72" s="53"/>
      <c r="H72" s="53"/>
      <c r="I72" s="55"/>
      <c r="J72" s="56"/>
      <c r="K72" s="55"/>
      <c r="L72" s="53"/>
      <c r="M72" s="53"/>
      <c r="N72" s="55"/>
      <c r="O72" s="55"/>
      <c r="P72" s="55"/>
      <c r="Q72" s="55"/>
      <c r="R72" s="55"/>
      <c r="S72" s="55"/>
      <c r="T72" s="55"/>
      <c r="U72" s="55"/>
      <c r="V72" s="55"/>
      <c r="W72" s="55"/>
      <c r="X72" s="55"/>
      <c r="Y72" s="55"/>
      <c r="Z72" s="55" t="str">
        <f t="shared" si="1"/>
        <v>#DIV/0!</v>
      </c>
      <c r="AA72" s="55" t="str">
        <f t="shared" si="2"/>
        <v>#DIV/0!</v>
      </c>
      <c r="AB72" s="32"/>
      <c r="AC72" s="5"/>
      <c r="AD72" s="5"/>
      <c r="AE72" s="5"/>
      <c r="AF72" s="5"/>
      <c r="AG72" s="5"/>
      <c r="AH72" s="5"/>
      <c r="AI72" s="5"/>
      <c r="AJ72" s="5"/>
      <c r="AK72" s="5"/>
    </row>
    <row r="73" ht="15.75" customHeight="1">
      <c r="A73" s="5"/>
      <c r="B73" s="30"/>
      <c r="C73" s="52"/>
      <c r="D73" s="2"/>
      <c r="E73" s="53"/>
      <c r="F73" s="54"/>
      <c r="G73" s="53"/>
      <c r="H73" s="53"/>
      <c r="I73" s="55"/>
      <c r="J73" s="56"/>
      <c r="K73" s="55"/>
      <c r="L73" s="53"/>
      <c r="M73" s="53"/>
      <c r="N73" s="55"/>
      <c r="O73" s="55"/>
      <c r="P73" s="55"/>
      <c r="Q73" s="55"/>
      <c r="R73" s="55"/>
      <c r="S73" s="55"/>
      <c r="T73" s="55"/>
      <c r="U73" s="55"/>
      <c r="V73" s="55"/>
      <c r="W73" s="55"/>
      <c r="X73" s="55"/>
      <c r="Y73" s="55"/>
      <c r="Z73" s="55" t="str">
        <f t="shared" si="1"/>
        <v>#DIV/0!</v>
      </c>
      <c r="AA73" s="55" t="str">
        <f t="shared" si="2"/>
        <v>#DIV/0!</v>
      </c>
      <c r="AB73" s="32"/>
      <c r="AC73" s="5"/>
      <c r="AD73" s="5"/>
      <c r="AE73" s="5"/>
      <c r="AF73" s="5"/>
      <c r="AG73" s="5"/>
      <c r="AH73" s="5"/>
      <c r="AI73" s="5"/>
      <c r="AJ73" s="5"/>
      <c r="AK73" s="5"/>
    </row>
    <row r="74" ht="15.75" customHeight="1">
      <c r="A74" s="5"/>
      <c r="B74" s="58"/>
      <c r="C74" s="59"/>
      <c r="D74" s="39"/>
      <c r="E74" s="60"/>
      <c r="F74" s="61"/>
      <c r="G74" s="60"/>
      <c r="H74" s="60"/>
      <c r="I74" s="62"/>
      <c r="J74" s="63"/>
      <c r="K74" s="62"/>
      <c r="L74" s="60"/>
      <c r="M74" s="60"/>
      <c r="N74" s="62"/>
      <c r="O74" s="62"/>
      <c r="P74" s="62"/>
      <c r="Q74" s="62"/>
      <c r="R74" s="62"/>
      <c r="S74" s="62"/>
      <c r="T74" s="62"/>
      <c r="U74" s="62"/>
      <c r="V74" s="62"/>
      <c r="W74" s="62"/>
      <c r="X74" s="62"/>
      <c r="Y74" s="62"/>
      <c r="Z74" s="62" t="str">
        <f t="shared" si="1"/>
        <v>#DIV/0!</v>
      </c>
      <c r="AA74" s="62" t="str">
        <f t="shared" si="2"/>
        <v>#DIV/0!</v>
      </c>
      <c r="AB74" s="40"/>
      <c r="AC74" s="5"/>
      <c r="AD74" s="5"/>
      <c r="AE74" s="5"/>
      <c r="AF74" s="5"/>
      <c r="AG74" s="5"/>
      <c r="AH74" s="5"/>
      <c r="AI74" s="5"/>
      <c r="AJ74" s="5"/>
      <c r="AK74" s="5"/>
    </row>
    <row r="75" ht="15.75" customHeight="1">
      <c r="A75" s="5"/>
      <c r="B75" s="43" t="s">
        <v>65</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88"/>
      <c r="AC75" s="5"/>
      <c r="AD75" s="5"/>
      <c r="AE75" s="5"/>
      <c r="AF75" s="5"/>
      <c r="AG75" s="5"/>
      <c r="AH75" s="5"/>
      <c r="AI75" s="5"/>
      <c r="AJ75" s="5"/>
      <c r="AK75" s="5"/>
    </row>
    <row r="76" ht="15.75" customHeight="1">
      <c r="A76" s="5"/>
      <c r="B76" s="8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1"/>
      <c r="AC76" s="5"/>
      <c r="AD76" s="5"/>
      <c r="AE76" s="5"/>
      <c r="AF76" s="5"/>
      <c r="AG76" s="5"/>
      <c r="AH76" s="5"/>
      <c r="AI76" s="5"/>
      <c r="AJ76" s="5"/>
      <c r="AK76" s="5"/>
    </row>
    <row r="77" ht="15.75" customHeight="1">
      <c r="A77" s="5"/>
      <c r="B77" s="49" t="s">
        <v>3</v>
      </c>
      <c r="C77" s="10" t="s">
        <v>4</v>
      </c>
      <c r="D77" s="11"/>
      <c r="E77" s="12" t="s">
        <v>5</v>
      </c>
      <c r="F77" s="12" t="s">
        <v>6</v>
      </c>
      <c r="G77" s="12" t="s">
        <v>7</v>
      </c>
      <c r="H77" s="12" t="s">
        <v>8</v>
      </c>
      <c r="I77" s="12" t="s">
        <v>9</v>
      </c>
      <c r="J77" s="12" t="s">
        <v>10</v>
      </c>
      <c r="K77" s="12" t="s">
        <v>11</v>
      </c>
      <c r="L77" s="12" t="s">
        <v>12</v>
      </c>
      <c r="M77" s="12" t="s">
        <v>13</v>
      </c>
      <c r="N77" s="50" t="s">
        <v>14</v>
      </c>
      <c r="O77" s="50" t="s">
        <v>15</v>
      </c>
      <c r="P77" s="50" t="s">
        <v>16</v>
      </c>
      <c r="Q77" s="50" t="s">
        <v>17</v>
      </c>
      <c r="R77" s="50" t="s">
        <v>18</v>
      </c>
      <c r="S77" s="50" t="s">
        <v>19</v>
      </c>
      <c r="T77" s="50" t="s">
        <v>20</v>
      </c>
      <c r="U77" s="50" t="s">
        <v>21</v>
      </c>
      <c r="V77" s="50" t="s">
        <v>22</v>
      </c>
      <c r="W77" s="12" t="s">
        <v>23</v>
      </c>
      <c r="X77" s="12" t="s">
        <v>24</v>
      </c>
      <c r="Y77" s="12" t="s">
        <v>25</v>
      </c>
      <c r="Z77" s="12" t="s">
        <v>26</v>
      </c>
      <c r="AA77" s="12" t="s">
        <v>27</v>
      </c>
      <c r="AB77" s="12" t="s">
        <v>28</v>
      </c>
      <c r="AC77" s="5"/>
      <c r="AD77" s="5"/>
      <c r="AE77" s="5"/>
      <c r="AF77" s="5"/>
      <c r="AG77" s="5"/>
      <c r="AH77" s="5"/>
      <c r="AI77" s="5"/>
      <c r="AJ77" s="5"/>
      <c r="AK77" s="5"/>
    </row>
    <row r="78" ht="132.75" customHeight="1">
      <c r="A78" s="5"/>
      <c r="B78" s="17" t="s">
        <v>60</v>
      </c>
      <c r="C78" s="71" t="s">
        <v>32</v>
      </c>
      <c r="D78" s="72"/>
      <c r="E78" s="81" t="s">
        <v>282</v>
      </c>
      <c r="F78" s="19" t="s">
        <v>68</v>
      </c>
      <c r="G78" s="20" t="s">
        <v>35</v>
      </c>
      <c r="H78" s="20" t="s">
        <v>36</v>
      </c>
      <c r="I78" s="21">
        <v>0.0</v>
      </c>
      <c r="J78" s="22" t="s">
        <v>69</v>
      </c>
      <c r="K78" s="21">
        <v>1.0</v>
      </c>
      <c r="L78" s="20" t="s">
        <v>38</v>
      </c>
      <c r="M78" s="20" t="s">
        <v>55</v>
      </c>
      <c r="N78" s="21"/>
      <c r="O78" s="21"/>
      <c r="P78" s="21">
        <v>0.5</v>
      </c>
      <c r="Q78" s="21"/>
      <c r="R78" s="21"/>
      <c r="S78" s="21">
        <v>1.0</v>
      </c>
      <c r="T78" s="21"/>
      <c r="U78" s="21"/>
      <c r="V78" s="21">
        <v>0.75</v>
      </c>
      <c r="W78" s="21"/>
      <c r="X78" s="21"/>
      <c r="Y78" s="21"/>
      <c r="Z78" s="21">
        <f t="shared" ref="Z78:Z92" si="3">AVERAGE(N78:Y78)</f>
        <v>0.75</v>
      </c>
      <c r="AA78" s="21">
        <f t="shared" ref="AA78:AA92" si="4">Z78/K78</f>
        <v>0.75</v>
      </c>
      <c r="AB78" s="114" t="s">
        <v>283</v>
      </c>
      <c r="AC78" s="5"/>
      <c r="AD78" s="5"/>
      <c r="AE78" s="5"/>
      <c r="AF78" s="5"/>
      <c r="AG78" s="5"/>
      <c r="AH78" s="5"/>
      <c r="AI78" s="5"/>
      <c r="AJ78" s="5"/>
      <c r="AK78" s="5"/>
    </row>
    <row r="79" ht="15.75" customHeight="1">
      <c r="A79" s="5"/>
      <c r="B79" s="30"/>
      <c r="C79" s="52"/>
      <c r="D79" s="2"/>
      <c r="E79" s="53"/>
      <c r="F79" s="54"/>
      <c r="G79" s="53"/>
      <c r="H79" s="53"/>
      <c r="I79" s="55"/>
      <c r="J79" s="56"/>
      <c r="K79" s="55"/>
      <c r="L79" s="53"/>
      <c r="M79" s="53"/>
      <c r="N79" s="55"/>
      <c r="O79" s="55"/>
      <c r="P79" s="55"/>
      <c r="Q79" s="55"/>
      <c r="R79" s="55"/>
      <c r="S79" s="55"/>
      <c r="T79" s="55"/>
      <c r="U79" s="55"/>
      <c r="V79" s="55"/>
      <c r="W79" s="55"/>
      <c r="X79" s="55"/>
      <c r="Y79" s="55"/>
      <c r="Z79" s="55" t="str">
        <f t="shared" si="3"/>
        <v>#DIV/0!</v>
      </c>
      <c r="AA79" s="55" t="str">
        <f t="shared" si="4"/>
        <v>#DIV/0!</v>
      </c>
      <c r="AB79" s="32"/>
      <c r="AC79" s="5"/>
      <c r="AD79" s="5"/>
      <c r="AE79" s="5"/>
      <c r="AF79" s="5"/>
      <c r="AG79" s="5"/>
      <c r="AH79" s="5"/>
      <c r="AI79" s="5"/>
      <c r="AJ79" s="5"/>
      <c r="AK79" s="5"/>
    </row>
    <row r="80" ht="15.75" customHeight="1">
      <c r="A80" s="5"/>
      <c r="B80" s="30"/>
      <c r="C80" s="52"/>
      <c r="D80" s="2"/>
      <c r="E80" s="53"/>
      <c r="F80" s="54"/>
      <c r="G80" s="53"/>
      <c r="H80" s="53"/>
      <c r="I80" s="55"/>
      <c r="J80" s="56"/>
      <c r="K80" s="55"/>
      <c r="L80" s="53"/>
      <c r="M80" s="53"/>
      <c r="N80" s="55"/>
      <c r="O80" s="55"/>
      <c r="P80" s="55"/>
      <c r="Q80" s="55"/>
      <c r="R80" s="55"/>
      <c r="S80" s="55"/>
      <c r="T80" s="55"/>
      <c r="U80" s="55"/>
      <c r="V80" s="55"/>
      <c r="W80" s="55"/>
      <c r="X80" s="55"/>
      <c r="Y80" s="55"/>
      <c r="Z80" s="55" t="str">
        <f t="shared" si="3"/>
        <v>#DIV/0!</v>
      </c>
      <c r="AA80" s="55" t="str">
        <f t="shared" si="4"/>
        <v>#DIV/0!</v>
      </c>
      <c r="AB80" s="32"/>
      <c r="AC80" s="5"/>
      <c r="AD80" s="5"/>
      <c r="AE80" s="5"/>
      <c r="AF80" s="5"/>
      <c r="AG80" s="5"/>
      <c r="AH80" s="5"/>
      <c r="AI80" s="5"/>
      <c r="AJ80" s="5"/>
      <c r="AK80" s="5"/>
    </row>
    <row r="81" ht="15.75" customHeight="1">
      <c r="A81" s="5"/>
      <c r="B81" s="30"/>
      <c r="C81" s="52"/>
      <c r="D81" s="2"/>
      <c r="E81" s="53"/>
      <c r="F81" s="54"/>
      <c r="G81" s="53"/>
      <c r="H81" s="53"/>
      <c r="I81" s="55"/>
      <c r="J81" s="56"/>
      <c r="K81" s="55"/>
      <c r="L81" s="53"/>
      <c r="M81" s="53"/>
      <c r="N81" s="55"/>
      <c r="O81" s="55"/>
      <c r="P81" s="55"/>
      <c r="Q81" s="55"/>
      <c r="R81" s="55"/>
      <c r="S81" s="55"/>
      <c r="T81" s="55"/>
      <c r="U81" s="55"/>
      <c r="V81" s="55"/>
      <c r="W81" s="55"/>
      <c r="X81" s="55"/>
      <c r="Y81" s="55"/>
      <c r="Z81" s="55" t="str">
        <f t="shared" si="3"/>
        <v>#DIV/0!</v>
      </c>
      <c r="AA81" s="55" t="str">
        <f t="shared" si="4"/>
        <v>#DIV/0!</v>
      </c>
      <c r="AB81" s="32"/>
      <c r="AC81" s="5"/>
      <c r="AD81" s="5"/>
      <c r="AE81" s="5"/>
      <c r="AF81" s="5"/>
      <c r="AG81" s="5"/>
      <c r="AH81" s="5"/>
      <c r="AI81" s="5"/>
      <c r="AJ81" s="5"/>
      <c r="AK81" s="5"/>
    </row>
    <row r="82" ht="15.75" customHeight="1">
      <c r="A82" s="5"/>
      <c r="B82" s="30"/>
      <c r="C82" s="52"/>
      <c r="D82" s="2"/>
      <c r="E82" s="53"/>
      <c r="F82" s="54"/>
      <c r="G82" s="53"/>
      <c r="H82" s="53"/>
      <c r="I82" s="55"/>
      <c r="J82" s="56"/>
      <c r="K82" s="55"/>
      <c r="L82" s="53"/>
      <c r="M82" s="53"/>
      <c r="N82" s="55"/>
      <c r="O82" s="55"/>
      <c r="P82" s="55"/>
      <c r="Q82" s="55"/>
      <c r="R82" s="55"/>
      <c r="S82" s="55"/>
      <c r="T82" s="55"/>
      <c r="U82" s="55"/>
      <c r="V82" s="55"/>
      <c r="W82" s="55"/>
      <c r="X82" s="55"/>
      <c r="Y82" s="55"/>
      <c r="Z82" s="55" t="str">
        <f t="shared" si="3"/>
        <v>#DIV/0!</v>
      </c>
      <c r="AA82" s="55" t="str">
        <f t="shared" si="4"/>
        <v>#DIV/0!</v>
      </c>
      <c r="AB82" s="32"/>
      <c r="AC82" s="5"/>
      <c r="AD82" s="5"/>
      <c r="AE82" s="5"/>
      <c r="AF82" s="5"/>
      <c r="AG82" s="5"/>
      <c r="AH82" s="5"/>
      <c r="AI82" s="5"/>
      <c r="AJ82" s="5"/>
      <c r="AK82" s="5"/>
    </row>
    <row r="83" ht="15.75" customHeight="1">
      <c r="A83" s="5"/>
      <c r="B83" s="30"/>
      <c r="C83" s="52"/>
      <c r="D83" s="2"/>
      <c r="E83" s="53"/>
      <c r="F83" s="54"/>
      <c r="G83" s="53"/>
      <c r="H83" s="53"/>
      <c r="I83" s="55"/>
      <c r="J83" s="56"/>
      <c r="K83" s="55"/>
      <c r="L83" s="53"/>
      <c r="M83" s="53"/>
      <c r="N83" s="55"/>
      <c r="O83" s="55"/>
      <c r="P83" s="55"/>
      <c r="Q83" s="55"/>
      <c r="R83" s="55"/>
      <c r="S83" s="55"/>
      <c r="T83" s="55"/>
      <c r="U83" s="55"/>
      <c r="V83" s="55"/>
      <c r="W83" s="55"/>
      <c r="X83" s="55"/>
      <c r="Y83" s="55"/>
      <c r="Z83" s="55" t="str">
        <f t="shared" si="3"/>
        <v>#DIV/0!</v>
      </c>
      <c r="AA83" s="55" t="str">
        <f t="shared" si="4"/>
        <v>#DIV/0!</v>
      </c>
      <c r="AB83" s="32"/>
      <c r="AC83" s="5"/>
      <c r="AD83" s="5"/>
      <c r="AE83" s="5"/>
      <c r="AF83" s="5"/>
      <c r="AG83" s="5"/>
      <c r="AH83" s="5"/>
      <c r="AI83" s="5"/>
      <c r="AJ83" s="5"/>
      <c r="AK83" s="5"/>
    </row>
    <row r="84" ht="15.75" customHeight="1">
      <c r="A84" s="5"/>
      <c r="B84" s="30"/>
      <c r="C84" s="52"/>
      <c r="D84" s="2"/>
      <c r="E84" s="53"/>
      <c r="F84" s="54"/>
      <c r="G84" s="53"/>
      <c r="H84" s="53"/>
      <c r="I84" s="55"/>
      <c r="J84" s="56"/>
      <c r="K84" s="55"/>
      <c r="L84" s="53"/>
      <c r="M84" s="53"/>
      <c r="N84" s="55"/>
      <c r="O84" s="55"/>
      <c r="P84" s="55"/>
      <c r="Q84" s="55"/>
      <c r="R84" s="55"/>
      <c r="S84" s="55"/>
      <c r="T84" s="55"/>
      <c r="U84" s="55"/>
      <c r="V84" s="55"/>
      <c r="W84" s="55"/>
      <c r="X84" s="55"/>
      <c r="Y84" s="55"/>
      <c r="Z84" s="55" t="str">
        <f t="shared" si="3"/>
        <v>#DIV/0!</v>
      </c>
      <c r="AA84" s="55" t="str">
        <f t="shared" si="4"/>
        <v>#DIV/0!</v>
      </c>
      <c r="AB84" s="32"/>
      <c r="AC84" s="5"/>
      <c r="AD84" s="5"/>
      <c r="AE84" s="5"/>
      <c r="AF84" s="5"/>
      <c r="AG84" s="5"/>
      <c r="AH84" s="5"/>
      <c r="AI84" s="5"/>
      <c r="AJ84" s="5"/>
      <c r="AK84" s="5"/>
    </row>
    <row r="85" ht="15.75" customHeight="1">
      <c r="A85" s="5"/>
      <c r="B85" s="30"/>
      <c r="C85" s="52"/>
      <c r="D85" s="2"/>
      <c r="E85" s="53"/>
      <c r="F85" s="54"/>
      <c r="G85" s="53"/>
      <c r="H85" s="53"/>
      <c r="I85" s="55"/>
      <c r="J85" s="56"/>
      <c r="K85" s="55"/>
      <c r="L85" s="53"/>
      <c r="M85" s="53"/>
      <c r="N85" s="55"/>
      <c r="O85" s="55"/>
      <c r="P85" s="55"/>
      <c r="Q85" s="55"/>
      <c r="R85" s="55"/>
      <c r="S85" s="55"/>
      <c r="T85" s="55"/>
      <c r="U85" s="55"/>
      <c r="V85" s="55"/>
      <c r="W85" s="55"/>
      <c r="X85" s="55"/>
      <c r="Y85" s="55"/>
      <c r="Z85" s="55" t="str">
        <f t="shared" si="3"/>
        <v>#DIV/0!</v>
      </c>
      <c r="AA85" s="55" t="str">
        <f t="shared" si="4"/>
        <v>#DIV/0!</v>
      </c>
      <c r="AB85" s="32"/>
      <c r="AC85" s="5"/>
      <c r="AD85" s="5"/>
      <c r="AE85" s="5"/>
      <c r="AF85" s="5"/>
      <c r="AG85" s="5"/>
      <c r="AH85" s="5"/>
      <c r="AI85" s="5"/>
      <c r="AJ85" s="5"/>
      <c r="AK85" s="5"/>
    </row>
    <row r="86" ht="15.75" customHeight="1">
      <c r="A86" s="5"/>
      <c r="B86" s="30"/>
      <c r="C86" s="52"/>
      <c r="D86" s="2"/>
      <c r="E86" s="53"/>
      <c r="F86" s="54"/>
      <c r="G86" s="53"/>
      <c r="H86" s="53"/>
      <c r="I86" s="55"/>
      <c r="J86" s="56"/>
      <c r="K86" s="55"/>
      <c r="L86" s="53"/>
      <c r="M86" s="53"/>
      <c r="N86" s="55"/>
      <c r="O86" s="55"/>
      <c r="P86" s="55"/>
      <c r="Q86" s="55"/>
      <c r="R86" s="55"/>
      <c r="S86" s="55"/>
      <c r="T86" s="55"/>
      <c r="U86" s="55"/>
      <c r="V86" s="55"/>
      <c r="W86" s="55"/>
      <c r="X86" s="55"/>
      <c r="Y86" s="55"/>
      <c r="Z86" s="55" t="str">
        <f t="shared" si="3"/>
        <v>#DIV/0!</v>
      </c>
      <c r="AA86" s="55" t="str">
        <f t="shared" si="4"/>
        <v>#DIV/0!</v>
      </c>
      <c r="AB86" s="32"/>
      <c r="AC86" s="5"/>
      <c r="AD86" s="5"/>
      <c r="AE86" s="5"/>
      <c r="AF86" s="5"/>
      <c r="AG86" s="5"/>
      <c r="AH86" s="5"/>
      <c r="AI86" s="5"/>
      <c r="AJ86" s="5"/>
      <c r="AK86" s="5"/>
    </row>
    <row r="87" ht="15.75" customHeight="1">
      <c r="A87" s="5"/>
      <c r="B87" s="30"/>
      <c r="C87" s="52"/>
      <c r="D87" s="2"/>
      <c r="E87" s="53"/>
      <c r="F87" s="54"/>
      <c r="G87" s="53"/>
      <c r="H87" s="53"/>
      <c r="I87" s="55"/>
      <c r="J87" s="56"/>
      <c r="K87" s="55"/>
      <c r="L87" s="53"/>
      <c r="M87" s="53"/>
      <c r="N87" s="55"/>
      <c r="O87" s="55"/>
      <c r="P87" s="55"/>
      <c r="Q87" s="55"/>
      <c r="R87" s="55"/>
      <c r="S87" s="55"/>
      <c r="T87" s="55"/>
      <c r="U87" s="55"/>
      <c r="V87" s="55"/>
      <c r="W87" s="55"/>
      <c r="X87" s="55"/>
      <c r="Y87" s="55"/>
      <c r="Z87" s="55" t="str">
        <f t="shared" si="3"/>
        <v>#DIV/0!</v>
      </c>
      <c r="AA87" s="55" t="str">
        <f t="shared" si="4"/>
        <v>#DIV/0!</v>
      </c>
      <c r="AB87" s="32"/>
      <c r="AC87" s="5"/>
      <c r="AD87" s="5"/>
      <c r="AE87" s="5"/>
      <c r="AF87" s="5"/>
      <c r="AG87" s="5"/>
      <c r="AH87" s="5"/>
      <c r="AI87" s="5"/>
      <c r="AJ87" s="5"/>
      <c r="AK87" s="5"/>
    </row>
    <row r="88" ht="15.75" customHeight="1">
      <c r="A88" s="5"/>
      <c r="B88" s="30"/>
      <c r="C88" s="52"/>
      <c r="D88" s="2"/>
      <c r="E88" s="53"/>
      <c r="F88" s="54"/>
      <c r="G88" s="53"/>
      <c r="H88" s="53"/>
      <c r="I88" s="55"/>
      <c r="J88" s="56"/>
      <c r="K88" s="55"/>
      <c r="L88" s="53"/>
      <c r="M88" s="53"/>
      <c r="N88" s="55"/>
      <c r="O88" s="55"/>
      <c r="P88" s="55"/>
      <c r="Q88" s="55"/>
      <c r="R88" s="55"/>
      <c r="S88" s="55"/>
      <c r="T88" s="55"/>
      <c r="U88" s="55"/>
      <c r="V88" s="55"/>
      <c r="W88" s="55"/>
      <c r="X88" s="55"/>
      <c r="Y88" s="55"/>
      <c r="Z88" s="55" t="str">
        <f t="shared" si="3"/>
        <v>#DIV/0!</v>
      </c>
      <c r="AA88" s="55" t="str">
        <f t="shared" si="4"/>
        <v>#DIV/0!</v>
      </c>
      <c r="AB88" s="32"/>
      <c r="AC88" s="5"/>
      <c r="AD88" s="5"/>
      <c r="AE88" s="5"/>
      <c r="AF88" s="5"/>
      <c r="AG88" s="5"/>
      <c r="AH88" s="5"/>
      <c r="AI88" s="5"/>
      <c r="AJ88" s="5"/>
      <c r="AK88" s="5"/>
    </row>
    <row r="89" ht="15.75" customHeight="1">
      <c r="A89" s="5"/>
      <c r="B89" s="30"/>
      <c r="C89" s="52"/>
      <c r="D89" s="2"/>
      <c r="E89" s="53"/>
      <c r="F89" s="54"/>
      <c r="G89" s="53"/>
      <c r="H89" s="53"/>
      <c r="I89" s="55"/>
      <c r="J89" s="56"/>
      <c r="K89" s="55"/>
      <c r="L89" s="53"/>
      <c r="M89" s="53"/>
      <c r="N89" s="55"/>
      <c r="O89" s="55"/>
      <c r="P89" s="55"/>
      <c r="Q89" s="55"/>
      <c r="R89" s="55"/>
      <c r="S89" s="55"/>
      <c r="T89" s="55"/>
      <c r="U89" s="55"/>
      <c r="V89" s="55"/>
      <c r="W89" s="55"/>
      <c r="X89" s="55"/>
      <c r="Y89" s="55"/>
      <c r="Z89" s="55" t="str">
        <f t="shared" si="3"/>
        <v>#DIV/0!</v>
      </c>
      <c r="AA89" s="55" t="str">
        <f t="shared" si="4"/>
        <v>#DIV/0!</v>
      </c>
      <c r="AB89" s="32"/>
      <c r="AC89" s="5"/>
      <c r="AD89" s="5"/>
      <c r="AE89" s="5"/>
      <c r="AF89" s="5"/>
      <c r="AG89" s="5"/>
      <c r="AH89" s="5"/>
      <c r="AI89" s="5"/>
      <c r="AJ89" s="5"/>
      <c r="AK89" s="5"/>
    </row>
    <row r="90" ht="15.75" customHeight="1">
      <c r="A90" s="5"/>
      <c r="B90" s="30"/>
      <c r="C90" s="52"/>
      <c r="D90" s="2"/>
      <c r="E90" s="53"/>
      <c r="F90" s="54"/>
      <c r="G90" s="53"/>
      <c r="H90" s="53"/>
      <c r="I90" s="55"/>
      <c r="J90" s="56"/>
      <c r="K90" s="55"/>
      <c r="L90" s="53"/>
      <c r="M90" s="53"/>
      <c r="N90" s="55"/>
      <c r="O90" s="55"/>
      <c r="P90" s="55"/>
      <c r="Q90" s="55"/>
      <c r="R90" s="55"/>
      <c r="S90" s="55"/>
      <c r="T90" s="55"/>
      <c r="U90" s="55"/>
      <c r="V90" s="55"/>
      <c r="W90" s="55"/>
      <c r="X90" s="55"/>
      <c r="Y90" s="55"/>
      <c r="Z90" s="55" t="str">
        <f t="shared" si="3"/>
        <v>#DIV/0!</v>
      </c>
      <c r="AA90" s="55" t="str">
        <f t="shared" si="4"/>
        <v>#DIV/0!</v>
      </c>
      <c r="AB90" s="32"/>
      <c r="AC90" s="5"/>
      <c r="AD90" s="5"/>
      <c r="AE90" s="5"/>
      <c r="AF90" s="5"/>
      <c r="AG90" s="5"/>
      <c r="AH90" s="5"/>
      <c r="AI90" s="5"/>
      <c r="AJ90" s="5"/>
      <c r="AK90" s="5"/>
    </row>
    <row r="91" ht="15.75" customHeight="1">
      <c r="A91" s="5"/>
      <c r="B91" s="30"/>
      <c r="C91" s="52"/>
      <c r="D91" s="2"/>
      <c r="E91" s="53"/>
      <c r="F91" s="54"/>
      <c r="G91" s="53"/>
      <c r="H91" s="53"/>
      <c r="I91" s="55"/>
      <c r="J91" s="56"/>
      <c r="K91" s="55"/>
      <c r="L91" s="53"/>
      <c r="M91" s="53"/>
      <c r="N91" s="55"/>
      <c r="O91" s="55"/>
      <c r="P91" s="55"/>
      <c r="Q91" s="55"/>
      <c r="R91" s="55"/>
      <c r="S91" s="55"/>
      <c r="T91" s="55"/>
      <c r="U91" s="55"/>
      <c r="V91" s="55"/>
      <c r="W91" s="55"/>
      <c r="X91" s="55"/>
      <c r="Y91" s="55"/>
      <c r="Z91" s="55" t="str">
        <f t="shared" si="3"/>
        <v>#DIV/0!</v>
      </c>
      <c r="AA91" s="55" t="str">
        <f t="shared" si="4"/>
        <v>#DIV/0!</v>
      </c>
      <c r="AB91" s="32"/>
      <c r="AC91" s="5"/>
      <c r="AD91" s="5"/>
      <c r="AE91" s="5"/>
      <c r="AF91" s="5"/>
      <c r="AG91" s="5"/>
      <c r="AH91" s="5"/>
      <c r="AI91" s="5"/>
      <c r="AJ91" s="5"/>
      <c r="AK91" s="5"/>
    </row>
    <row r="92" ht="15.75" customHeight="1">
      <c r="A92" s="5"/>
      <c r="B92" s="30"/>
      <c r="C92" s="52"/>
      <c r="D92" s="2"/>
      <c r="E92" s="53"/>
      <c r="F92" s="54"/>
      <c r="G92" s="53"/>
      <c r="H92" s="53"/>
      <c r="I92" s="55"/>
      <c r="J92" s="56"/>
      <c r="K92" s="55"/>
      <c r="L92" s="53"/>
      <c r="M92" s="53"/>
      <c r="N92" s="55"/>
      <c r="O92" s="55"/>
      <c r="P92" s="55"/>
      <c r="Q92" s="55"/>
      <c r="R92" s="55"/>
      <c r="S92" s="55"/>
      <c r="T92" s="55"/>
      <c r="U92" s="55"/>
      <c r="V92" s="55"/>
      <c r="W92" s="55"/>
      <c r="X92" s="55"/>
      <c r="Y92" s="55"/>
      <c r="Z92" s="55" t="str">
        <f t="shared" si="3"/>
        <v>#DIV/0!</v>
      </c>
      <c r="AA92" s="55" t="str">
        <f t="shared" si="4"/>
        <v>#DIV/0!</v>
      </c>
      <c r="AB92" s="32"/>
      <c r="AC92" s="5"/>
      <c r="AD92" s="5"/>
      <c r="AE92" s="5"/>
      <c r="AF92" s="5"/>
      <c r="AG92" s="5"/>
      <c r="AH92" s="5"/>
      <c r="AI92" s="5"/>
      <c r="AJ92" s="5"/>
      <c r="AK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row>
  </sheetData>
  <mergeCells count="124">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0:D60"/>
    <mergeCell ref="C61:D61"/>
    <mergeCell ref="C62:D62"/>
    <mergeCell ref="C63:D63"/>
    <mergeCell ref="C64:D64"/>
    <mergeCell ref="C65:D65"/>
    <mergeCell ref="C66:D66"/>
    <mergeCell ref="C74:D74"/>
    <mergeCell ref="B75:AB76"/>
    <mergeCell ref="C67:D67"/>
    <mergeCell ref="C68:D68"/>
    <mergeCell ref="C69:D69"/>
    <mergeCell ref="C70:D70"/>
    <mergeCell ref="C71:D71"/>
    <mergeCell ref="C72:D72"/>
    <mergeCell ref="C73:D73"/>
    <mergeCell ref="C77:D77"/>
    <mergeCell ref="C78:D78"/>
    <mergeCell ref="C79:D79"/>
    <mergeCell ref="C80:D80"/>
    <mergeCell ref="C81:D81"/>
    <mergeCell ref="C82:D82"/>
    <mergeCell ref="C83:D83"/>
    <mergeCell ref="C91:D91"/>
    <mergeCell ref="C92:D92"/>
    <mergeCell ref="C84:D84"/>
    <mergeCell ref="C85:D85"/>
    <mergeCell ref="C86:D86"/>
    <mergeCell ref="C87:D87"/>
    <mergeCell ref="C88:D88"/>
    <mergeCell ref="C89:D89"/>
    <mergeCell ref="C90:D9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4">
    <cfRule type="cellIs" dxfId="0" priority="4" operator="lessThan">
      <formula>0.7</formula>
    </cfRule>
  </conditionalFormatting>
  <conditionalFormatting sqref="Z61:AA74">
    <cfRule type="cellIs" dxfId="1" priority="5" operator="between">
      <formula>0.7</formula>
      <formula>0.9</formula>
    </cfRule>
  </conditionalFormatting>
  <conditionalFormatting sqref="Z61:AA74">
    <cfRule type="cellIs" dxfId="2" priority="6" operator="greaterThan">
      <formula>0.9</formula>
    </cfRule>
  </conditionalFormatting>
  <conditionalFormatting sqref="N61:Y74">
    <cfRule type="cellIs" dxfId="0" priority="7" operator="lessThan">
      <formula>0.7</formula>
    </cfRule>
  </conditionalFormatting>
  <conditionalFormatting sqref="N61:Y74">
    <cfRule type="cellIs" dxfId="1" priority="8" operator="between">
      <formula>0.7</formula>
      <formula>0.9</formula>
    </cfRule>
  </conditionalFormatting>
  <conditionalFormatting sqref="N61:Y74">
    <cfRule type="cellIs" dxfId="2" priority="9" operator="greaterThan">
      <formula>0.9</formula>
    </cfRule>
  </conditionalFormatting>
  <conditionalFormatting sqref="N78:Y78 Z78:AA92">
    <cfRule type="cellIs" dxfId="0" priority="10" operator="lessThan">
      <formula>0.7</formula>
    </cfRule>
  </conditionalFormatting>
  <conditionalFormatting sqref="N78:Y78 Z78:AA92">
    <cfRule type="cellIs" dxfId="1" priority="11" operator="between">
      <formula>0.7</formula>
      <formula>0.9</formula>
    </cfRule>
  </conditionalFormatting>
  <conditionalFormatting sqref="N78:Y78 Z78:AA92">
    <cfRule type="cellIs" dxfId="2" priority="12" operator="greaterThan">
      <formula>0.9</formula>
    </cfRule>
  </conditionalFormatting>
  <conditionalFormatting sqref="N79:Y92">
    <cfRule type="cellIs" dxfId="0" priority="13" operator="lessThan">
      <formula>0.7</formula>
    </cfRule>
  </conditionalFormatting>
  <conditionalFormatting sqref="N79:Y92">
    <cfRule type="cellIs" dxfId="1" priority="14" operator="between">
      <formula>0.7</formula>
      <formula>0.9</formula>
    </cfRule>
  </conditionalFormatting>
  <conditionalFormatting sqref="N79:Y92">
    <cfRule type="cellIs" dxfId="2" priority="15" operator="greaterThan">
      <formula>0.9</formula>
    </cfRule>
  </conditionalFormatting>
  <dataValidations>
    <dataValidation type="list" allowBlank="1" showErrorMessage="1" sqref="B7:B74 B78:B92">
      <formula1>$AK$7:$AK$10</formula1>
    </dataValidation>
    <dataValidation type="list" allowBlank="1" showErrorMessage="1" sqref="M7:M74 M78:M92">
      <formula1>$AJ$7:$AJ$12</formula1>
    </dataValidation>
    <dataValidation type="list" allowBlank="1" showErrorMessage="1" sqref="G7:G74 G78:G92">
      <formula1>$AG$7:$AG$11</formula1>
    </dataValidation>
    <dataValidation type="list" allowBlank="1" showErrorMessage="1" sqref="H9:H74 H78:H92">
      <formula1>$AH$7:$AH$9</formula1>
    </dataValidation>
    <dataValidation type="list" allowBlank="1" showErrorMessage="1" sqref="L7:L74 L78:L92">
      <formula1>$AI$7:$AI$10</formula1>
    </dataValidation>
    <dataValidation type="list" allowBlank="1" showErrorMessage="1" sqref="H7:H8">
      <formula1>$AG$7:$AG$9</formula1>
    </dataValidation>
  </dataValidations>
  <hyperlinks>
    <hyperlink r:id="rId1" ref="AB78"/>
  </hyperlinks>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2020-08-28T15:59:46Z</dcterms:created>
  <dc:creator>César Rodríguez González</dc:creator>
</cp:coreProperties>
</file>