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DT Menú" sheetId="1" r:id="rId4"/>
    <sheet state="visible" name="Evaluación Institucional" sheetId="2" r:id="rId5"/>
    <sheet state="visible" name="Direccionamiento Estratégico" sheetId="3" r:id="rId6"/>
    <sheet state="visible" name="Comunicaciones" sheetId="4" r:id="rId7"/>
    <sheet state="visible" name="Gestión Información Turística" sheetId="5" r:id="rId8"/>
    <sheet state="visible" name="Gestión de Destino CyS" sheetId="6" r:id="rId9"/>
    <sheet state="visible" name="Promoción y Mercadeo Turístico " sheetId="7" r:id="rId10"/>
    <sheet state="visible" name="Talento Humano" sheetId="8" r:id="rId11"/>
    <sheet state="visible" name="Bienes y Servicios" sheetId="9" r:id="rId12"/>
    <sheet state="visible" name="Gestión Financiera" sheetId="10" r:id="rId13"/>
    <sheet state="visible" name="Gestión Jurídica" sheetId="11" r:id="rId14"/>
    <sheet state="visible" name="Gestión Documental" sheetId="12" r:id="rId15"/>
    <sheet state="visible" name="Gestión Tecnológica" sheetId="13" r:id="rId16"/>
    <sheet state="visible" name="Atención al Ciudadano" sheetId="14" r:id="rId17"/>
    <sheet state="visible" name="Control Interno Diciplinario" sheetId="15" r:id="rId18"/>
  </sheets>
  <definedNames/>
  <calcPr/>
  <extLst>
    <ext uri="GoogleSheetsCustomDataVersion1">
      <go:sheetsCustomData xmlns:go="http://customooxmlschemas.google.com/" r:id="rId19" roundtripDataSignature="AMtx7mgw2Qloo7gc5Dm7NZHa2XVufNF1oA=="/>
    </ext>
  </extLst>
</workbook>
</file>

<file path=xl/sharedStrings.xml><?xml version="1.0" encoding="utf-8"?>
<sst xmlns="http://schemas.openxmlformats.org/spreadsheetml/2006/main" count="2114" uniqueCount="385">
  <si>
    <t>Código: DE-F22</t>
  </si>
  <si>
    <t>Versión: 2</t>
  </si>
  <si>
    <t>Fecha: 26/08/2020</t>
  </si>
  <si>
    <t>TRIMESTRE</t>
  </si>
  <si>
    <t>OBJETIVO ESTRATÉGICO</t>
  </si>
  <si>
    <t>NOMBRE DEL INDICADOR</t>
  </si>
  <si>
    <t>OBJETIVO DEL INDICADOR</t>
  </si>
  <si>
    <t>TIPO</t>
  </si>
  <si>
    <t>TENDENCIA</t>
  </si>
  <si>
    <t>LINEA BASE</t>
  </si>
  <si>
    <t>FÓRMULA</t>
  </si>
  <si>
    <t>META</t>
  </si>
  <si>
    <t>UNIDAD DE MEDIDA</t>
  </si>
  <si>
    <t>FRECUENCIA DE MEDICIÓN</t>
  </si>
  <si>
    <t>ENE</t>
  </si>
  <si>
    <t>FEB</t>
  </si>
  <si>
    <t>MAR</t>
  </si>
  <si>
    <t>ABR</t>
  </si>
  <si>
    <t>MAY</t>
  </si>
  <si>
    <t>JUN</t>
  </si>
  <si>
    <t>JUL</t>
  </si>
  <si>
    <t>AGO</t>
  </si>
  <si>
    <t>SEP</t>
  </si>
  <si>
    <t>OCT</t>
  </si>
  <si>
    <t>NOV</t>
  </si>
  <si>
    <t>DIC</t>
  </si>
  <si>
    <t>ACUMULADO</t>
  </si>
  <si>
    <t>CUMPLIMIENTO vs META</t>
  </si>
  <si>
    <t>OBSERVACIONES</t>
  </si>
  <si>
    <t>RANGOS DE GESTIÓN</t>
  </si>
  <si>
    <t>FRECUENCIA</t>
  </si>
  <si>
    <t>1 TRIMESTRE</t>
  </si>
  <si>
    <t>8. Robustecer la infraestructura organizacional, física, tecnológica y operativa del IDT, para el desarrollo armónico de los procesos y lograr una gestión más efectiva para el turismo de Bogotá.</t>
  </si>
  <si>
    <t>Cumplimiento Plan 
Anual de Auditorias</t>
  </si>
  <si>
    <t>Cumplir la totalidad de las actividades 
programadas en el PAA. eficiente de 
los recursos</t>
  </si>
  <si>
    <t>Eficacia</t>
  </si>
  <si>
    <t>Positiva</t>
  </si>
  <si>
    <t>Número actividades de Control Interno ejecutadas en el PAA /Total de actividades de Control Interno programadas en el PAA * 100</t>
  </si>
  <si>
    <t>Porcentaje</t>
  </si>
  <si>
    <t>Trimestral</t>
  </si>
  <si>
    <t xml:space="preserve">Enero: Se adelantaron la totalidad de informes y actividades planeadas en el PAA con lo siguiente: Seguimiento al Plan Anticorrupción, Evaluación de la gestión por dependencias (14 informes generados de los 14 procesos de la Entidad), Informe Austeridad en el Gasto, Evaluación independiente del estado del sistema de control, Informe Atención al Ciudadano sobre las quejas, sugerencias y reclamos, Formulación del Plan Anual de Auditorias - PAA 2022, Informe semestral de seguimiento a los instrumentos técnicos y administrativos del Sistema de Control Interno, Seguimiento a la gestión y avances en la implementación de los lineamientos para la implementación del nuevo marco normativo de regulación contable pública aplicable a entidades de gobierno en Bogotá Distrito Capital, Informe de seguimiento Planes Mejoramiento Dirección Archivo Distrital, Informe seguimiento Plan Anual de Adquisiciones y cumplimiento Circular 100-008-2020, Informe de Gestión Judicial SIPROJ-WEB, Comité Institucional de Coordinación de Control Interno, Seguimiento a los riesgos de gestión de la Entidad, Seguimiento a los riesgos de corrupción del IDT , Seguimiento al reporte de la cuenta mensual en el SIVICOF.
Febrero: Se adelantaron las siguientes informes y actividades en el PAA: Evaluación Anual del Sistema de Control Interno Contable, Formulación Mapa de Aseguramiento  definido por el IDT, Informe seguimiento Plan Anual de Adquisiciones y cumplimiento Circular 100-008-2020, Seguimiento a Planes de Mejoramiento suscritos con la Contraloría de Bogotá. (Cuenta anual), Seguimiento al reporte de la cuenta mensual en el SIVICOF y Seguimiento al reporte de la cuenta anual en el SIVICOF. Las siguientes actividades que estaban planeadas para febrero del 2022 no se finalizaron debido a que su plazo de desarrollo es para el mes de marzo del 2022, por lo tanto, su ejecución se mostrará en el reporte del indicador de Marzo: 
- Informe Directiva 008 de 2021
- Reporte de avance de la gestión -FURAG II 
Marzo: Se adelantaron las siguientes informes y actividades en el PAA: Verificación del cumplimiento de la normatividad relacionada con el licenciamiento de software y hardware (Derechos de Autor), Auditoría Gestión Financiera, Jornada de Enfoque hacia la prevención - Capacitación temas control interno, Seguimiento al reporte de la cuenta mensual en el SIVICOF (3). 
La actividad Informe de seguimiento y recomendaciones orientadas al cumplimiento de las metas del Plan de Desarrollo a cargo de la Entidad no se logró ejecutar en el mes de marzo, teniendo en cuenta la contingencia presentada por el cambio de sede de la entidad, y que la remisión de la información solicitada por el equipo auditor se vio afectada por la suspensión de los equipos de cómputo, por tal motivo se realizó el aplazamiento de la reunión de cierre de la auditoría de gestión que se viene adelantado al proceso de Gestión Financiera.
Frente a la actividad Informe Directiva 008 de 2021 programada para el mes de enero, su ejecución se realizó en el mes de marzo puesto que por normatividad se extiendo el plazo para realizar el reporte a la Secretaría Jurídica, el cual se realizó el día 15 de marzo de 2022
Frente a la actividad programada Reporte de avance de la gestión -FURAG II (Primer semestre 2021), programada para ejecutar en el mes de febrero, su ejecución se realizó en el mes de marzo ya que Función Pública abrió plataforma hasta el 7 de marzo 2022
Abril: Se adelantaron las siguientes informes y actividades en el PAA: Informe Austeridad en el Gasto, Informe seguimiento Plan Anual de Adquisiciones y cumplimiento Circular 100-008-2020, Auditoría Gestión Financiera , Seguimiento al estado de las acciones de mejora del IDT(corte 1 de diciembre del 2021 al 30 de marzo del 2022), Seguimiento al reporte de la cuenta mensual en el SIVICOF (4)
Referente a la Auditoría Gestión Financiera se remitió informe preliminar el día 31 de marzo 2022, mediante correo electroníco al proceso de gestión financiera, informe final remitido mediante correo electrónico el día 11 de abril 2022 a la subdirectora de corporativa ( E), se realiza solicitud suscripción plan de mejoramiento.
Mayo: Se adelantaron las siguientes informes y actividades en el PAA: Seguimiento al Plan Anticorrupción, Informe de Seguimiento a la eficacia y efectividad del Mapa de Aseguramiento  definido por el IDT, Seguimiento al Cumplimiento Cuotas Partes, Seguimiento a los riesgos de gestión de la Entidad, Seguimiento a los riesgos de corrupción del IDT  y Seguimiento al reporte de la cuenta mensual en el SIVICOF. 
Refrente a Auditoria de GESTIÓN Proceso  Destino Competitivo y Sostenible (Infraestructura y señalizaciones, se socializó socializado informe preliminar mediante correo electrónico el día 27 de mayo 2022 al proceso de gestión de destino.
Refrente auditoria al Sistema de Gestión Ambiental Plan Institucional de Gestión Ambiental PIGA, se  socializado informe preliminar mediante correo electrónico el día 25 de mayo 2022 al proceso de gestión de destino.
Junio: Se adelantaron los siguientes informes y actividades en el PAA: Informes Posibles Actos de Corrupción, Arqueo cajas menores del IDT, Informe de evaluación al fortalecimiento de la transparencia y prevención de la corrupción. (Anual), Seguimiento al estado de las acciones de mejora del IDT(corte 1 de abril al 30 de mayo del 2022) y Seguimiento al reporte de la cuenta mensual en el SIVICOF (6).                                                                                                                                                                                                                                                                                                                                                                                               Se socializo los informes: Informes Posibles Actos de Corrupción y Informe de evaluación al fortalecimiento de la transparencia y prevención de la corrupción. (Anual) a la Directora General con copia a todos los miembros del Comité Institucional de Coordinación de Control Interno con radicados 2022IE302 y 2022IE302 mediante correos electrónicos los días 21 y 29 de junio 2022.                                                                                                                                                                                                                                                                                                                                                                                                                                     Se realizo la transmisión del Seguimiento al reporte de la cuenta mensual en el SIVICOF (6) el día 17 de junio 2022, reportadon todos los formatos, presupuesto, deuda pública, inversiones, gestión y resultados, contratación, egresos.                                                                                                                                                                                                                                                                                     
Por ultimo, frente a Comité Institucional de Coordinación de Control Interno, el mismo se desarrollo el día 01 de junio de 2022, por lo cual se reportara como cumplido para el mes de junio de 2022.
 Junio: Se adelantaron los siguientes informes y actividades en el PAA: Informes Posibles Actos de Corrupción, Arqueo cajas menores del IDT, Informe de evaluación al fortalecimiento de la transparencia y prevención de la corrupción. (Anual), Seguimiento al estado de las acciones de mejora del IDT(corte 1 de abril al 30 de mayo del 2022) y Seguimiento al reporte de la cuenta mensual en el SIVICOF (6).                                                                                                                                                                                                                                                                                                                                                                                               Se socializo los informes: Informes Posibles Actos de Corrupción y Informe de evaluación al fortalecimiento de la transparencia y prevención de la corrupción. (Anual) a la Directora General con copia a todos los miembros del Comité Institucional de Coordinación de Control Interno con radicados 2022IE302 y 2022IE302 mediante correos electrónicos los días 21 y 29 de junio 2022.                                                                                                                                                                                                                                                                                                                                                                                                                                     Se realizo la transmisión del Seguimiento al reporte de la cuenta mensual en el SIVICOF (6) el día 17 de junio 2022, reportadon todos los formatos, presupuesto, deuda pública, inversiones, gestión y resultados, contratación, egresos.                                                                                                                                                                                                                                                                                     
Julio: Se adelantaron las siguientes informes y actividades en el PAA: Informe Austeridad en el Gasto,Evaluación independiente del estado del sistema de control , Informe Atención al Ciudadano sobre las quejas, sugerencias y reclamos, Informe semestral de seguimiento a los instrumentos técnicos y administrativos del Sistema de Control Interno, Seguimiento a la gestión y avances en la implementación de los lineamientos para la implementación del nuevo marco normativo de regulación contable pública aplicable a entidades de gobierno en Bogotá Distrito Capital, Informe de Gestión Judicial SIPROJ-WEB y Seguimiento al reporte de la cuenta mensual en el SIVICOF (7).                                                                                                                                                                                                                                                                                                                                                                                              Se socializaron los informes mediante correos electrónicos el día 29 de julio 2022.                                                                                                                                                                                                                                                                                                                                                                                                                                     Se realizo la transmisión del Seguimiento al reporte de la cuenta mensual en el SIVICOF el día 12 de julio 2022, reportaron todos los formatos, presupuesto, deuda pública, inversiones, gestión y resultados, contratación, egresos.                                                                                                                                                                                                                                                                                     
Septiembre: Se adelantaron los siguientes informes y actividades en el PAA: Seguimiento al Plan Anticorrupción, socializado mediante correo electrónico el día 14 de septiembre de  2022 número de radicado asignado para el informe 2022IE571, así mismo, efectuada su publicación, Informe de Seguimiento a la eficacia y efectividad del Mapa de Aseguramiento  definido por el IDT, socializado mediante correo electrónico el día 29 de septiembre 2022 número de radicado asignado para el informe 2022IE600, Informe de seguimiento y recomendaciones orientadas al cumplimiento de las metas del Plan de Desarrollo a cargo de la Entidad, socializado el día 29 de septiembre de 2022 número radicado 2022IE601, Auditoría Participación Ciudadana y Control Social, Socialización informe preliminar realizado mediante correo electrónico el día 22 de septiembre de 2022 a los jefes líderes de proceso de: Planeación, Promoción, Destino y Observatorio,  por otro lado el informe final fue socializado mediante correo electrónico el día 28 de septiembre de 2022, a la Dirección General, con copia a los procesos de Planeación, Promoción, Destino, Observatorio, informe con cordis 2022IE598, Jornada de Enfoque hacia la prevención - Capacitación temas control interno, Actividad presencial con los procesos del Instituto Distrital de Turismo, donde se llevó a cabo, (2) dos actividades lúdicas y (1) un concéntrense de conocimiento. Realizada durante el día 20 de septiembre de 2022, distribuido en (2) dos sesiones, cada reunión tuvo una duración de 45 minutos donde compitieron empleados y contratistas, en cada sesión salió un ganador, seguimiento a los riesgos de gestión de la Entidad y Seguimiento a los riesgos de corrupción del IDT, socializado mediante correo electrónico el día 14 de septiembre de radicado asignado para el informe 2022IE566, así mismo, efectuada su publicación, Seguimiento al reporte de la cuenta mensual en el SIVICOF, transmisión realizada el día 19 de septiembre 2022, reportado todos los formatos, presupuesto, deuda pública, inversiones, gestión y resultados, contratación, egresos. Por ultimo, teniendo en cuenta que, las Auditorias SIG MIPG son realizadas por el proceso de planeación con contratación externa, se realizarán durante el mes de octubre de 2022. Octubre: Se adelantaron los siguientes informes y actividades en el PAA: Informe Austeridad en el Gasto, Seguimiento a las Funciones del Comité de Conciliaciones y acciones de repetición. , Seguimiento al cumplimiento de los acuerdos de gestión y concertación de objetivos , Seguimiento a la gestión y avances en la implementación de los lineamientos para la implementación del nuevo marco normativo de regulación contable pública aplicable a entidades de gobierno en Bogotá Distrito Capital, Informe seguimiento Plan Anual de Adquisiciones y cumplimiento Circular 100-008-2020, Auditoria SIG - MIPG (MSPI) Modelo de Seguridad y Privacidad de la Información (Gestión Tecnológica), Auditoria SIG - MIPG  Proceso Comunicaciones, Auditoria SIG - MIPG  Proceso Evaluación Institucional, Auditoria SIG - MIPG  Proceso de Bienes y Servicios, Auditoria SIG - MIPG  Proceso Control Interno Disciplinario, Auditoria SIG - MIPG  Proceso Atención al Ciudadano, Auditoria SIG - MIPG  Proceso Información Turística , Auditoria SIG - MIPG  Proceso Gestión Documental , Seguimiento cumplimiento Actas de Entrega de Cargos , Seguimiento a la información reportada en el Sistema de Información - SIPROJWEB y a las publicaciones de la plataforma SECOP II , Seguimiento al estado de las acciones de mejora del IDT(corte 1 de junio al  30 de septiembre del 2022), Seguimiento al reporte de la cuenta mensual en el SIVICOF, sin embargo, teniendo en cuenta que el informe final de la  Auditoria al proceso de Gestión Jurídica y Contractual (Decreto 371 de 2010) se remitirá para el mes de noviembre de 2022, este culminará toda vez socializado.
Noviembre: Se adelantaron los siguientes informes y actividades en el PAA: Arqueo cajas menores del IDT , Seguimiento a la implementación de la Ley 1712 de 2014 Ley de transparencia y del derecho de acceso a la información pública nacional, Seguimiento al reporte de la cuenta mensual en el SIVICOF, sin embargo, se encuentra programado Auditoría interna en Seguridad y Salud en el Trabajo SST teniendo en cuenta el plan de auditoria será socializado en el mes de diciembre de 2022, por otro lado, teniendo en cuenta el pla de auditoria de la Auditoria al proceso de Gestión Jurídica y Contractual (Decreto 371 de 2010) fue socializado el informe final el día 16 de noviembre de 2022.
Diciembre: Desde la Asesoría de Control Interno, se realiza alcance a la vigencia 2022:
Alcance abril: Fue reportado en el indicador (4) actividades programadas, revisando el PAA el total de actividades son (6), se examina que no fue incluido, tanto en número como en el texto del ¨cumplimiento¨ los informes del NUEVO MARCO NORMATIVO y SIDEAP.
Por otro lado el número de actividades ejecutadas corresponde a: (7) teniendo en cuenta que, el informe de Auditoría Financiera está programado en marzo y culminado en abril.
Alcance junio: Fue reportado en el indicador (5) actividades ejecutadas, revisando el PAA el total de actividades son (7).
Se examina y no fue contado en número y en el texto de cumplimiento:
*Auditoria de GESTIÓN Proceso  Destino Competitivo y Sostenible (Infraestructura y señalizaciones)
*Auditoria al Sistema de Gestión Ambiental Plan Institucional de Gestión Ambiental PIGA
Alcance julio: Fue reportado en el indicador (6) actividades programadas, revisando el PAA el total de actividades son (7).
Se realizó mal el conteo, dado que, en texto si se hace referencia a los (7) productos ejecutados.
Alcance septiembre y octubre: Se encuentran (14) actividades programadas, sin embargo, teniendo en cuenta las auditorías MIPG, en octubre hay que descontar (8) actividades que se encuentran dentro del conteo de septiembre, dado que, fueron ejecutadas desde septiembre a octubre de 2022.
Conclusión:
Adjunto formato y analisis del indicador con los ajustes mencionados, dando un cumplimiento del 99% de ejecución del PAA.
Diciembre: Durante el mes de diciembre de 2022 se adelantaron los siguientes informes: Formulación Mapa de Aseguramiento  definido por el IDT, Informe seguimiento Plan Anual de Adquisiciones y cumplimiento Circular 100-008-2020,  Seguimiento implementación sistema de información distrital de empleo y administración publica SIDEAP, Comité Institucional de Coordinación de Control Interno, Seguimiento al reporte de la cuenta mensual en el SIVICOF, sin embargo, el producto Seguimiento al estado de las acciones de mejora del IDT(corte del 01 de octubre al  30 de noviembre del 2022 ) queda socializado para el mes de enero 2023, por otro lado, fue socializado la Auditoría interna en Seguridad y Salud en el Trabajo SST.
</t>
  </si>
  <si>
    <t>Crítico</t>
  </si>
  <si>
    <t>Menor a 70%</t>
  </si>
  <si>
    <t>Mensual</t>
  </si>
  <si>
    <t>Aceptable</t>
  </si>
  <si>
    <t>Entre 70% y 90%</t>
  </si>
  <si>
    <t>Eficiencia</t>
  </si>
  <si>
    <t>Negativa</t>
  </si>
  <si>
    <t>Número</t>
  </si>
  <si>
    <t>Bimestral</t>
  </si>
  <si>
    <t>2 TRIMESTRE</t>
  </si>
  <si>
    <t>Satisfactorio</t>
  </si>
  <si>
    <t>Mayor a 90%</t>
  </si>
  <si>
    <t>Efectividad</t>
  </si>
  <si>
    <t>N.A.</t>
  </si>
  <si>
    <t>km/personas*mes</t>
  </si>
  <si>
    <t>3 TRIMESTRE</t>
  </si>
  <si>
    <t>Impacto</t>
  </si>
  <si>
    <t>m3/personas*mes</t>
  </si>
  <si>
    <t>Cuatrimestral</t>
  </si>
  <si>
    <t>4 TRIMESTRE</t>
  </si>
  <si>
    <t>Resultado</t>
  </si>
  <si>
    <t>Semestral</t>
  </si>
  <si>
    <t>Anual</t>
  </si>
  <si>
    <t>PLAN DE MEJORAMIENTO</t>
  </si>
  <si>
    <t>Robustecer la infraestructura organizacional, física, tecnológica y operativa del IDT, para el desarrollo armónico de los procesos y lograr una gestión más efectiva para el turismo de Bogotá.</t>
  </si>
  <si>
    <t>Oportunidad en el cierre de las acciones del Plan de Mejoramiento</t>
  </si>
  <si>
    <t xml:space="preserve">Medir el grado de cumplimiento en el cierre de las acciones de los Planes de Mejoramiento Internos </t>
  </si>
  <si>
    <t>Promedio de días del envío de los planes de mejoramiento/Cantidad de acciones a cerrar dentro del periodo</t>
  </si>
  <si>
    <t xml:space="preserve">Para el reporte de seguimiento de cumplimiento los Planes de Mejoramiento Internos se evidencia lo siguiente: 
El proceso de Atención al Ciudadano tenía dentro de sus planes de mejoramiento cuatro (4) acciones de mejora con fecha máxima de cumplimento al 30 de marzo de 2022, de las cuales después de realizar la evaluación por parte del equipo auditor de la Asesoría de Control Interno tres (3) quedaron cumplidas efectivas, por lo cual se realiza el cierre de las mismas, y una (1) reprogramada con fecha de cumplimiento 30 de junio de 2022. 
El proceso de Direccionamiento Estratégico tenía dentro de sus planes de mejoramiento una (1) acciones de mejora con fecha máxima de cumplimento al 30 de marzo de 2022, la cual después de realizar la evaluación por parte del equipo auditor de la Asesoría de Control Interno fue cumplida efectivas por lo cual se realiza el cierre de la misma. 
El proceso de Evaluación Institucional tenía dentro de sus planes de mejoramiento nueve (9) acciones de mejora con fecha máxima de cumplimento al 30 de marzo de 2022, de las cuales después de realizar la evaluación por parte del equipo auditor de la Asesoría de Control Interno nueve (9) quedaron cumplidas efectivas, por lo cual se realiza el cierre de las mismas
El proceso de Gestión de Bienes y Servicios tenía dentro de sus planes de mejoramiento cinco (5) acciones de mejora con fecha máxima de cumplimento al 30 de marzo de 2022, de las cuales después de realizar la evaluación por parte del equipo auditor de la Asesoría de Control Interno tres (3) quedaron cumplidas efectivas, por lo cual se realiza el cierre de las mismas, y dos (2) reprogramadas con fecha de cumplimiento 30 de junio de 2022. 
El proceso de Gestión de Destino Competitivo y Sostenible tenía dentro de sus planes de mejoramiento dos (2) acciones de mejora con fecha máxima de cumplimento al 30 de marzo de 2022, de las cuales después de realizar la evaluación por parte del equipo auditor de la Asesoría de Control Interno dos (2) quedaron cumplidas efectivas, por lo cual se realiza el cierre de las mismas. 
El proceso de Gestión de Información Turística tenía dentro de sus planes de mejoramiento once (11) acciones de mejora con fecha máxima de cumplimento al 30 de marzo de 2022, de las cuales después de realizar la evaluación por parte del equipo auditor de la Asesoría de Control Interno diez (10) quedaron cumplidas efectivas, por lo cual se realiza el cierre de las mismas, y una (1) reprogramada con fecha de cumplimiento 30 de diciembre de 2022. 
El proceso de Gestión Documental tenía dentro de sus planes de mejoramiento cuatro (4) acciones de mejora con fecha máxima de cumplimento al 30 de marzo de 2022, de las cuales después de realizar la evaluación por parte del equipo auditor de la Asesoría de Control Interno cuatro (4) quedaron cumplidas efectivas, por lo cual se realiza el cierre de las mismas.
El proceso de Gestión Jurídica y Contractual tenía dentro de sus planes de mejoramiento cuatro (4) acciones de mejora con fecha máxima de cumplimento al 30 de marzo de 2022, de las cuales después de realizar la evaluación por parte del equipo auditor de la Asesoría de Control Interno cuatro (4) quedaron cumplidas efectivas, por lo cual se realiza el cierre de las mismas.
El proceso de Gestión Tecnológica tenía dentro de sus planes de mejoramiento cuatro (4) acciones de mejora con fecha máxima de cumplimento al 30 de marzo de 2022, de las cuales después de realizar la evaluación por parte del equipo auditor de la Asesoría de Control Interno tres (3) quedaron cumplidas efectivas, por lo cual se realiza el cierre de las mismas, , y una (1) reprogramada con fecha de cumplimiento 30 de noviembre de 2022. 
El proceso de Promoción y Mercadeo Turistico de Ciudad tenía dentro de sus planes de mejoramiento una (1) accion de mejora con fecha máxima de cumplimento al 30 de marzo de 2022, de las cuales después de realizar la evaluación por parte del equipo auditor de la Asesoría de Control Interno una (1) quedaron cumplidas efectivas, por lo cual se realiza el cierre de las mismas. 
El proceso de Talento Humano - Seguridad y Salud en el Trabajo tenía dentro de sus planes de mejoramiento cinco (5) acciones de mejora con fecha máxima de cumplimento al 30 de marzo de 2022, de las cuales después de realizar la evaluación por parte del equipo auditor de la Asesoría de Control Interno cinco (5) quedaron cumplidas efectivas, por lo cual se realiza el cierre de las mismas. 
Para el reporte de seguimiento de cumplimiento los Planes de Mejoramiento Internos se evidencia lo siguiente: 1.Fueron evaluadas las acciones con corte al 30 de mayo 2022. 2.Gestión de Bienes y Servicios, evaluadas (4) cuatro acción quedando cumplida efectiva, (2) acciones incluidas en la base general acciones cerradas y (2) acciones quedando en estado evaluadas por la OCI, dado que, el hallazgo tiene más acciones en ejecución. 3.Gestión Documental, evaluadas (2) dos acciones, quedando cumplida efectiva, (1) acción incluida en la base general de acciones cerradas, y (1) acción quedando en estado evaluada por la OCI, dado que, el hallazgo tiene más acciones en ejecución. 4.Gestión Financiera, evaluada (1) acción, quedando cumplida efectiva, queda registrada evaluada por la OCI, dado que, el hallazgo tiene más acciones en ejecución.
Septiembre: El seguimiento realizado al Plan de Mejoramiento de Procesos PMP corte 30 de septiembre 2022, seguimiento realizado a con (21) acciones de las cuales, (13) fueron evaluadas por la oficina de control interno, (3) reformuladas y (3) reprogramadas.
A la fecha el IDT cuenta con (73) acciones formuladas: de las cuales (25) acciones han sido evaluadas por la OCI, (41) acciones se encuentran en ejecución y (7) acciones por realizar a 31 de octubre del 2022. Acciones reformuladas: Talento Humano SST (1), Acciones reprogramadas: Direccionamiento Estratégico (1), Bienes y Servicios (3).  
</t>
  </si>
  <si>
    <t>CIERRE EFECTIVO DE ACCIONES</t>
  </si>
  <si>
    <t>Eficacia en el cierre de las  de acciones Evaluación Institucional</t>
  </si>
  <si>
    <t xml:space="preserve">Medir el grado de cumplimiento de los procesos en la ejecución de cierre de las acciones que contribuyan al mejoramiento de la Entidad </t>
  </si>
  <si>
    <t>Acciones correctivas, preventivas y/o de mejora cerradas/Acciones correctivas, preventivas y/o de mejora programadas para evaluar en el periodo*100</t>
  </si>
  <si>
    <t>Versión: 2  MATRIZ CONSOLIDADA DE INDICADORES DE GESTIONN</t>
  </si>
  <si>
    <t>Uso eficiente de la energía</t>
  </si>
  <si>
    <t>Optimizar el recurso energético mediante estrategias y programas ambientales para lograr el uso racional y eficiente de los recursos</t>
  </si>
  <si>
    <t>&lt;49.6</t>
  </si>
  <si>
    <t>Consumo de energía en el periodo (KW/persona*mes) /No. de servidores en el periodo</t>
  </si>
  <si>
    <t xml:space="preserve">                                                                                                        
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De acuerdo a la meta de consumo de energía trazada en el PIGA la cuales de 49,6 Kw por personas, la entidad se mantiene por debajo, es importante aclarar que durante el periodo reportado un gran porcentaje de colaboradores se encuentran en teletrabajo, pero sus equipos estan encendidos para tener acceso remoto a la información allí guardada. 
              De acuerdo a la meta de consumo de energía para los meses correspondientes a abril , mayo , junio trazada en el PIGA la cuales de 49,6 Kw por personas, la entidad se mantiene por debajo
De acuerdo a la meta de consumo de energía para los meses correspondientes a agosto, septiembre y octubre trazada en el PIGA la cuales de 49,6 Kw por personas, la entidad se mantiene por debajo
</t>
  </si>
  <si>
    <t>Uso eficiente del agua</t>
  </si>
  <si>
    <t>Optimizar el recurso hídrico mediante estrategias y programas ambientales para lograr el uso racional y eficiente de los recursos</t>
  </si>
  <si>
    <t>&lt;.095</t>
  </si>
  <si>
    <t>Consumo de agua en el periodo (m3)/Número de servidores en el periodo</t>
  </si>
  <si>
    <t>Se da cumplmineto con lo esatbalecido en la meta de 0,95 m3  por persona
Para el mes de Abril y mayo se promedia el consumo de el total de los m3 generados de cada uno de los pisos de la nueva sede (22 y 23 con fecha de facturacion  del 14/04/2022 al 13/05/2022
Para el mes de agosto y septiembre se promedia el consumo de el total de los m3 generados de cada uno de los pisos de la nueva sede (22 y 23 con fecha de facturacion  del 13/07/2022 al 12/09/2022)</t>
  </si>
  <si>
    <t>Gestión Integral de Residuos</t>
  </si>
  <si>
    <t>Promover el manejo adecuado de los residuos generados en la entidad con el fin de realizar una Gestión integral de los mismos</t>
  </si>
  <si>
    <t>Residuos Gestionados adecuadamente por el IDT / Residuos generados * 100</t>
  </si>
  <si>
    <t>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
La segregación en la fuente de los residuos sólidos se ha venido mejorando considerablemente en los puntos ecológicos de la entidad en el desarollo y sensibilizacion del personal de la entidad , por ello se ha dado cumplimiento al indicador en la entrega  de material reciclaje a la Asociación correspondiente a cada uno de los meses registrados..</t>
  </si>
  <si>
    <t>Cumplimiento Objetivos Estratégicos</t>
  </si>
  <si>
    <t>Realizar seguimiento al  cumplimiento de  los obejtivos estrategicos de la entidad teniendo en cuenta la ejecución de sus metas asociadas, con el fin establecer la efectvidad de la Planeación Estratégica  y generar las alertas correspondientes.</t>
  </si>
  <si>
    <t>Promedio cumplimiento de las metas asociadas a los Objetivos Estratégicos/Promedio cumplimiento metas programadas asociadas a los Objetivos Estratégicos*100</t>
  </si>
  <si>
    <t xml:space="preserve">En el primer trimestre 2022, se realizó el seguimiento de los indicadores de gestión que contienen  10 Objetivos estratégicos, de la ejecución de las 13 metas  formuladas por el IDT en el PDD, las cuales, al mes de marzo, presentaron un cumplimiento acumulado promedio del 88%. :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Cumplimiento de actividades Plan Estratégico de Comunicaciones - PEC - de Gestión 100% Y Free Press fue del 16% y, su ejecución es del 1.16%.
2.        Generar condiciones para el disfrute de la experiencia de visita por parte de turistas nacionales e internacionales, este objetivo se evalúa de acuerdo con el indicador Medición de Calidad Puntos de Información Turística, su ejecución del 32%. 
3.        Estructurar, implementar y evaluar los esquemas de gobernanza turística para la ciudad que incluyen la definición de políticas, lineamientos, planes y programas para el desarrollo del turismo en la ciudad, con el indicador Medición de Calidad Puntos de Información Turística, su ejecución es del  25%        
4.        Fortalecer el sistema de información turístico de Bogotá, a través de estudios de oferta y demanda incluyendo mayores fuentes de información secundaria, que permitan una adecuada toma de decisiones del indicador Número de investigaciones realizadas, es del  100% Y Número de acciones que fortalezcan la articulación, coordinación y/o vinculación con otros organismos distritales, nacionales e internacionales en pro del  fortalecimiento fuentes de información secundaria que permita una adecuada toma de decisiones, 150%, su ejecución es del  25%        
5.        Desarrollar productos turísticos sostenibles acordes con las condiciones de oferta y demanda para la ciudad y la región, que integren de manera efectiva y especializada atractivos y servicios turísticos que pongan en valor las características de la capital, indicadores Eficacia en el número de personas sensibilizadas en cultura y responsabilidad turística 0% y Medir el nivel de satisfacción de los usuarios respecto a los servicios prestados por la Subdirección de Gestión de Destino 96%, su ejecución es  del 96%.
6.        Generar acciones para el posicionamiento y la puesta en mercado de la oferta turística de Bogotá con criterios prospectivos y con enfoque de sostenibilidad, entendiendo los consumidores, indicadores Ejecución de las actividades de promoción y posicionamiento turístico 100% y Personas atendidas a través de la red de información turística 6% ejecución es del 26%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5.2%.
8.        Robustecer la infraestructura organizacional, física, tecnológica y operativa del IDT, para el desarrollo armónico de los procesos, logrando una gestión más efectiva y transparente para el turismo. Con 48 indicadores de los procesos direccionamiento estratégico, Talento humano, gestión documental, atención al ciudadano, bienes y servicios, gestión jurídica y contractual, evaluación institucional y control interno disciplinario, Su ejecución fue del 16 %.        
9.        Gestionar fuentes de financiación, cooperación y alianzas, para la ejecución de programas y proyectos para el fomento de la actividad turística en Bogotá y su posicionamiento global. Su ejecución fue 0% porque su frecuencia es anual.
10.        10. Lograr una ejecución eficaz y oportuna del presupuesto asignado a la entidad, con un óptimo nivel de giros, con los indicadores Ejecutar mínimo el 97% del presupuesto de inversión disponible 38% y Porcentaje de ejecución del PAC 95%, Cumplimiento ejecución presupuestal funcionamiento 25% y  Cumplimiento ejecución reservas presupuestales 58%. para una seguimiento de 28.64% del trimestre 2022. Cabe aclarar que en el seguimiento los siguientes indicadores con observaciones fueron:
Subdirección de Destino Eficacia en el número de personas
Direccionamiento estratégico también falta el cumplimiento de plan de participación ciudadana 
Promoción y Mercadeo el indicador de ejecución de actividades de promoción y posicionamiento turístico
Talento Humano falta ejecución del plan institucional de capacitación
Control interno disciplinario no tiene el análisis de comportamiento ni el seguimiento 
En el segundo trimestre  2022, se realizó el seguimiento de los indicadores de gestión que contienen 10 Objetivos estratégicos, de la ejecución de las 13 metas formuladas por el IDT en el PDD, las cuales, al mes de marzo, presentaron un cumplimiento acumulado promedio del 90%. :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Cumplimiento de actividades Plan Estratégico de Comunicaciones - PEC - de Gestión 100% Y Free Press fue del 16% y, su ejecución es del 40. 2. Generar condiciones para el disfrute de la experiencia de visita por parte de turistas nacionales e internacionales, este objetivo se evalúa de acuerdo con el indicador Medición de Calidad Puntos de Información Turística, su ejecución del 32%. 3. Estructurar, implementar y evaluar los esquemas de gobernanza turística para la ciudad que incluyen la definición de políticas, lineamientos, planes y programas para el desarrollo del turismo en la ciudad, con el indicador Medición de Calidad Puntos de Información Turística, su ejecución es del 67% 4. Fortalecer el sistema de información turístico de Bogotá, a través de estudios de oferta y demanda incluyendo mayores fuentes de información secundaria, que permitan una adecuada toma de decisiones del indicador Número de investigaciones realizadas, es del 100% Y Número de acciones que fortalezcan la articulación, coordinación y/o vinculación con otros organismos distritales, nacionales e internacionales en pro del fortalecimiento fuentes de información secundaria que permita una adecuada toma de decisiones, 150%, su ejecución es del 127. 5. Desarrollar productos turísticos sostenibles acordes con las condiciones de oferta y demanda para la ciudad y la región, que integren de manera efectiva y especializada atractivos y servicios turísticos que pongan en valor las características de la capital, indicadores Eficacia en el número de personas sensibilizadas en cultura y responsabilidad turística 0% y Medir el nivel de satisfacción de los usuarios respecto a los servicios prestados por la Subdirección de Gestión de Destino  su ejecución es del 74%. 6. Generar acciones para el posicionamiento y la puesta en mercado de la oferta turística de Bogotá con criterios prospectivos y con enfoque de sostenibilidad, entendiendo los consumidores, indicadores Ejecución de las actividades de promoción y posicionamiento turístico 100% y Personas atendidas a través de la red de información turística 6% ejecución es del 40% 7. Desarrollar acciones para el mejoramiento continuo de las habilidades y el desempeño de los servidores públicos vinculados al IDT, buscando en cada servidor la promesa de ejercer a cabalidad su labor, aplicando los principios de integridad en sus actuaciones, su ejecución de talento humano fue de 37%. 8. Robustecer la infraestructura organizacional, física, tecnológica y operativa del IDT, para el desarrollo armónico de los procesos, logrando una gestión más efectiva y transparente para el turismo. Con 48 indicadores de los procesos direccionamiento estratégico, Talento humano, gestión documental, atención al ciudadano, bienes y servicios, gestión jurídica y contractual, evaluación institucional y control interno disciplinario, Su ejecución fue del 42 %. 9. Gestionar fuentes de financiación, cooperación y alianzas, para la ejecución de programas y proyectos para el fomento de la actividad turística en Bogotá y su posicionamiento global. Su ejecución fue 0% porque su frecuencia es anual.  10. Lograr una ejecución eficaz y oportuna del presupuesto asignado a la entidad, con un óptimo nivel de giros, con los indicadores Ejecutar mínimo el 97% del presupuesto de inversión disponible 38% y Porcentaje de ejecución del PAC 95%, Cumplimiento ejecución presupuestal funcionamiento 25% y Cumplimiento ejecución reservas presupuestales 58%. Su ejecución fue 67%, Cabe aclarar que en el seguimiento los siguientes indicadores con observaciones fueron: Subdirección de Destino Eficacia en el número de personas Direccionamiento estratégico también falta el cumplimiento de plan de participación ciudadana Promoción y Mercadeo el indicador de ejecución de actividades de promoción y posicionamiento turístico Talento Humano falta ejecución de acciones de mejora , proceso de direccionamiento estratégico falta los indicadores Cumplimiento de metas Plan de Desarrollo y Cumplimiento en el Plan de Participación Ciudadana, proceso de gestión contractual y jurídica el indicador Ejecución del plan de acción de la Política de Prevención del daño antijuridico en cero
En el tercer trimestre 2022, se realizó el seguimiento de los indicadores de gestión que contienen 10 Objetivos estratégicos, de la ejecución de las 13 metas formuladas por el IDT en el PDD, las cuales, al mes de marzo, presentaron un cumplimiento acumulado promedio del 90%. : 1. Generar mayores canales de información, servicios institucionales eficientes y trabajo articulado con gremios, prestadores de servicios turísticos y entidades afines al sector, aumentando el reconocimiento de la entidad como ente rector del Turismo en la ciudad, presenta una ejecución de los indicadores Cumplimiento de actividades Plan Estratégico de Comunicaciones - PEC - de Gestión 99% Y Free Press fue del 78% y, con el indicador Medición de Calidad Puntos de Información Turística, su ejecución del 96%, objetivo estratégico 0%.; 3 estructurar, implementar y evaluar los esquemas de gobernanza turística para la ciudad que incluyen la definición de políticas, lineamientos, planes y programas para el desarrollo del turismo en la ciudad., el indicador Medición de Calidad Puntos de Información Turística, su ejecución es del 96; 4  Fortalecer el sistema de información turístico de Bogotá, a través de estudios de oferta y demanda incluyendo mayores fuentes de información secundaria, que permitan una adecuada toma de decisiones., Número de acciones que fortalezcan la articulación, coordinación y/o vinculación con otros organismos distritales, nacionales e internacionales en pro del fortalecimiento fuentes de información secundaria que permita una adecuada toma de decisiones, 88%, y Número de acciones que fortalezcan la articulación, coordinación y/o vinculación con otros organismos distritales, nacionales e internacionales en pro del fortalecimiento fuentes de información secundaria que permita una adecuada toma de decisiones su ejecución 175%. 5. Desarrollar productos turísticos sostenibles acordes con las condiciones de oferta y demanda para la ciudad y la región, que integren de manera efectiva y especializada atractivos y servicios turísticos que pongan en valor las características de la capital. Nivel de satisfacción de los usuarios respecto a los servicios prestados ejecución 72% y Eficacia en el número de personas sensibilizadas en cultura y responsabilidad turística 95%, 6. Generar acciones para el posicionamiento y la puesta en mercado de la oferta turística de Bogotá con criterios prospectivos y con enfoque de sostenibilidad, entendiendo los consumidores,  indicadores Ejecución de las actividades de promoción y posicionamiento turístico ejecución de 82% y Personas atendidas a través de la red de información turística 50% 
7. Desarrollar acciones para el mejoramiento continuo de las habilidades y el desempeño de los servidores públicos vinculados al IDT, Ejecución Plan Institucional de Bienestar 100%,Ejecución Plan de Seguridad y Salud en el Trabajo 78, Severidad de accidentalidad 100%,Ausentismo por causa médica 100%, Cumplimiento de Requisitos de Estructura del SG SST 100%, Cumplimiento en la investigación de incidentes, accidentes y enfermedades laborales 111,  8. Robustecer la infraestructura organizacional, física, tecnológica y operativa del IDT, para el desarrollo armónico de los procesos, logrando una gestión más efectiva y transparente para el turismo. Con 27 indicadores de los procesos direccionamiento estratégico, Talento humano, gestión documental, atención al ciudadano, bienes y servicios, gestión jurídica y contractual, evaluación institucional y control interno disciplinario, Su ejecución fue del 44 %. 9. Gestionar fuentes de financiación, cooperación y alianzas, para la ejecución de programas y proyectos para el fomento de la actividad turística en Bogotá y su posicionamiento global. Su ejecución fue 0% porque su frecuencia es anual. 10. Lograr una ejecución eficaz y oportuna del presupuesto asignado a la entidad, con un óptimo nivel de giros, con los indicadores Ejecutar mínimo el 97% del presupuesto de inversión disponible 52% y Porcentaje de ejecución del PAC 100%, Cumplimiento ejecución presupuestal funcionamiento 67% y Cumplimiento ejecución reservas presupuestales 86%. Su ejecución fue 67%, Cabe aclarar que en el seguimiento los siguientes indicadores con observaciones fueron: que fueron realizado los seguimientos de Residuos, planeación, de gestión contractual y jurídica Talento Humano falta ejecución de acciones de mejora , proceso de direccionamiento estratégico falta los indicadores Cumplimiento de metas Plan de Desarrollo y, proceso de gestión contractual y jurídica el indicador Ejecución del plan de acción de la Política de Prevención del daño antijuridico en cero. El indicador de cumplimiento de objetivos se encuentra en el 60%
En el cuarto trimestre 2022, se realizó el seguimiento de los indicadores de gestión que contienen 10 Objetivos estratégicos, de la ejecución de las 13 metas formuladas por el IDT en el PDD, las cuales, al mes de marzo, presentaron un cumplimiento acumulado promedio del 97%.: 
1. Generar mayores canales de información, servicios institucionales eficientes y trabajo articulado con gremios, prestadores de servicios turísticos y entidades afines al sector, aumentando el reconocimiento de la entidad como ente rector del Turismo en la ciudad, 104%Cumplimiento de actividades Plan Estratégico de Comunicaciones - PEC -         100%, Gestión Free Press,113%Medición de Calidad Puntos de Información Turística        100%. 3. Estructurar, implementar y evaluar los esquemas de gobernanza turística para la ciudad que incluyen la definición de políticas, lineamientos, planes y programas para el desarrollo del turismo en la ciudad.        98% Modelos de gestión turística locales implementados, 98%. 4. Fortalecer el sistema de información turístico de Bogotá, a través de estudios de oferta y demanda incluyendo mayores fuentes de información secundaria, que permitan una adecuada toma de decisiones.115%"Número de acciones que fortalezcan la articulación, coordinación y/o vinculación con otros organismos distritales, nacionales e internacionales en pro del fortalecimiento fuentes de información secundaria que permita una adecuada toma de decisiones. "138%, Número de investigaciones realizadas,92%, 5. Desarrollar productos turísticos sostenibles acordes con las condiciones de oferta y demanda para la ciudad y la región, que integren de manera efectiva y especializada atractivos y servicios turísticos que pongan en valor las características de la capital.        96% Nivel de satisfacción de los usuarios respecto a los servicios prestados 96%,"7. desarrollar acciones para el mejoramiento continuo de las habilidades y el desempeño de los servidores públicos vinculados al IDT."        92% Ausentismo por causa médica        100% Cumplimiento de los objetivos en seguridad y salud en el trabajo        100% Cumplimiento de programas de vigilancia epidemiológica        111% Cumplimiento de Requisitos de Estructura del SG SST        106% Cumplimiento en la investigación de incidentes, accidentes y enfermedades laborales        111% Ejecución de las fases de rediseño institucional 0%Ejecución Plan de Seguridad y Salud en el Trabajo        100% Ejecución Plan Institucional de Bienestar 100% Evaluación de las Condiciones de Salud         100% Evaluación de las condiciones de trabajo de los colaboradores        111% Frecuencia de accidentabilidad        100% Incidencia de enfermedad laboral        100% Porcentaje de Satisfacción laboral        113% Porcentaje satisfacción del cliente interno frente a los programas de bienestar, capacitación y SG-SST, 105%Prevalencia de enfermedad laboral        100% Promedio de calificación de los funcionarios en las capacitaciones formales realizadas en cumplimiento PIC, 0%,Proporción de accidentes de trabajos mortales 100%Severidad de accidentalidad, 100%,8. Robustecer la infraestructura organizacional, física, tecnológica y operativa del IDT, para el desarrollo armónico de los procesos y lograr una gestión más efectiva para el turismo de Bogotá.96% ,Actualización de inventarios        107%"Actualización del Sistema Integrado  de Conservación-SIC"        100% Control de humedad del archivo central.98% Control de humedad juridico92%Control de temperatura del archivo central.100%, Control de temperatura jurídico 88%Crecimiento de redes sociales institucionales,99% Cumplimiento de los términos procesales,100%, Cumplimiento de metas Plan de Desarrollo,72%, Cumplimiento en el cierre de las acciones de los Planes de Mejoramiento Internos        80%, Cumplimiento en la atención a las solicitudes internas 100%,"Cumplimiento Plan Anual de Auditorias, Anual de Auditorias"        90%,Ejecución del plan de acción de la Política de Prevención del daño antijuridico        100% Gestión Integral de Residuos        100% Nivel de Atención  a los usuarios en Soporte Técnico        100%,Nivel de Satisfacción de las repuestas PQRSD        80%, Nivel de saturación del servicio DHCP del IDT,93%Oportunidad de entrega de elementos de consumo100%,Oportunidad en la ejecución presupuestal de inversión,81% Oportunidad en la elaboración de contratos derivados de procesos de selección ( Convocatoria pública)        100% Oportunidad en la elaboración de contratos y/o convenios (Contratación directa)        100%,9. Gestionar fuentes de financiación, cooperación y alianzas, para la ejecución de programas y proyectos para el fomento de la actividad turística en Bogotá y su posicionamiento global.106%,Iniciativas presentadas para atracción de inversión en turismo. 91% Mecanismos suscritos para el cumplimiento de la misionalidad del IDT         100%, Necesidades atendidas en Cooperación Internacional108%Porcentaje de avance en la implementación de Fondetur,125%, Oportunidad en la liquidación de contratos y/o convenios. 100%Oportunidad respuesta PQRS, 98%,Prevención de faltas disciplinarias        103%, Transferencias Documentales Primarias100%Uso eficiente de la energía        100%, Uso eficiente del agua        100%,"10.Lograr una ejecución eficaz y oportuna del presupuesto asignado a la entidad, con un óptimo nivel de giros."95%Cumplimiento ejecución presupuestal funcionamiento, 95%, Cumplimiento ejecución reservas presupuestales, 97% Ejecutar mínimo el 97% del presupuesto de inversión disponible,94% Porcentaje de ejecución del PAC,94%
</t>
  </si>
  <si>
    <t>Cumplimiento de metas Plan de Desarrollo</t>
  </si>
  <si>
    <t>Medir la ejecución de las metas Plan de Desarrollo programadas en la vigencia, para evaluar el avance de cumplimiento frente a los compromisos establecidos por el IDT en el Plan Distrital de Desarrollo, el cual será el resultado del último mes acumulado de lo reportado.</t>
  </si>
  <si>
    <t>Promedio de cumplimiento acumulado en la ejecución mensual de las metas PDD del IDT/Promedio de la programación mensual acumulada de las metas PDD de la vigencia *100</t>
  </si>
  <si>
    <t>Se inicia la programación de la vigencia 2022, avanzando un 2% con las metas programadas para la vigencia 2022.
Se presenta un avance del 14% en la ejecución de las metas Plan de Desarrollo programadas para la vigencia 2022, con un punto porcentual por encima de lo previsto al mes de febrero.
Se presenta desempeño del 106% en el cumplimiento de las metas programadas para el primer trimestre del año, con un avance del 29% en la ejecución de las metas Plan de Desarrollo 2022, estando 3 puntos porcentuales por encima de lo previsto hasta el mes de marzo. Las metas Plan de Desarrollo que presentaron un avance mayor al previsto para el trimestre son: La estrategia de prevención de ESCNNA, la cantidad de consultas atendidas a través de los PIT, la intervención de un atractivo turístico y la incorporación de PST al programa de turismo sostenible.
El segundo trimestre se tiene un avance promedio acumulado del 52% en el cumplimiento de las metas Plan del Desarrollo programadas para el año 2022, registrando 2 puntos porcentuales por debajo de lo programado hasta este mes, principalmente por un rezago frente a lo programado en la meta de señalización de corredores turísticos por dificultades en la adquisición del suministro de material importado para la impresión de las señales de piso.  También es importante destacar que otras metas Plan de Desarrollo presentan logros mayores a lo programado, sobresaliendo la mayor sobre ejecución en la meta Plan de Desarrollo de "Construir o intervenir en infraestructura al menos 3 atractivos turísticos" la cual registra un 139% de cumplimiento al mes de mayo debido a que está pendiente de definir un aumento del indicador de la meta por la cantidad de obras que adelanta el IDT.
El tercer trimestre se tiene un avance promedio acumulado del 71% en el cumplimiento de las metas Plan del Desarrollo programadas para el año 2022, registrando los mismo  porcentuales por de lo programado mes, principalmente por un rezago frente a lo programado en la meta de número de personas impactadas por campaña 14%, número de consultas realizadas por turistas en la ciudad a través de los distintos canales de información 25%, incorporar al menos el 10% de los prestadores de servicios turísticos de la ciudad en el programa de turismo sostenible que incluye bioseguridad en 47%, al mes de julio 2022, Para el mes de agosto su cumplimiento fue del 74% igual a los programado en el mes en donde se dio cumplimiento a todas.
El cuarto se tiene un avance promedio acumulado del 100% en el cumplimiento de las metas Plan del Desarrollo programadas para el año 2022, registrando los mismo  porcentuales por de lo programado mes,  igual a los programado en el mes en donde se dio cumplimiento a todas.</t>
  </si>
  <si>
    <t>Oportunidad en la ejecución presupuestal de inversión</t>
  </si>
  <si>
    <t xml:space="preserve">Medir la oportunidad en la ejecución del presupuesto de invesión, a través del seguimiento a los recursos comprometidos en el Plan Anual de Adquisiciones, con el fin de evaluar la eficiencia en su ejecución. </t>
  </si>
  <si>
    <t>Presupuesto de inversión comprometido en los tiempos establecidos/presupuesto de inversión programado *100</t>
  </si>
  <si>
    <t xml:space="preserve">Con corte al 31 de marzo y con motivo de la entrada en vigencia de la ley de garantias la entidad al 29 de enero contrato todo el RH necesario para garantizar el apoyo profesional y técnico.  En lo corrido del trimestre la entidad programo 211 procesos de los cuales suscribio 229 . En reuniones mensuales de seguimiento con los gerentes de proyectos desde la OAP se les esta realizando seguimiento  a los procesos programados y los realmente ejecutados con el fin de incentivar la cultura del cumplimiento o la reprogramación dentro de lo planeado. 
Con corte al  segundo trimestre al 30  de junio la entidad programo entre abril y junio 78 procesos de los cuales suscribio 56 lo que representa un nivel de oportunidad del 72% en cumplimiento a lo programado.  En reuniones mensuales de seguimiento con los gerentes de proyectos desde la OAP se les esta realizando seguimiento  a los procesos programados y los realmente ejecutados con el fin de incentivar la cultura del cumplimiento o la reprogramación dentro de lo planeado.  
Con corte al  31de julio la entidad programo 73 procesos de los cuales suscribio 44 lo que representa un nivel de oportunidad del 63% de cumplimiento sobre lo programado.  En reuniones mensuales de seguimiento con los gerentes de proyectos desde la OAP se le hace seguimiento  a los procesos programados y los realmente ejecutados con el fin de incentivar la cultura del cumplimiento o la reprogramación dentro de lo planeado.  
Con corte al 31 de agosto no se logro cumplir con el porcentaje de ejecución proyectado, lo anterior obedece a que muchos de los procesos grandes de la entidad de desarrollan  son a través de convenios interadministrativos que hasta la fecha se estan estructurando. De iugal manera mediente Acuerdo No.320 del 2022 la entidad recibio $3.000 millones lo que impacta en la ejeución.  El 52% alcanzado esta  representada  con la siguiente ejecución presupuestal Proyecto 7705 : 36%  con giros del 18.52% , 7706 : ejecución del 57% con giros del 22,09%. 7707: ejecución del 39% con giros del 19,98, 7708 : ejecución del 78%  con giros del 39,57%, 7709 : ejecución del 77% giros del 49,83%  y Fondetur  con una  ejecución del 51%  con giros del 20,14%. Desde la OAP se estan realizando seguimientos mensuales  con los gerentes de proyectos y a  nivel directivo  para lograr de manera más eficiente y eficaz la ejecución de la entidad . Dentro del marco de las anteriores mesas de trabajo se han generado las respectivas alertas con resepcto a la genración de reservas y la baja ejecución de recursos .
Con corte al  30de septiembre  la entidad programo 130 procesos de los cuales suscribio 57 lo que representa un nivel de oportunidad del 46% no cumpliendo con lo  programado.  Es importante aclarar que la entidad tuvo cambio de director y de directivo en la Oficina Jurídica lo que retrazso y suspendio muhcos procesos contractuales . En reuniones mensuales de seguimiento con los gerentes de proyectos desde la OAP se le hace seguimiento  a los procesos programados y los realmente ejecutados con el fin de incentivar la cultura del cumplimiento o la reprogramación dentro de lo planeado.  
Con corte al 30 de  diciembre  la entidad programo 177 procesos de los cuales suscribio 157 lo que representa un cumplimiento en la oportunidad del 92% .  En reuniones mensuales de seguimiento con los gerentes de proyectos desde la Subdirección de Planeación se hizo seguimiento a los procesos programados y los realmente ejecutados con el fin de incentivar la cultura del cumplimiento o la reprogramación dentro de lo planeado </t>
  </si>
  <si>
    <t xml:space="preserve">Cumplimiento en el Plan de Paritcipación Ciudadana </t>
  </si>
  <si>
    <t>Medir el cumplimiento del plan de Particpación ciudadana y eventos de  control social en la gestión institucional del IDT.</t>
  </si>
  <si>
    <t>No. de eventos de participación y control social realizados/No. de eventos de participación y control social programados*100</t>
  </si>
  <si>
    <t>Fue eliminado por parte de los responsables de la subdirección de gestión y solo se va a tomar el cronograma del plan de participacion ciudana. soporte en el drive de carpeta de los indicadores de gestion.</t>
  </si>
  <si>
    <t>9. Gestionar fuentes de financiación, cooperación y alianzas, para la ejecución de programas y proyectos para el fomento de la actividad turística en Bogotá y su posicionamiento global.</t>
  </si>
  <si>
    <t>Porcentaje de avance en la implementación de Fondetur</t>
  </si>
  <si>
    <t>Elaboración Decreto reglamentario y definición del esquema de administración. (2020)</t>
  </si>
  <si>
    <t>Porcentaje de implementación de las fases de Fondetur (meta creciente)/programados</t>
  </si>
  <si>
    <t>Dando cumplimiento al hito número uno (1) se establece un esquema administrativo que permita un adecuado funcionamiento de Fondetur, para esto se creo el documento técnico del proyecto de inversión "Administración del fondo de desarrollo turísticos de Bogotá - Fondetur Bogotá" , donde se detallan los objetivos, funcionamiento, justificación, grupos de interés y población afectada de todo el proyecto.
Asi mismo desde el segundo trimestre del año 2021 se adopta el reglamento de funcionamiento del comité Ejecutivo del Fondo de Desarrollo Turístico de Bogotá, D.C - Fondetur mediante el acuerdo No. 001 de 2021, dando así cumplimiento al hito numero dos (2).
Con el cumplimiento de estos dos hitos se brindan los lineamientos y politicas para inciar correctamente el funcionamiento de Fondetur.
De igual forma se puso en marcha el proyecto Fondetur (3) con la implemntación del reglamento operativo del Fondo de Desarrollo Turístico de Bogotá, dando así cumplimiento al hito numero dos (3), de esta forma se logró poner en funcionamiento el proyecto logrando realizar y desarollar 7 convocatorias desde el año 2021.
Dando cumplimiento al hito cuatro (4) se gestión los recursos según lo planeado para el proyecto 7908 - Fondetur, se ejecutano los recursos correspondientes a las 8 convocatorias desarrolladas en la vogencia 2022 y el pago correspondiente al equipo que soporta el funcionamiento del proyecto.</t>
  </si>
  <si>
    <t xml:space="preserve">Iniciativas presentadas para atracción de inversión en turismo. </t>
  </si>
  <si>
    <t>Gestionar mecanismos para el cumplimiento de las actividades propias de la entidad y de su misionalidad</t>
  </si>
  <si>
    <t># de proyectos o iniciativas presentados ante organismos, que atraigan recursos para financiar programas sectoriales/# de proyectos o iniciativas programados para presentar ante organismos, que atraigan recursos para financiar programas sectoriales</t>
  </si>
  <si>
    <t>Revisión de posibles iniciativas alineadas a las necesidades identificadas en el indicador 9.1,
e actualiza el indicador.
Presentacion de 5 iniciativas: UCCI proyecto observatorio, UCCI proyecto pagina web, BID 
postulación proyecto Turismo Futuro, UE postulacion proyecto Ventana Adelante, Iniciativa
 relacionamiento Dubai / Abu Dhabi.
Presentacion de 5 iniciativas: Iniciativa Dinamarca, Iniciativa Holanda, UCCI Diplomado
 Gerentes en Turismo, Iniciativa Atenas Grecia, Iniciativa Casos de exito OMT.</t>
  </si>
  <si>
    <t xml:space="preserve">Mecanismos suscritos para el cumplimineto de la misionalidad del IDT </t>
  </si>
  <si>
    <t># de memorandos de entendimiento u otros mecanismos suscritos que conlleven al cumplimiento de la misionalidad/#  de memorandos de entendimiento u otros mecanismos programados que conlleven al cumplimiento de la misionalidad</t>
  </si>
  <si>
    <t>Se realiza identificación de oportunidades y actualización del indicador.
Se obtiene aprobación de participación en  2 proyectos UCCI con la ciudad de Lima (observatorio 
de turismo y pagina web) y 1 proyecto con el BID (Turismo Futuro)
Se realiza alianza conla ciudad de Puerto Varas, Chile y Alianza cone l Halal Trade center,
 producto de iniciativas presentadas por el IDT.</t>
  </si>
  <si>
    <t>Necesidades atendidas en Cooperación Internacional</t>
  </si>
  <si>
    <t># de convenios suscritos para aunar esfuerzos en el logro de las activiades propias de la entidad/programados</t>
  </si>
  <si>
    <t>Se realiza identificación y recolección de necesidades en cada subdireción. Se actualiza el indicador.
Se obtiene aprobación del Proyecto de cooperación Turismo Futuro con el BID, a traves del cual se
 atienden 9 de las 16 necesidades identificadas.
Se obtienen respuestas positivas y se generan alianzas con actores internacionales, como Halal
 trade center, acercamiento con Holanda, Canada, Dinamarca, Eurovelo, Puerto Varas Chile. 
Atendiendo a 4 necesidades adicionales.</t>
  </si>
  <si>
    <t>10.Lograr una ejecución eficaz y oportuna del presupuesto asignado
 a la entidad, con un óptimo nivel de giros.</t>
  </si>
  <si>
    <t>Ejecutar mínimo el 97% del presupuesto de inversión disponible</t>
  </si>
  <si>
    <t>Planear y hacer seguimiento para lograr una ejecución presupuestal mínimo del 70% a Junio, del 85% a septiembre y del 97% a diciembre.</t>
  </si>
  <si>
    <t>Presupuesto de inversión
 ejectutado a la fecha de 
evaluación/Presupuesto 
total de inversión 
disponible</t>
  </si>
  <si>
    <t xml:space="preserve">Con corte al 31 de marzo la entidad logro una ejecución de gasto de inversión del 38%, representada por proyecto con la siguiente ejecución presupuestal Proyecto 7705 : 30%  con giros del 2.97% , 7706 : ejecución del 27% con giros del 2.60%. 7707: ejecución del 26% con giros del 3.64%, 7708 : ejecución del 63%  con giros del 4.49%, 7709 : ejecución del 76% giros del 11,89%  y Fondetur : ejecución del 22%  conn giros del 2,24%. Desde la OAP se estan realizando seguimientos mensuales  con los gerentes de proyectos y de nivel directivo  para lograr de manera más eficiente y eficaz la ejecución de la entidad 
Con corte al 31 de mayo  la entidad logro una ejecución de gasto de inversión del 39.72%, representada por proyecto con la siguiente ejecución presupuestal Proyecto 7705 : 31%  con giros del 9,45% , 7706 : ejecución del 39% con giros del 11.08%. 7707: ejecución del 33% con giros del 13.03%, 7708 : ejecución del 63%  con giros del 16.67%, 7709 : ejecución del 76% giros del 34,08%  y Fondetur : ejecución del 18%  con giros del 5,39%. Desde la OAP se estan realizando seguimientos mensuales  con los gerentes de proyectos y de nivel directivo  para lograr de manera más eficiente y eficaz la ejecución de la entidad . Es importante acalrar que en el mes de abril se recibieron recursos de balance del 2020 por $621 millones lo que incremento el presupuesto base
Con corte al 30 de junio no se logro cumplir con el porcentaje de ejecución proyectado correspondiente al 50 % , lo anterior obedece a que muchos de los procesos grandes de la entidad de desarrollan  son a través de convenios interadministrativos que hasta la fecha se estan estructurando yotra gran parte corresponde a las convocatorias para la entrega de estímulos e incentivos que se empiezan a entregar a paritr del mes de agosto  El 40.78% alcanzado esta  representada  con la siguiente ejecución presupuestal Proyecto 7705 : 32%  con giros del 12.51% , 7706 : ejecución del 40% con giros del 17.44%. 7707: ejecución del 33% con giros del 18.70%, 7708 : ejecución del 63%  con giros del 22.77%, 7709 : ejecución del 79% giros del 44,96%  y Fondetur  con una  ejecución del 18%  con giros del 7,32%. Desde la OAP se estan realizando seguimientos mensuales  con los gerentes de proyectos y a  nivel directivo  para lograr de manera más eficiente y eficaz la ejecución de la entidad . Es importante aclarar que en el mes de abril se recibieron recursos de balance del 2020 por $621 millones lo que incremento el presupuesto base.
Con corte al 30 de julio no se logro cumplir con el porcentaje de ejecución proyectado , lo anterior obedece a que muchos de los procesos grandes de la entidad de desarrollan  son a través de convenios interadministrativos que hasta la fecha se estan estructurando y otra gran parte corresponde a las convocatorias para la entrega de estímulos e incentivos que se empiezan a entregar a paritr del mes de agosto  El 44% alcanzado esta  representada  con la siguiente ejecución presupuestal Proyecto 7705 : 34%  con giros del 17.52% , 7706 : ejecución del 45% con giros del 22,53%. 7707: ejecución del 33% con giros del 24,38%, 7708 : ejecución del 71%  con giros del 32,68%, 7709 : ejecución del 82% giros del 51,70%  y Fondetur  con una  ejecución del 18%  con giros del 9,29%. Desde la OAP se estan realizando seguimientos mensuales  con los gerentes de proyectos y a  nivel directivo  para lograr de manera más eficiente y eficaz la ejecución de la entidad . Es importante aclarar que en el mes de abril se recibieron recursos de balance del 2020 por $621 millones lo que incremento el presupuesto base.
Con corte al 31 de agosto no se logro cumplir con el porcentaje de ejecución proyectado, lo anterior obedece a que muchos de los procesos grandes de la entidad de desarrollan  son a través de convenios interadministrativos que hasta la fecha se estan estructurando. De iugal manera mediente Acuerdo No.320 del 2022 la entidad recibio $3.000 millones lo que impacta en la ejeución.  El 52% alcanzado esta  representada  con la siguiente ejecución presupuestal Proyecto 7705 : 36%  con giros del 18.52% , 7706 : ejecución del 57% con giros del 22,09%. 7707: ejecución del 39% con giros del 19,98, 7708 : ejecución del 78%  con giros del 39,57%, 7709 : ejecución del 77% giros del 49,83%  y Fondetur  con una  ejecución del 51%  con giros del 20,14%. Desde la OAP se estan realizando seguimientos mensuales  con los gerentes de proyectos y a  nivel directivo  para lograr de manera más eficiente y eficaz la ejecución de la entidad . Dentro del marco de las anteriores mesas de trabajo se han generado las respectivas alertas con resepcto a la genración de reservas y la baja ejecución de recursos .
Con corte al 30 de septiembre no se logro cumplir con el porcentaje de ejecución proyectado, del 70%  lo anterior obedece a que muchos de los procesos grandes de la entidad se desarrollan  a través de convenios interadministrativos que se encuentran en proceso de revisión . De igual manera mediente Acuerdo No.320 del 2022 la entidad recibio $3.000 millones lo que impacta en la ejeución.  El 62% alcanzado esta  representada  con la siguiente ejecución presupuestal Proyecto 7705 : 50%  con giros del  21.07% , 7706 : ejecución del 65% con giros del 25,09%. 7707: ejecución del 46% con giros del 21,27%, 7708 : ejecución del 78%  con giros del 46,47%, 7709 : ejecución del 80% giros del 55,67%  y Fondetur  con una  ejecución del 64%  con giros del 29,33%. Desde la OAP se estan realizando seguimientos mensuales  con los gerentes de proyectos y a  nivel directivo  para lograr de manera más eficiente y eficaz la ejecución de la entidad . Dentro del marco de las anteriores mesas de trabajo se han generado las respectivas alertas con resepcto a la generación de reservas y la baja ejecución de recursos. incumpliendo el indicador . se esper que para el mes de octubre máximo noviembre se logre el indicador propuesto.
Con corte al 30 de septiembre se logro cumplir con el porcentaje de ejecución proyectado, del 62%  lo anterior obedece a que muchos de los procesos grandes de la entidad se desarrollan  a través de convenios interadministrativos que se encuentran en proceso de revisión . De igual manera mediente Acuerdo No.320 del 2022 la entidad recibio $3.000 millones lo que impacta en la ejecución a la fecha.  El 62% alcanzado esta  representada  con la siguiente ejecución presupuestal Proyecto 7705 : 50%  con giros del  21.07% , 7706 : ejecución del 65% con giros del 25.09%. 7707: ejecución del 46% con giros del 21%, 7708 : ejecución del 78%  con giros del 46%, 7709 : ejecución del 80% giros del 55%  y Fondetur  con una  ejecución del 64%  con giros del 29%. Desde la OAP se estan realizando seguimientos mensuales  con los gerentes de proyectos y a  nivel directivo  para lograr de manera más eficiente y eficaz la ejecución de la entidad . Dentro del marco de las anteriores mesas de trabajo se han generado las respectivas alertas con resepecto a la generación de reservas y la baja ejecución de recursos. incumpliendo el indicador . </t>
  </si>
  <si>
    <t>Cumplimiento en el cierre de las acciones de los Planes de Mejoramiento Internos</t>
  </si>
  <si>
    <t>Cantidad de acciones cerradas oportunamente en el período/Cantidad de acciones a cerrar dentro del periodo</t>
  </si>
  <si>
    <t>Versión: 2 MATRIZ CONSOLIDADA DE INDICADORES DE GESTION</t>
  </si>
  <si>
    <t>Crecimiento de redes sociales institucionales</t>
  </si>
  <si>
    <t>Determinar el % de crecimiento de las redes sociales institucionales, de acuerdo al número total de nuevos seguidores</t>
  </si>
  <si>
    <t>Número de seguidores a corte del año anterior (92.834 corte 30 diciembre 2021).</t>
  </si>
  <si>
    <t>Total de seguidores en la vigencia / Seguidores esperados (meta establecida)* 100</t>
  </si>
  <si>
    <t xml:space="preserve">Enero: Teniendo en cuenta la línea de medición base de 92.834 seguidores , se registró un crecimiento total de 713 seguidores nuevos, alcanzando así un total de 93.701 seguidores, lo que significa un crecimiento orgánico de 0,93 % frente a la línea base de medición. Se destaca que la red social con mayor crecimiento fue Instagram con 471 seguidores nuevos, seguido de Facebook con 127 nuevos fans, Twitter con 108 seguidores nuevos, YouTube registró 10 nuevos suscriptores. Para el mes de enero se realizaron 510 publicaciones, destacando que la mayor cantidad de publicaciones fueron en Facebook con 200 publicaciones, Twitter con 156, y 144 en Instagram. La apertura el primer evento del año FITUR en España, le dio gran visibilidad al IDT Bogotá, así mismo la convocatoria Fondetur que entregará estímulos para los empresarios del sector. Los contenidos más compartidos en el ecosistema digital fueron: Publicaciones propias orgánicas promocionando Bogotá, como sus parques, senderos ecológicos, museos, y calles emblemáticas, #Fitur2022, el evento más importante del turismo en España, donde el IDT Bogotá mostró la oferta turística que tiene Bogotá, el #PressTripGastronómico evento en el que estuvo presente prensa Internacional, recorriendo los lugares más importantes e históricos de Bogotá. Los contenidos que más interacciones lograron fueron: #FONDETUR  #FITUR,  #EnBogotáNosVemos.  Los Hashtags más destacados fueron: #AEstaHora, #IDTRecomienda,  #VitrinaTurísticaAnato, #DescubreBogotá. 
Febrero: Teniendo en cuenta la línea de medición base de 92.834 seguidores , se registró un crecimiento de 1043 seguidores nuevos, alcanzando así un total de 94.744 seguidores, lo que significa un crecimiento orgánico de1 2.06% frente a la línea base de medición. Se destaca que la red social con mayor crecimiento fue Twitter con 232 seguidores nuevos, Instagram con 299 y Facebook con 250 seguidores nuevos respectivamente, YouTube registró 20 nuevos suscriptores. Para el mes de febrero se realizaron 913 publicaciones, destacando que la mayor cantidad de publicaciones fue en la red social Twitter con 344 publicaciones, Instagram con 299  publicaciones y 250 publicaciones en Facebook, lo que generó mayor alcance e interacción durante el mes, fueron contenidos de cubrimiento de los eventos más importantes del IDT, como lo fue la Vitrina Turística Anato, la primera Feria y Rueda de Encadenamiento - Fondetur.  Los contenidos más compartidos en el ecosistema digital fueron: Publicaciones propias orgánicas promocionando a Bogotá a través del nombramiento como nuevo Destino Turístico Inteligente adherido,  en el marco de la #VitrinaTurísticaAnato, con una sinergia a nivel Distrital relativa a Bogotá como Destino Turístico Inteligente. Los Hashtags más destacados fueron: #AEstaHora, #IDTRecomienda,  #VitrinaTurísticaAnato, #DescubreTuCiudad, #FortalecemosElTurismo. Se lograron 15.309 interacciones en este mes.
Marzo: Teniendo en cuenta la línea de medición base de 92.834 seguidores , se registró un crecimiento de 1.014 seguidores nuevos, alcanzando así un total de 95.758 seguidores, lo que significa un crecimiento orgánico de1 3,15% frente a la línea base de medición. Se destaca que la red social con mayor crecimiento fue Instagram con 567, seguida de Facebook con 210, Twitter con 207 seguidores nuevos respectivamente y YouTube registró 30 nuevos suscriptores.
Para el mes de marzo se realizaron 820 publicaciones, destacando que la mayor cantidad de publicaciones fue en la red social Twitter con 296 publicaciones, Instagram con 268  publicaciones y 250 publicaciones en Facebook. Lo que generó mayor alcance e interacción durante el mes, fueron contenidos de cubrimiento de los eventos más importantes del IDT, como lo fue #Expo2020Dubai, #FestivalCaféCandelaria, la #FeriaTurísticadeSuba, en el centro comercial Bima con prestadores de servicios de turismo de la localidad y Bogotá. 
Los contenidos más compartidos en el ecosistema digital fueron: Publicaciones propias orgánicas promocionando a Bogotá a través de los eventos que promueven a visitarla como lo fue historias, post en tiempo real desde Dubai, en el marco de #Expo2020Dubai. Los Hashtags más destacados fueron:  #IDTRecomienda,  #DescubreTuCiudad, #FortalecemosElTurismo. Se lograron 15.309 interacciones en este mes.
Mayo: Teniendo en cuenta la línea de medición base de 92.834 seguidores , se registró un crecimiento de 1.118 seguidores nuevos, alcanzando así un total de 98.067 seguidores, lo que significa un crecimiento orgánico de1 5,64% frente a la línea base de medición.Se destaca que la red social con más crecimiento fue Instagram con 652 seguidores nuevos, seguido de Twitter con 230  seguidores nuevos, y Facebook  con 214  nuevos fans, YouTube registró 21 nuevos suscriptores. 
Para el mes de mayo se realizaron 1342 publicaciones, destacando que la mayor cantidad de publicaciones fue en la red social Instagram con 632 publicaciones, Twitter con 402 publicaciones y 301 publicaciones en Facebook, lo que generó mayor alcance e interacción durante el mes, fueron contenidos que invitan a interactuar, ya sea comentado con emojis y respondiendo una pregunta referente a un lugar de Bogotá. Los contenidos más compartidos en el ecosistema digital fueron: Publicaciones propias orgánicas promocionando a Bogotá a través de los eventos que promueven a visitarla como lo fue historias, post enfocados a sitios turísticos, programa de Fortalecimiento Empresarial, Noche de Museos 2. Los contenidos que más interacciones lograron fueron: #DescubreTuCiudad  #EnBogotáNosVemos. 
Junio: Teniendo en cuenta la línea de medición base de 92.834 seguidores , se registró un crecimiento de 1.702 seguidores nuevos, alcanzando así un total de 99.769 seguidores, lo que significa un crecimiento orgánico de1 7,47% frente a la línea base de medición. Se destaca que la red social con más crecimiento fue Instagram con 600  seguidores nuevos, seguido de  Facebook con 861  nuevos seguidores y
Twitter con 222 seguidores nuevos, YouTube por su parte  registró 19 nuevos suscriptores. 
Para el mes de junio se realizaron 1022 publicaciones, destacando que la mayor cantidad de publicaciones fue en la red social Instagram con 441  publicaciones, Twitter con 334 publicaciones y 233 publicaciones en Facebook, lo que generó mayor alcance e interacción durante el mes, fueron contenidos que invitan a interactuar, ya sea comentado con emojis y respondiendo una pregunta referente a un lugar de Bogotá.
Los contenidos más compartidos en el ecosistema digital fueron: Publicaciones propias orgánicas promocionando a Bogotá a través de los eventos que promueven a visitarla como lo fue historias, post enfocados a sitios turísticos, programa de Fortalecimiento Empresarial, Red Iberoamericana de Destinos Turísticos Inteligentes. 
Los contenidos que más interacciones lograron fueron: #DescubreTuCiudad  #TriviasIDT.
Julio:  Para este mes, se registró un crecimiento de 828 seguidores nuevos, alcanzando así un total de 100.597 seguidores, lo que significa un crecimiento orgánico del 8,36% frente a la línea base de medición establecida (92.834 seguidores). Se destaca que la red social con mayor crecimiento fue Instagram con 581 seguidores nuevos, seguido de Twitter con 133, y Facebook con 104 nuevos fans, YouTube por su parte registró 10 nuevos suscriptores. En este mes, se realizaron 776 publicaciones, destacando que la mayor cantidad de publicaciones fue en la red social Instagram con 320 publicaciones, Twitter con 248 publicaciones, y 193 publicaciones en Facebook, los contenidos que invitan a interactuar, ya sea comentado con emojis y respondiendo una pregunta referente a un lugar de Bogotá fueron los que tuvieron mayor alcance e interacción durante el mes. Los contenidos más compartidos en el ecosistema digital fueron: Publicaciones propias y orgánicas, promoviendo las experiencias y la apropiación de ciudad bajo la estrategia #DescubreTuCiudad, con contenidos de video y tipo reel; cápsulas de video informativo y publicaciones relativas a las convocatorias Fondetur, Cátedra Preparando Mi Futuro, y la oferta de talleres de educación financiera y fortalecimiento empresarial. Los contenidos que más interacciones lograron fueron: #DescubreTuCiudad #TriviasIDT #IDTRecomienda
Agosto:  Para este mes, se registraron 280 seguidores nuevos; lo que representa un crecimiento de+ 0,28% respecto al mes anterior. La red social con mayor crecimiento fue Instagram con 814  seguidores nuevos, seguido de Twitter con 189 y YouTube registró 10 nuevos suscriptores por su parte Facebook registró 729 bajas. En este mes se realizaron 811  publicaciones, lo que generó mayor alcance e interacción durante el mes, fueron contenidos que invitan a interactuar, ya sea comentando con emojis y respondiendo una pregunta referente a un lugar de Bogotá. Los contenidos más compartidos en el ecosistema digital fueron: Publicaciones propias, orgánicas y promocionando a Bogotá a través de los eventos que promueven a visitarla como lo fue historias, post enfocados a sitios turísticos, convocatorias, Fondetur, Cátedra Preparando Mi Futuro, #CongresoANATO2022 Los contenidos que más interacciones lograron fueron: #DescubreTuCiudad  #TriviasIDT #IDTRecomienda #CongresoANATO2022
Septiembre: Para este mes, se registraron 1.339 seguidores nuevos; lo que representa un crecimiento de + 1,33% respecto al mes anterior. La red social con mayor crecimiento fue Instagram con 859 seguidores nuevos, seguido de Twitter con 142  seguidores nuevos, y Facebook con 328  nuevos fans, YouTube registró 10 nuevos suscriptores. Se realizarón 1.123 publicaciones, lo que generó mayor alcance e interacción durante el mes, fueron contenidos que invitan a interactuar, ya sea comentado con emojis y respondiendo una pregunta referente a un lugar de Bogotá. Los contenidos más compartidos en el ecosistema digital fueron: Publicaciones propias, orgánicas y promocionando a Bogotá a través de los eventos que promueven a visitarla,  post enfocados a sitios turísticos, Cátedra Preparando Mi Futuro, Consejo Consultivo de Turismo.  Los contenidos que más interacciones lograron fueron: Los contenidos que más interacciones lograron fueron: #DescubreTuCiudad  #TriviasIDT #IDTRecomienda
Octubre:  Para este mes, se registraron 103.496 seguidores acumulados; lo que representa un crecimiento orgánico de + 1,25% vs mes anterior. La red social con mayor crecimiento fue Instagram con 780 seguidores nuevos, luego Twitter con 196 seguidores nuevos, y Facebook con 290 nuevos fans, YouTube registró 10 nuevos suscriptores. Se realizaron 937 publicaciones y los contenidos más compartidos en el ecosistema digital fueron: Publicaciones propias, orgánicas y promocionando a Bogotá a través de los eventos que promueven a visitarla como lo fue historias, post enfocados a sitios turísticos, Cátedra Preparando Mi Futuro, WeTrade, Voces IDT Convocatorias Fondetur. Los contenidos que más interacciones lograron fueron: #DescubreTuCiudad #TriviasIDT #IDTRecomienda.
Noviembre:  Para este mes, se registraron 104.865 seguidores acumulados; lo que representa un crecimiento orgánico de + 1,32% vs mes anterior, con 1.369 seguidores nuevos durante el mes. La red social con mayor crecimiento fue Instagram con 921 seguidores nuevos, luego Twitter con 214 seguidores nuevos, Facebook con 204 nuevos fans, YouTube registró 30 nuevos suscriptores. Se realizaron 1.359 publicaciones. Los contenidos más compartidos en el ecosistema digital fueron: Publicaciones propias, orgánicas y promocionando a Bogotá a través de los eventos que promueven a visitarla como lo fue historias, post enfocados a sitios turísticos, Cátedra Preparando Mi Futuro, Primer Encuentro DTI, Bogotá un Destino Rural, Biciturismo, entre otros. Los contenidos que más interacciones lograron fueron: #InfoIDT, #AEstaHora, #IDTRecomienda.  
Diciembre: Para este mes, se registraron 105.472 seguidores acumulados; lo que representa un crecimiento orgánico de + 2% vs mes anterior, con 607 seguidores nuevos durante el mes. Se destaca que la red social con más crecimiento fue Instagram con 457 seguidores nuevos, seguido de Twitter con 97 seguidores nuevos, y Facebook con 53 nuevos fans, YouTube  no registró nuevos suscriptores. Se realizaron 1.350 publicaciones.  Los contenidos más compartidos en el ecosistema digital fueron: Publicaciones propias, orgánicas y promocionando a Bogotá a través de los eventos que promueven a visitarla como lo fue historias, post enfocados a sitios turísticos, Árbol de la Abundancia, Feria Bogotá es Navidad,  Recorridos “Historia de la Navidad” Los contenidos que más interacciones lograron fueron: #InfoIDT, #AEstaHora, #IDTRecomienda.
</t>
  </si>
  <si>
    <t xml:space="preserve">Cumplimiento en la atención a las solicitudes internas </t>
  </si>
  <si>
    <t>Medir el grado de cumplimiento en tiempo de las solicitudes requeridas al proceso de Comunicaciones por las diferentes áres del Instituto Distrital de Turismo</t>
  </si>
  <si>
    <t>Número de días hábiles promedio que toma la atención a las solicitudes /Número de días hábiles establecidos para la atención a las solicitudes *100</t>
  </si>
  <si>
    <t xml:space="preserve">Enero:  Se recibieron 47 solicitudes en el correo de solicitudescomunicaciones@idt.gov.co, las cuales se atendieron en el tiempo establecido, la mayor duración fue de 3 días. Del total de solicitudes, 66% se atendieron a través de canales externos, es decir 31, donde los requerimientos estuvieron enmarcados en construcción del PAAC, perfil de Chile, Fondetur, recorrido distrito grafiti en febrero, entre otros. El 34% restante corresponde a las solicitudes internas en las que destacaron temas como capacitación para desempeño laboral, diplomados y cursos del DASCD, daño antijurídico, construcción del PAAC, etc. Para este mes, las áreas en escala descendente en cuanto al número de solicitudes son Destino con 14 solicitudes, Control Interno con 8 solicitudes, Corporativa y Planeación con 6 solcitudes, Jurídica con 5 y Observatorio con 4; las solicitudes principales para atender y dar cumplimiento a las solicitudes a nivel externo fueron actualización de información en página web. A nivel interno se destacan la socializaciones con la comunidad institucional, actualización de la intranet y mailings con llamados a la acción. 
Febrero: se recibieron 104 solicitudes en el correo de solicitudescomunicaciones@idt.gov.co, las cuales se atendieron en el tiempo establecido, la mayor duración fue de 7 días, tiempo límite para dar respuesta y el promedio de respuesta fue de 2 días. Del total de solicitudes, 52% se atendieron a través de canales externos, es decir 54, donde los requerimientos estuvieron enmarcados en recorridos turísticos, actualizaciones en página web, Rendición de Cuentas 2021, Fondetur, Rueda de Encadenamiento, entre otros. El 48% restante corresponde a las solicitudes internas en las que destacaron temas como convenios de formación educativa con el DASCD y CCB, Taller de Antropometría, Rendición de Cuentas, Café con la Directora, Torneo de Bolos, video de diálogos ciudadanos, etc. Para este mes, las áreas con mayor número de solicitudes fueron Destino con una participación del 28% del total, Corporativa con 25%, Planeación con 20%. Las otros procesos  realizaron socilicitudes como observatorio con 10, Jurídica con 6, Promoción y Control Disciplinario Interno con 5; las solicitudes principales para atender y dar cumplimiento a nivel externo fueron actualización de información en página web. A nivel interno se destacaron el diseño de piezas para formularios y mailings con llamados a la acción.
Marzo: se recibieron 99 solicitudes en el correo de solicitudescomunicaciones@idt.gov.co, las cuales se atendieron en el tiempo establecido, la mayor duración fue de 7 días, tiempo límite para dar respuesta y el promedio de respuesta fue de 2 días. Del total de solicitudes, 57% se atendieron a través de canales externos, es decir 56, donde los requerimientos estuvieron enmarcados en Sello check in, SIDCAT, ajustes en SITBOG, planes de mejoramiento febrero y marzo, entre otros. El 43% restante corresponde a las solicitudes internas en las que destacaron temas solicitud de piezas comunicativas de corporativa, socialización actividades PIGA, campaña enfoque hacia la prevención, curso de Política Pública. Para este mes, las áreas con mayor número de solicitudes fueron Corporativa con una participación del 29% del total, Destino con 18%, Observatorio con 16%. Las solicitudes principales para atender y dar cumplimiento a nivel externo fueron actualización de información en página web. A nivel interno se destacaron el diseño de piezas para formularios y mailings con llamados a la acción. 
Abril: Se recibieron 145 solicitudes en el correo de solicitudescomunicaciones@idt.gov.co, las cuales se atendieron en el tiempo establecido, la mayor duración fue de 6 días y el promedio de respuesta fue de 2 días. Del total de solicitudes, 62% se atendieron a través de canales externos, es decir 90, donde los requerimientos estuvieron enmarcados en campaña semana santa, publicación medición ANATO, convocatorias Fondetur, ISTO, revisión de logos y publicaciones en página web. El 38% restante corresponde a las solicitudes internas en las que destacaron temas solicitud de piezas comunicativas de corporativa, Sala Amiga, socialización actividad PIGA, campaña Control Interno, Pol Admón. de Riesgos, Inducción y reinducción. Para este mes, las áreas con mayor número de solicitudes fueron Destino con una participación del 32% del total, Corporativa con 21%, Planeación con 20%. 
Mayo: Se recibieron 141 solicitudes en el correo de solicitudescomunicaciones@idt.gov.co, de las cuales 134 se atendieron antes de cerrar el mes, las 7 restantes aún se encuentran en el tiempo establecido para el cierre, la mayor duración fue de 6 días y el promedio de respuesta fue de 2 días. Del total de solicitudes, 58% se atendieron a través de canales externos, es decir 82, donde los requerimientos estuvieron enmarcados en campaña semana santa, publicación medición ANATO, convocatorias Fondetur, ISTO, revisión de logos y publicaciones en página web. El 42% restante corresponde a las solicitudes internas en las que destacaron temas solicitud de piezas comunicativas de corporativa, Sala Amiga, socialización actividad PIGA, campaña Control Interno, Pol Admón. de Riesgos, Inducción y reinducción. Para este mes, las áreas con mayor número de solicitudes fueron Destino con una participación del 31% del total, Corporativa con 21%, Planeación con 18
Junio: Se recibieron 101 solicitudes en el correo de solicitudescomunicaciones@idt.gov.co, de las cuales xx se atendieron antes de cerrar el mes, la mayor duración fue de 6 días y el promedio de respuesta fue de 2 días. Del total de solicitudes, 60% se atendieron a través de canales externos, es decir 62, donde los requerimientos estuvieron enmarcados en la publicación de informes y documentos en página web, creación de piezas para divulgación externa, publicación de cifras de observatorio: Estéreo Picnic, cubrimiento de eventos: Proyecto BID, Operadores de Biciturismo, Semana del Turismo para Todos. campaña semana santa. El 40% restante corresponde a las solicitudes internas en las que destacaron temas solicitud de piezas comunicativas de OAP, tanto para difusión interna como externa, Semana Ambiental, actualización SIG, Café con la Directora, participación en talleres institucionales e información de “conflicto de intereses” y clima laboral. las áreas con mayor número de solicitudes fueron Destino con una participación del 27% del total, Planeación con 21% Corporativa con 19%.
Julio: Se recibieron 115 solicitudes en el correo de solicitudescomunicaciones@idt.gov.co, de las cuales 103 se atendieron antes de cerrar el mes, las 12 restantes se recibieron cerrando mes y aún se encuentran en el tiempo establecido para dar el trámite correspondiente. La mayor duración fue de 7 días y el promedio de respuesta fue de 3 días. Del total de solicitudes, 78% se atendieron a través de canales externos, es decir 62, donde los requerimientos estuvieron enmarcados en la creación de piezas para divulgación externa, publicación de cifras de observatorio, cubrimiento de eventos: Jornadas de socialización turismo desde lo local, “Bogotá sabe a llanos”, diálogos ciudadanos; publicación de informes y documentos en página web. El 40% restante corresponde a las solicitudes internas en las que destacaron temas solicitud de piezas comunicativas de OAP en el marco del SGA, participación en talleres institucionales, campaña de integridad, charlas instrumentos archivísticos. Los procesos con mayor número de solicitudes fueron Destino con una participación del 37% del total (42), Planeación con 26% (30) y Corporativa con 16% (19).
AGOSTO: Para el mes de agosto se logró la ejecución de las 21 actividades de acuerdo a la planeación del proceso, un avance del 66% vs año programado, para un total de 155 actividades ejecutadas a cierre de mes. La línea estratégica digital representó el 48% de las actividades (10) la línea externa comprendió 6 actividades, y el 24% a comunicación interna con 5 actividades respectivamente. 
A continuación, se presenta un análisis segmentado:
LE-Com Externa: se ejecutan las 6 actividades programadas. Se realizaron actividades como la publicación de 58 piezas, para divulgación externa. Los temas principales abordados fueron: Martes de cifras, Cátedra Preparando Mi Futuro, Podcast Descubre Bogotá, Fortalecimiento del Turismo de la Localidad, Voces IDT - Turismo Desde lo Local, Convocatoria Fondetur - Turismo Desde lo Local, Turismo y Transformación Digital para Agencias de Viajes, Día de la Transparencia Digital, Atención al Ciudadano, Diálogos Ciudadanos 9 agosto, Agenda IDT, Cumpleaños Bogotá, Conoce, propone y prioriza, Día Internacional del Turismo LGBTIQ+, Encuesta El BID, Simposio DTI: Accesibilidad Factor Clave de la Calidad Turística. 
Se realizaron 4 comunicados con los siguientes temas abordados: 1. Promover el turismo en la Región Central: Apuesta del IDT y la RAP-E 2. IDT Y ASOSANDIEGO apoyan reactivación del Centro Internacional para que sea referente turístico en Bogotá 3.Empresarios del turismo se preparan para el 26 Congreso Nacional de Agencias de Viajes y Turismo de ANATO, de cara al nuevo Gobierno y 4. Bogotá obtiene la presidencia de la Red Iberoamericana de Destinos Turísticos Inteligentes.
Producto de la divulgación de estos comunicados se logra a través de la gestión de Free Prees, la publicación de 28 notas que representaron un valor de $35.499.260 millones, en los medios de comunicación, apuntando de tal manera al cumplimiento de la actividad No 5. Estas se discriminan así: Radio (3) Caracol Radio, Todelar y Radio 360; Televisión (3) Noticias Capital, City Noticias; Portales web  (22) El Nuevo Siglo, Vanguardia, La República, Tinta Tic, Infobae, Dimensión Turística, Report News, Ladevi, entre otros.
Por su parte, se realizaron 09 videos sobre la gestión institucional del IDT sobre temas como Cátedra de Turismo, Full directora Bogotá Sabe a Llano, #InfoTurismoIDT, Video Movistar Arena - Cumpleaños Bogotá, diálogo ciudadano sobre la participación en el sector del turismo. En cuanto a la actividad No 6, se realizó el cubrimiento institucional de 14 eventos de alto impacto, tanto de manera presencial como virtual, alcanzando 280 publicaciones en redes sociales a través de piezas diseñadas o de fotografías tomadas en vivo. Los cubrimientos fueron en torno a: Feria Servicios Turísticos, Turismo como Eje de Desarrollo en la Región Metropolitana, Jornada Técnica Cabildo Indígena de Suba, Mes del Taxista, Simposio Accesibilidad como Factor de la Calidad Turística, Firma de Memorando entre IDT y Región Central, Junta Directiva Región Central, Press Trip Anato, Voces IDT – Turismo Desde Lo Local, Cátedras Preparando Mi Futuro, Congreso Anato 2022, Cuarta versión Coffee Máster, Lanzamiento Distrito Creativo San Felipey la Graduación Guías de Turismo
Durante este mes se realizaron 22 informes de monitoreo de medios, de lunes a viernes, dando cumplimiento a la actividad 7.
Enlace de evidencias: https://drive.google.com/drive/u/1/folders/19XvIByoyn6B3mUfLz4V4ron1p16nchYX 
LE-Com Interna: cumplimiento del 100% de las 4 actividades planeadas para el mes. Con referencia al plan de acción MIPG, se realizó seguimiento de avances de actividades como participación ciudadana, actualización de intranet, fortalecimiento del SIG, divulgación institucional y accesibilidad. 
De igual manera en coordinación con la Asesoría de Control Interno se continúa con la implementación de la campaña, se difundió por mailing, por el Info al Día y por pantallas los siguientes aspectos:¿Que son los mapas de aseguramiento?,¿Cuáles son los pasos para su realización?, los niveles de confianza de la actividad de control y los beneficios de la implementación de un mapa de aseguramiento.
En el marco de la Estrategia de Enfoque Diferencial se realizaron las siguientes acciones: Mailing “Hoy celebramos el Día Mundial del turismo LGBTIQ+”, en cual se resalta la importancia de la diversidad e inclusión del sector turismo.
Durante el mes se realizaron 10 boletines Info al Día (4), Conecta Distrito (2) y Talento Bienestar (4). Igualmente, se desarrollaron 31 mailings, se publicó en las carteleras digitales. Dando cumplimiento a la actividad No 4. 
Dando cumplimiento a la actividad No 5, se desarrollan las actividades de acuerdo al Calendario Anual de Actividades de Comunicación Interna, respondiendo a las temáticas de: La Capital del país está de fiesta, Día Internacional de los Parques Nacionales, Defensor del ciudadano del IDT, dashboard de Planeación, semana de la Integridad en el IDT, día Mundial del turismo LGBTIQ+, día de la transparencia Distrital y lucha contra la corrupción, deberes de las y los servidores públicos.
https://drive.google.com/drive/u/1/folders/1aGQjVZ2ec9DogxM-XyHLINDOr3RoQG2L
LE-Com Digital: se logra cumplimiento de las 10 actividades programadas. En términos de la actividad No 2 y 3: Intranet, se realizaron 112 actualizaciones, destacando 5.435 visitas. Las páginas más visitadas fueron: página inicio intranet, el aplicativo SiCapital, la sección de gestión documental y la de gestión jurídica.
El cumplimiento de la actividad 5, 6 y 7, precisa que se realizaron 122 actualizaciones en página web, con 56.740 visitas a corte del 30 de agosto, equivalentes a un cumplimiento de 77.09% respecto la meta planteada, destacando 32.173 usuarios nuevos durante el mes. Las páginas más visitadas: Abecé de La Resolución No 111 del 26 de enero del 2022 sobre medidas sanitarias para viajeros que ingresen al país por vía aérea o marítima, la página de información para viajeros a destinos internacionales. Ahora bien, para este mes se realizó la métrica correspondiente al SITBOG.
La actividad No 8 se ejecutó, realizando diferentes actualizaciones y optimizaciones en pro del cumplimiento de la Resolución 1519 de 2020 y la NTC 5857 de accesibilidad web en Colombia. Se realizó la actualización a la sección, transparencia y acceso a la información pública del portal web correspondientes a: ´Normativa Aplicable´, además se actualizaron los contenidos del menú participa siguiendo los lineamientos establecidos por el Departamento Administrativo de la Función Pública. 
Para la actividad No 9 se realizó el diagnóstico del portal web institucional correspondiente al mes, obteniendo una medición de performance general del sitio web del 70%, se evidencia que se cuenta con calificación AA en 12 ítems y destacando la consecución de calificación AAA en 20 ítems de los 38 elementos evaluados. 
Por último, se resalta que en las redes sociales a corte de mes hay 100.877 seguidores orgánicos, 280 nuevos durante el mes representando 7.47% vs línea base, a quienes se ha informado y compartido contenidos descritos a través de la realización de 06 parrillas de contenidos para redes sociales como actividad No 12. En este mes se alcanzaron 26.662 interacciones mensuales, correspondientes a las 811 publicaciones realizadas durante el mes. Dando cumplimiento a las actividades 11, 12 y 14 respectivamente.
Enlace de evidencias: https://drive.google.com/drive/u/0/folders/1AeVSEhJU2daFKMVkxgduYm0XmOInQTSN 
Agosto: Se recibieron 119 solicitudes a través del correo de solicitudescomunicaciones@idt.gov.co, de las cuales 113 se atendieron antes de cerrar el mes, la mayor duración fue de 6 días y el promedio de respuesta fue de 2 días. Del total de solicitudes, 76% se atendieron a través de canales externos, es decir 91, donde los requerimientos estuvieron enmarcados en la publicación de informes y documentos en página web, creación de piezas para divulgación externa, CCDT, Convocatoria BID, Ruta Leyenda el Dorado, Simposio de accesibilidad. publicaciones en web de transparencia, ejecución presupuestal, Turismo Re, convocatorias Fondetur.  El 24% restante corresponde a las solicitudes internas en las que destacaron temas solicitud de piezas comunicativas de OAP, ejercicio de los gestores de integridad, las charlas de formación de la Subdirección Corporativa, información sobre participación ciudadana. Las áreas con mayor número de solicitudes fueron Destino con una participación del 46% del total, Corporativa con 16% y Planeación con 14%
Septiembre: Se recibieron 154 solicitudes a través del correo de solicitudescomunicaciones@idt.gov.co, de las cuales 149 se atendieron antes de cerrar el mes, la mayor duración fue de 6 días y el promedio de respuesta fue de 3 días. Del total de solicitudes, 77% se atendieron a través de canales externos, es decir 119, donde los requerimientos estuvieron enmarcados en la publicación de informes y documentos en página web, creación de piezas para divulgación externa, simposio, capacitaciones certificadas, convocatorias de Fondetur, diálogos ciudadanos, cubrimientos como Festtur, HUB gastronómico, publicaciones en web de transparencia.  El 24% restante corresponde a las solicitudes internas en las que destacaron temas solicitud de piezas comunicativas de OAP temas puntuales asociados al SGA, revisión de logos, piezas para ejercicios de charlas internas, divulgación de información sobre participación ciudadana. Las áreas con mayor número de solicitudes fueron Destino con una participación del 44% del total, Corporativa, Planeación, Promoción, cada uno con 12%. Octubre: Se recibieron 159 solicitudes a través del correo de solicitudescomunicaciones@idt.gov.co, de las cuales 151 se atendieron antes de cerrar el mes, la mayor duración fue de 5 días y el promedio de respuesta fue de 2 días. Del total de solicitudes, 75% se atendieron a través de canales externos, es decir 120, donde los requerimientos estuvieron enmarcados en la publicación de informes y documentos en página web, creación de piezas para agenda octubre Halloween, difusión october Big Day, publicaciones de informes en página web, diálogos ciudadanos, convocatorias fondetur, cátedras de turismo, cubrimiento de eventos. El 25% restante corresponde a las solicitudes internas en las que destacaron temas solicitud de piezas comunicativas de OAP temas puntuales asociados al SGA, piezas para ejercicios de charlas y actividades internas como la semana de SST, actualización del blog de la brigada, grabación de audiencia. Los procesos con mayor número de solicitudes fueron Destino con una participación del 31% del total, Planeación con 30%, Promoción 14%.
Octubre: Se recibieron 159 solicitudes a través del correo de solicitudescomunicaciones@idt.gov.co, de las cuales 151 se atendieron antes de cerrar el mes, la mayor duración fue de 5 días y el promedio de respuesta fue de 2 días. Del total de solicitudes, 75% se atendieron a través de canales externos, es decir 120, donde los requerimientos estuvieron enmarcados en la publicación de informes y documentos en página web, creación de piezas para agenda octubre Halloween, difusión october Big Day, publicaciones de informes en página web, diálogos ciudadanos, convocatorias fondetur, cátedras de turismo, cubrimiento de eventos. El 25% restante corresponde a las solicitudes internas en las que destacaron temas solicitud de piezas comunicativas de OAP temas puntuales asociados al SGA, piezas para ejercicios de charlas y actividades internas como la semana de SST, actualización del blog de la brigada, grabación de audiencia. Los procesos con mayor número de solicitudes fueron Destino con una participación del 31% del total, Planeación con 30%, Promoción 14%.
Noviembre: Se recibieron 137 solicitudes a través del correo de solicitudescomunicaciones@idt.gov.co, de las cuales 126 se atendieron antes de cerrar el mes, la mayor duración fue de 7 días y el promedio de respuesta fue de 3 días, cumpliendo con lo establecido en los procedimientos. Del total de solicitudes, 80% se atendieron a través de canales externos, es decir 101, donde los requerimientos estuvieron enmarcados en la publicación de informes y documentos en página web Rótulo convocatorias Fondetur cerradas, publicaciones en página web, revisión de piezas, piezas gráficas de cátedras, diálogos ciudadanos, días de Ajiaco, Red Iberoamericana de DTI. El 20% restante corresponde a las solicitudes internas en las que destacaron temas solicitud de piezas comunicativas, socialización de piezas de temas de los diferentes procesos como apropiación de historia institucional, temática de los gestores de integridad, capacitaciones de tecnología, modificación de organigrama. Los procesos con mayor número de solicitudes fueron Destino con una participación del 41% del total, Planeación con 27% y corporativa con el 9%
Diciembre: Se recibieron 86 solicitudes a través del correo de solicitudescomunicaciones@idt.gov.co, de las cuales 85 se atendieron antes de cerrar el mes, la mayor duración fue de 7 días y el promedio de respuesta fue de 2 días, cumpliendo con lo establecido en los procedimientos. Del total de solicitudes, 73% se atendieron a través de canales externos, es decir 63, donde los requerimientos estuvieron enmarcados en la publicación de informes y documentos en página web, campaña público final: Plan Bogotá, Convocatorias Red de calidad turística, Buenas prácticas, videos politica pública, publicación boletines observatorio, trasmisión voces IDT, causa ciudadana. El 27% restante, es decir 23 que fueron a nivel interno, 
Interno: Piezas comunicativas de la Subdirección Corporativa, Subdirección de Planeación invitando a charlas dentro de la entidad, como también de las gestores de integridad. Los procesos con mayor número de solicitudes fueron Competitividad con una participación del 32% del total, Planeación con 18% y corporativa con el 13%
</t>
  </si>
  <si>
    <t>1.Generar mayores canales de información, servicios institucionales eficientes y trabajo articulado con gremios, prestadores de servicios turísticos y entidades afines al sector, aumentando el reconocimiento de la entidad como ente rector del Turismo en la ciudad.</t>
  </si>
  <si>
    <t xml:space="preserve">Cumplimiento de actividades Plan Estratégico de Comunicaciones - PEC - </t>
  </si>
  <si>
    <t>Medir el nivel de cumplimiento de las actividades programadas en el PEC.</t>
  </si>
  <si>
    <t>No de actividades ejecutadas/No de actividades programadas*100</t>
  </si>
  <si>
    <t xml:space="preserve">ENERO: Se logró la ejecución del 100% del PEC de acuerdo a la planeación del proceso, con una programación de17 actividades. La línea estratégica digital representó el 47% con (8) la línea externa con (6), y el 18% a comunicación interna con 3 actividades respectivamente. 
A continuación, se presenta un análisis segmentado:
LE-Com Externa: se da cumplimiento a 6 actividades. 
En la actividad 2, se realizaron 27 diseños de piezas para divulgación externa, los cuales fueron usados a través de redes sociales y página web institucional www.idt.gov.co. Los temas principales abordados fueron: Plan Anticorrupción y Atención al Ciudadano - #PAAC Versión 2022 , Postulación Vitrina Turística Anato 2022, ABCÉ Vacunación, Bogotá Región Metropolitana, Programa Semipresencial de Fortalecimiento Empresarial, Reto Virtual Público para la Formulación del #PAAC Versión 2022 , Martes de Cifras, Tour de Acertijos y Tour Distrito Graffiti 
En lo referente al desarrollo de comunicados de prensa, se realizaron 1 comunicado 1. Bogotá presenta su oferta turística en la Feria Internacional de Turismo – FITUR 2022 en España y 2 notas web: 2. Conoce el Abecé de las medidas para la exigencia de vacunación Covid-19 en trabajadores de bares y gastrobares de la ciudad y 3. Ministerio de Turismo regulará plataformas de hospedaje como Booking y Airbnb. A través de estos productos se logró gestionar un total de $ 4.785.380 millones, valor correspondiente a las 9 publicaciones realizadas en los medios de comunicación regional, nacional e internacional. En radio se lograron 1 nota por valor de $ 1.000.000, en portales web se publicaron 8 notas por valor de $ 3.785.380, dando cumplimiento a la actividad 2.
Por su parte, se realizaron 8 videos sobre la gestión institucional del IDT sobre temas como Info Turismo IDT*3, Full Press Trip*2, Full Andrés Clavijo, memorias IDT, video HUB la noche, dando cumplimiento a la actividad No 3. En cuanto a la actividad No 6, se realizó el cubrimiento institucional de 03 eventos, tanto de manera presencial como virtual, alcanzando en promedio 18 publicaciones en redes sociales a través de piezas diseñadas o de fotografías tomadas en vivo. Los cubrimientos fueron en torno a: Taller de Cocreación del Corredor Turístico. 2. Press Trip Gastronómico y 3. Fittur 2022. Se realizaron 21 informes de monitoreo de medios, de lunes a viernes, dando cumplimiento a la actividad 7.
Enlace de evidencias: https://drive.google.com/drive/u/1/folders/19XvIByoyn6B3mUfLz4V4ron1p16nchYX 
LE-Com Interna: cumplimiento del 100% de las 3 actividades planeadas para el mes. Como primera actividad, en el marco de del MIPG, se proyectó la primera versión del Plan de Acción MIPG  hicieron los ajustes al plan de acción dejando la ruta de trabajo definitiva para el 2022, de igual manera ya empieza el reporte de la iniciativa de participación ciudadana.
Durante el mes se realizaron 11 boletines Info al Día (4), IDT Trabaja en Casa (4), Conecta Distrito (2) y Talento Bienestar (1). Igualmente, se publicó en las carteleras digitales. Dando cumplimiento a la actividad No 4, alcanzando una publicación de 68 contenidos en total.  Dichos contenidos son producto de la información de la gestión institucional del IDT, respondiendo no sólo a los requerimientos de las áreas, sino que también reposan en el cumplimiento de Políticas Públicas, alcanzando así una divulgación de 46 temas. Dando cumplimiento a la actividad No 5, se desarrollan las actividades de acuerdo al Calendario Anual de Actividades de Comunicación Interna, respondiendo a las temáticas de: Reporte de cambios en la cuenta de cobro, cambios en movilidad de Bogotá, Prepárate y regresa a la oficina con la mejor actitud, Construyamos el PAAC entre todos, prepara a tus hijos para el regreso a clases.
Enlace de evidencias: https://drive.google.com/drive/u/0/folders/1J2dWBIMixhmMsJ9aVCA5RPkEkbaE3r-r 
LE-Com Digital: se logra cumplimiento de las 8 actividades programadas. En términos de la actividad No 2 y 3 sobre Intranet, se realizaron 110 actualizaciones, registrando 1356 sesiones en el portal.
Con relación a la actividad 5, 7 y 8 sobre página web se realizaron 63 actualizaciones durante el mes, dicha página web institucional registró 33.272 visitas, alcanzando 16.465 usuarios nuevos, las páginas más visitadas fueron las relativas a: información para viajeros, convocatorias Fondetur para la participación en la Vitrina Turística Anato 2022.  Además, se realizan las actualizaciones correspondientes a ´normativa aplicable´ en la sección Normativa, cargue de documentos referentes a la Política de prevención del daño antijurídico e informe de defensa judicial. A su vez se realizó una mesa de trabajo con la OAP para la revisión de estado de cumplimiento del Menú participa. En lo que se refiere a las redes sociales, actividades 11,12 y 14 se alcanzan 93.710 seguidores este mes, 713 nuevos que representan un crecimiento de 0.93% vs la linea base. Producto de la publicación de 510 contenidos relacionados en 3 parrillas de contenido editorial,  los cuales generaron un engagement de 9.951 interacciones representando un crecimiento de 4,15% vs la línea base.
Enlace de evidencias: https://drive.google.com/drive/u/1/folders/1AeVSEhJU2daFKMVkxgduYm0XmOInQTSN 
FEBRERO: Se logró la ejecución de 22 actividades de acuerdo a la planeación del proceso, la línea estratégica digital representó el 59% de las actividades (13) la línea externa comprendió 6 actividades, y el 14% a comunicación interna con 3 actividades respectivamente. 
A continuación, se presenta un análisis segmentado:
LE-Com Externa: se da cumplimiento a 6 actividades. Se realizó la publicación de 43 piezas para divulgación externa. Los temas principales abordados fueron: Vitrina Turística Anato, Feria y Rueda de Encadenamiento – FONDETUR, Rendición de Cuentas Bogotá - Destino Turístico Inteligente, 15 años del IDT Bogotá. En lo referente al desarrollo de comunicados de prensa, se realizaron 7 comunicados con los siguientes temas abordados: 1. Primera Feria y Rueda de Encadenamiento de Fondetur 2022, 2. Con la Marca Ciudad, el Restaurante LEO se convierte en un patrimonio más de los bogotanos, 3. Bogotá y Medellín acogen la sede de ISTO, 4. IDT y Air Canadá firman acuerdo para promover a Bogotá como destino turístico. 5. Montevideo integrará la Red de Destinos Urbanos Latinoamericanos, 6. Bogotá y Meta serán la sede del Adventure Next Latinoamérica 2023, 7. Bogotá hace parte de la Red Mundial de DTI.  3 notas web 1. Impulse su oferta turística con la nueva plataforma de Google, 2. Conoce nuevas medidas preventivas para el ingreso al país de viajeros internacionales, 3. Disfruta de los recorridos turísticos gratis por Bogotá.
Ahora bien, a través de la gestión de Free Prees, se logró la publicación de 51 notas que representaron un valor de $50.955.304 en los medios de comunicación, apuntando de tal manera al cumplimiento de la actividad No 5. Estas se discriminan así: 4 notas en radio, 4 en tv y 43 notas en portales web. Por su parte, se realizaron 15 videos sobre la gestión institucional del IDT sobre temas como Info Turismo IDT, fulles de ganadores concurso de fotografía, video promocional de Bogotá, fulles de evento ISTO Anato 2022, full directora y alcaldesa. En cuanto a la actividad No 6, se realizó el cubrimiento institucional de 06 eventos, tanto de manera presencial como virtual, alcanzando 197 publicaciones en redes sociales a través de piezas diseñadas o de fotografías tomadas en vivo. Los cubrimientos fueron en torno a: Primera Feria de Encadenamiento Fondetur, Press Trip Gastronómico, Route de las Américas, Congreso de Guías 2022, Bogotá destino No.1 en el Índice de Competitividad Turística y Vitrina Turística Anato 2022. Durante este mes se realizaron 20 informes de monitoreo de medios, de lunes a viernes, dando cumplimiento a la actividad 7.
Enlace de evidencias:  https://drive.google.com/drive/u/1/folders/1McMzQg6FoBlt5sOISnZ_AQ-pHK8C7hdf 
LE-Com Interna: cumplimiento del 100% de las 3 actividades planeadas para el mes. Como primera actividad, en el marco de del MIPG, se hicieron los ajustes al plan de acción dejando la ruta de trabajo definitiva para el 2022, de igual manera ya empieza el reporte de la iniciativa de participación ciudadana.
Durante el mes se realizaron 12 boletines Info al Día (3), IDT Trabaja en Casa (4), Conecta Distrito (2) y Talento Bienestar (3). Igualmente, se publicó en las carteleras digitales. Dando cumplimiento a la actividad No 4, alcanzando una publicación de 70 contenidos en total.  Dichos contenidos son producto de la información de la gestión institucional del IDT, respondiendo no sólo a los requerimientos de las áreas, sino que también reposan en el cumplimiento de Políticas Públicas, alcanzando así una divulgación de 52 temas.
Dando cumplimiento a la actividad No 5, se desarrollan las actividades de acuerdo al Calendario Anual de Actividades de Comunicación Interna, respondiendo a las temáticas de: Cumpleaños IDT, Café con la directora, Rendición de cuentas, Resultados Plan de Incentivos 2021, Charlas virtuales y presenciales de Talento Humano. 
Enlace de evidencias: https://drive.google.com/drive/u/0/folders/1J2dWBIMixhmMsJ9aVCA5RPkEkbaE3r-r
LE-Com Digital: se logra cumplimiento de las 13 actividades programadas. En términos de la actividad No 2 y 3: Intranet, se realizaron 113  actualizaciones, destacando 1768 sesiones.
Con relación a la actividad 4, 5, 6 y 7, se precisa que realizaron 125 actualizaciones en página web, con 47.256 visitas a corte del 28 de febrero equivalentes a un cumplimiento de 14,10% respecto la meta planteada, destacando 25.695 usuarios nuevos durante el mes. A su vez, se estableció la línea base de medición de visitas al portal, contemplando las cifras de visitas del año 2021, estableciendo así 439.321 visitas. En la misma categoría se indica que se efectuaron 4 actualizaciones en el sitio web del SITBOG.
Durante el mes se dio cumplimiento a la actividad No 8 y 9 realizando diferentes actualizaciones la página web correspondientes al cumplimiento de la Resolución 1519 de 2020. (´Normativa Aplicable´, leyes, y el debido cargue de documentos referentes a la Política de prevención del daño antijurídico e informe de defensa judicial, restructuración del Menú Participa. Se obtuvo una medición de performance general del sitio web del 68%, se evidencia que se cuenta con calificación AA en 12 ítems y destacando la consecución de calificación AAA en 16 ítems de los 38 elementos evaluados.
Por último, se resalta que en las redes sociales a corte de 28 de febrero hay 94.744 seguidores orgánicos, 1043 nuevos durante el mes representando 2.06% vs línea base , a quienes se ha informado y compartido contenidos descritos a través de la realización de 5 parrillas de contenidos para redes sociales como actividad No 12. En este mes se alcanzaron 15.309 interacciones mensuales, correspondientes a las 913 publicaciones realizadas durante el mes. Ahora bien la línea base para la medición de interacciones correspondió a  218.138 interacciones. Dando cumplimiento a las actividades 10,11,12,13 y 14 respectivamente.
Enlace de evidencias: https://drive.google.com/drive/u/0/folders/1AeVSEhJU2daFKMVkxgduYm0XmOInQTSN
MARZO: Para el mes de marzo se logró la ejecución de 20 actividades de acuerdo a la planeación del proceso, la línea estratégica digital representó el 45% de las actividades (9) la línea externa comprendió 7 actividades, y el 20% a comunicación interna con 4 actividades respectivamente. 
A continuación, se presenta un análisis segmentado:
LE-Com Externa: se ejecutan las 7 actividades programadas. El pasado 3 de marzo se adelantó la campaña de Rendición de Cuentas 2021 de manera virtual, bajo la estrategia ` Turismo Por y Para Todos´, desde el Proceso de Comunicaciones se acompañaron tres fases: difusión previa, cubrimiento durante y divulgación posterior a la jornada, a través de sus canales externos e internos.  Se realizaron actividades como: diseño de piezas, publicación en redes sociales, publicaciones internas en Mailing, carteleras digitales y fondos de pantalla en los computadores de la entidad y apoyo fotográfico del desarrollo de la jornada.
Se logró la publicación de 31 piezas para divulgación externa. Los temas principales abordados fueron: Protocolo único general de bioseguridad, día del agua, recorridos centro histórico, feria servicios turísticos Suba, actualización protocolo de bioseguridad, martes de cifras, podcast agenda IDT, DTI y cierre cerros orientales
En lo referente al desarrollo de comunicados de prensa, se realizaron tres comunicados con los siguientes temas abordados: 1. alcaldesa lideró la segunda sesión del Consejo Consultivo Distrital de Turismo, 2. Bogotá reúne a más de 1500 profesionales internacionales en el XVII Congreso Mundial de Neurocirugía 3. Gobiernos de Galicia y Colombia inauguran en Monserrate el Hito Xacobeo, símbolo del Camino de Santiago de Compostela.  dos notas web: 1. Empresarios del sector turismo de Suba, realizarán feria de servicios turísticos. 2. Bogotanos asistieron al 4to Festival de Cafés de La Candelaria, donde conocieron y degustaron este producto
Ahora bien, a través de la gestión de Free Prees, se logró la publicación de 21 notas que representaron un valor de $39.442.008 en los medios de comunicación, apuntando de tal manera al cumplimiento de la actividad No 5. Estas se discriminan así: 3 notas en radio, 3 en tv, 1 en impreso y 9 notas en portales web 
Por su parte, se realizaron 13 videos sobre la gestión institucional del IDT sobre temas como Info Turismo IDT, fulles de ganadores concurso de fotografía, video promocional de Bogotá, fulles de evento festival Cafés, CC Bima, Recorrido de Huerta en Huerta, DTI Anato 2022.
En cuanto a la actividad No 6, se realizó el cubrimiento institucional de 09 eventos, tanto de manera presencial como virtual, alcanzando 187 publicaciones en redes sociales a través de piezas diseñadas o de fotografías tomadas en vivo. Los cubrimientos fueron en torno a: Segunda sesión Consejo Consultivo Distrital de Turismo, Rendición de Cuentas, Café con la Directora, Hito Simbólico Xacoveo y Expo Dubái 2020.
Durante este mes se realizaron 22 informes de monitoreo de medios, de lunes a viernes, dando cumplimiento a la actividad 7.
Enlace de evidencias: https://drive.google.com/drive/u/1/folders/19XvIByoyn6B3mUfLz4V4ron1p16nchYX 
LE-Com Interna: cumplimiento del 100% de las 4 actividades planeadas para el mes. Como primera actividad, se realizó una campaña de apropiación ‘Bienvenido a casa…¡Es tiempo de reecontrarnos!’ que pretendía incentivar la pertenencia y preparar a todos los colaboradores para el trabajo en la nueva sede.  Esta campaña se inició con el envío de mailings (17, 28 y el 31de marzo) el diseño de piezas (pantallas, wallpaper y pos it) y la coordinación para la inauguración. En el marco de del MIPG, se realizó seguimiento de avances de actividades como participación ciudadana, actualización de intranet atendiendo a la dimensión 5: Información y comunicación del MIPG.
Durante el mes se realizaron los diferentes boletines Info al Día,, IDT Trabaja en Casa, Conecta Distrito y Talento Bienestar. Igualmente, se publicó en las carteleras digitales. Dando cumplimiento a la actividad No 4. Se divulgaron temas de gestión de la entidad y temas que apuntaron a responder a políticas públicas como: Mujer y Género, Participación Ciudadana, Educación Ambiental, Sistema Integrado de Gestión en el apartado de Salud y Seguridad en el Trabajo
Dando cumplimiento a la actividad No 5, se desarrollan las actividades de acuerdo al Calendario Anual de Actividades de Comunicación Interna, respondiendo a las temáticas de: Bienvenido a casa…¡Es tiempo de reencontrarnos!, Charlas virtuales y presenciales de Talento Humano, Invitación a cursos de formación para contratistas y servidores del Distrito, Tiempos de respuesta a las solicitudes de los ciudadanos, Concurso Control Interno, IDT Presente en Expo Dubái
Enlace de evidencias: https://drive.google.com/drive/u/0/folders/1J2dWBIMixhmMsJ9aVCA5RPkEkbaE3r-r 
LE-Com Digital: se logra cumplimiento de las 9 actividades programadas. En términos de la actividad No 2 y 3: Intranet, se realizaron 113  actualizaciones, destacando 1903 sesiones.
Con relación a la actividad 5 y 7, se precisa que realizaron 127 actualizaciones en página web, con 62.587 visitas a corte del 30 de marzo equivalentes a un cumplimiento de 25.06% respecto la meta planteada, destacando 37.755 usuarios nuevos durante el mes. Las páginas más visitadas: Abecé de La Resolución No 111 del 26 de enero del 2022 sobre medidas sanitarias para viajeros que ingresen al país por vía aérea o  marítima, información para viajeros a destinos internacionales y la página relativa a productos turísticos.
Durante el mes se dio cumplimiento a la actividad No 9 realizando diferentes actualizaciones NTC 5857 de accesibilidad web en Colombia. Se obtuvo una medición de performance general del sitio web del 68%, se evidencia que se cuenta con calificación AA en 12 ítems y destacando la consecución de calificación AAA en 16 ítems de los 38 elementos evaluados.
Por último, se resalta que en las redes sociales a corte de 30 de marzo hay 95.758 seguidores orgánicos, 1043 nuevos durante el mes representando 3.15% vs línea base , a quienes se ha informado y compartido contenidos descritos a través de la realización de 6 parrillas de contenidos para redes sociales como actividad No 12. En este mes se alcanzaron 14.309 interacciones mensuales, correspondientes a las 820 publicaciones realizadas durante el mes. Dando cumplimiento a las actividades 11, 12 y 14 respectivamente.
Enlace de evidencias: https://drive.google.com/drive/u/0/folders/1AeVSEhJU2daFKMVkxgduYm0XmOInQTSN 
LE-Com Interna: cumplimiento del 100% de las 4 actividades planeadas para el mes. Como primera actividad, se realizó una campaña de apropiación ‘Bienvenido a casa…¡Es tiempo de reecontrarnos!’ que pretendía incentivar la pertenencia y preparar a todos los colaboradores para el trabajo en la nueva sede.  Esta campaña se inició con el envío de mailings (17, 28 y el 31de marzo) el diseño de piezas (pantallas, wallpaper y pos it) y la coordinación para la inauguración. En el marco de del MIPG, se realizó seguimiento de avances de actividades como participación ciudadana, actualización de intranet atendiendo a la dimensión 5: Información y comunicación del MIPG.
Durante el mes se realizaron los diferentes boletines Info al Día,, IDT Trabaja en Casa, Conecta Distrito y Talento Bienestar. Igualmente, se publicó en las carteleras digitales. Dando cumplimiento a la actividad No 4. Se divulgaron temas de gestión de la entidad y temas que apuntaron a responder a políticas públicas como: Mujer y Género, Participación Ciudadana, Educación Ambiental, Sistema Integrado de Gestión en el apartado de Salud y Seguridad en el Trabajo
Dando cumplimiento a la actividad No 5, se desarrollan las actividades de acuerdo al Calendario Anual de Actividades de Comunicación Interna, respondiendo a las temáticas de: Bienvenido a casa…¡Es tiempo de reencontrarnos!, Charlas virtuales y presenciales de Talento Humano, Invitación a cursos de formación para contratistas y servidores del Distrito, Tiempos de respuesta a las solicitudes de los ciudadanos, Concurso Control Interno, IDT Presente en Expo Dubái
Enlace de evidencias: https://drive.google.com/drive/u/0/folders/1J2dWBIMixhmMsJ9aVCA5RPkEkbaE3r-r 
LE-Com Digital: se logra cumplimiento de las 9 actividades programadas. En términos de la actividad No 2 y 3: Intranet, se realizaron 113  actualizaciones, destacando 1903 sesiones.
Con relación a la actividad 5 y 7, se precisa que realizaron 127 actualizaciones en página web, con 62.587 visitas a corte del 30 de marzo equivalentes a un cumplimiento de 25.06% respecto la meta planteada, destacando 37.755 usuarios nuevos durante el mes. Las páginas más visitadas: Abecé de La Resolución No 111 del 26 de enero del 2022 sobre medidas sanitarias para viajeros que ingresen al país por vía aérea o  marítima, información para viajeros a destinos internacionales y la página relativa a productos turísticos.
Durante el mes se dio cumplimiento a la actividad No 9 realizando diferentes actualizaciones NTC 5857 de accesibilidad web en Colombia. Se obtuvo una medición de performance general del sitio web del 68%, se evidencia que se cuenta con calificación AA en 12 ítems y destacando la consecución de calificación AAA en 16 ítems de los 38 elementos evaluados.
Por último, se resalta que en las redes sociales a corte de 30 de marzo hay 95.758 seguidores orgánicos, 1043 nuevos durante el mes representando 3.15% vs línea base , a quienes se ha informado y compartido contenidos descritos a través de la realización de 6 parrillas de contenidos para redes sociales como actividad No 12. En este mes se alcanzaron 14.309 interacciones mensuales, correspondientes a las 820 publicaciones realizadas durante el mes. Dando cumplimiento a las actividades 11, 12 y 14 respectivamente.
Enlace de evidencias: https://drive.google.com/drive/u/0/folders/1AeVSEhJU2daFKMVkxgduYm0XmOInQTSN 
JULIO: se logró la ejecución de las 17 actividades de acuerdo a la planeación del proceso, un avance del 57% vs año programado, para un total de 134 actividades ejecutadas a cierre de mes. La línea estratégica digital representó el 47% de las actividades (08) la línea externa comprendió 6 actividades, y el 18% a comunicación interna con 3 actividades respectivamente. 
A continuación, se presenta un análisis segmentado:
LE-Com Externa: se ejecutan las 6 actividades programadas. Se realizaron la publicación de 75 piezas, para divulgación externa. Los temas principales abordados fueron:  Martes de cifras, Entrevistas de Directora Karol Fajardo, Podcast #DescubreBogotá DC Radio, #Voces IDT Oferta Académica, Estudio Participación de la Mujer en el Turismo, #WTravelAwards, Agenda IDT, Cursos Educación Financiera, Convocatorias Fondetur, Día del Transportador, Estudio Percepción del Turismo en Bogotá, 20 Julio, Cátedra Preparando Mi Futuro, Atención al ciudadano y Defensor del ciudadano.  En lo referente al desarrollo de comunicados de prensa, se realizaron 3 comunicados y 2 notas web con los siguientes temas abordados: 1. Bogotá, la ciudad de Colombia más nominada en los World Travel Awards. 2. Convocatorias FONDETUR. 3. Banco de Imágenes. 4. Revista Time destaca a Bogotá entre los 50 destinos para visitar en 2022. 5. IDT y Plaza Mayor apoyarán destinos que quieren ser ‘Destinos Turísticos Inteligentes’ Producto de la divulgación de estos comunicados se logra a través de la gestión de Free Prees, la publicación de 59 notas que representaron un valor de $ 95.915.560 millones, en los medios de comunicación, apuntando de tal manera al cumplimiento de la actividad No 5. Estas se discriminan así: Radio (14) Radio Santa Fe, Todelar, Suba Alterna, Pronto Noticias, Al Día Noticias. Televisión (7) Noticias Capital, Caracol Noticias, City Noticias, Cablenoticias, Caracol Ahora. Impreso (2) El Tiempo, Portales web (36) Extra, Revista Semana, Tinta Tic, El Tiempo, Réport News, HSB Noticias, Dimensión Turística, Kien&amp;amp;Ke, Turismo Super, Conexión Capital, Frezh, Expreso Info, entre otros.
Por su parte, se realizaron 10 videos sobre la gestión institucional del IDT sobre temas como Info Turismo IDT, Fulles de la directora Karol Fajardo en el marco de nominaciones Travel Awards, Banco de imágenes, convocatoria Fondetur, y cátedras de Turismo.
En cuanto a la actividad No 6, se realizó el cubrimiento institucional de 12 eventos de alto impacto, alcanzando en promedio 130 publicaciones en redes sociales. Los cubrimientos fueron en torno a: Congreso Internacional de Seguridad Turística, Festival del Orgullo #LGBTIQ+, Explora Tolima, Firma de Memorando, Distrito Esmeralda, Experiencias Rurales en el Verjón, Hecho en Bogotá , Red de Cuidado a Prestadores de Servicios Turísticos, ProColombia30Años, Medalla al Mérito Turístico, Voces IDT: Turismo desde lo local, Convocatorias Fondetur y Plataforma Moodle  y Primera y segunda cátedra de turismo: Cátedras preparando mi Futuro. Durante este mes se realizaron 19 informes de monitoreo de medios, de lunes a viernes, dando cumplimiento a la actividad 7.
Enlace de evidencias: https://drive.google.com/drive/folders/19XvIByoyn6B3mUfLz4V4ron1p16nchYX 
LE-Com Interna: cumplimiento del 100% de las 3 actividades planeadas para el mes. Como primera actividad, en referente al MIPG, se realizó seguimiento de avances de actividades como participación ciudadana, actualización de intranet, fortalecimiento del SIG, divulgación institucional y accesibilidad. De igual manera en coordinación con el Proceso de Control Interno se continúa con la implementación de la campaña, se socializa el alcance de la dimensión del Modelo Estándar de Control Interno y sus cinco componentes. Además de ello se aporta a la estrategia de enfoque diferencial con la socialización en temas como: Mujeres Negras/Afrocolombianas” y 'Sello Distrital de Igualdad de Género'. Atendiendo a las actividades del PAAC, durante este mes se socializa la Política de Administración de Riesgos. Durante el mes se realizaron 10 boletines Info al Día (4), Conecta Distrito (2) y Talento Bienestar (4). Igualmente, se desarrollaron 35 mailings, se publicó en las carteleras digitales. Dando cumplimiento a la actividad No 4.  Dando cumplimiento a la actividad No 5, se desarrollan las actividades de acuerdo al Calendario Anual de Actividades de Comunicación Interna, respondiendo a las temáticas de: ¿Sabes cuándo se incurre en una falta disciplinaria?, Política de Administración del Riesgo, "Políticas Públicas en Bogotá", fichas técnicas sostenibles del IDT, Día Distrital de las Mujeres Negras/Afrocolombianas, World Travel Awards
Link de evidencias: https://drive.google.com/drive/folders/1J2dWBIMixhmMsJ9aVCA5RPkEkbaE3r-r 
LE-Com Digital: se logra cumplimiento de las 8 actividades programadas. En términos de la actividad No 2 y 3: Intranet, se realizaron 146 actualizaciones, destacando 6.095 visitas. Las páginas más visitadas fueron: página inicio Intranet, la sección SIG, la sección de direccionamiento estratégico y el aplicativo SiCapital. El cumplimiento de la actividad 5, 6 y 7, precisa que se realizaron 117 actualizaciones en página web, con 57.043 visitas a corte del 29 de julio, equivalentes a un cumplimiento de 67.15% respecto la meta planteada, destacando 33.973 usuarios nuevos durante el mes. Las páginas más visitadas: Abecé de La Resolución No 111 del 26 de enero del 2022 sobre medidas sanitarias para viajeros que ingresen al país por vía aérea o marítima, la página de información para viajeros a destinos internacionales y la página relativa a las convocatorias Fondetur. Ahora bien, para este mes se hicieron 3 actualizaciones en el SITBOG.
La actividad No 8 se ejecutó, realizando diferentes actualizaciones y optimizaciones en pro del cumplimiento de la Resolución 1519 de 2020 y la NTC 5857 de accesibilidad web en Colombia. Se realizó la actualización a la sección transparencia y acceso a la información pública del portal web correspondientes a:  ´Normativa Aplicable´, además se actualizaron los contenidos del menú participa siguiendo los lineamientos establecidos por el Departamento Administrativo de la Función Pública, esto con el propósito de dinamizar la vinculación de la ciudadanía en las decisiones y acciones públicas del IDT. Se realiza monitoreo periódico de los componentes dentro del sitio web con el fin de mantener la información actualizada, de esta manera el portal web del Instituto Distrital de Turismo da cumplimiento de la Resolución 1519 emitida por Mintic. Para la actividad No 9 se realizó el diagnóstico del portal web institucional, obteniendo una medición de performance general del sitio web del 69%, se evidencia que se cuenta con calificación AA en 12 ítems y destacando la consecución de calificación AAA en 16 ítems de los 38 elementos evaluados. 
Por último, se resalta que, a cierre de mes, se cuenta con 100.597 seguidores orgánicos, 828 nuevos durante el mes representando 8.36% vs línea base, a quienes se ha informado y compartido contenidos descritos a través de la realización de 06 parrillas de contenidos para redes sociales como actividad No 12. En este mes se alcanzaron 25.218 interacciones mensuales, correspondientes a las 776 publicaciones realizadas durante el mes. Dando cumplimiento a las actividades 11, 12 y 14 respectivamente.
Enlace de evidencias: https://drive.google.com/drive/folders/1AeVSEhJU2daFKMVkxgduYm0XmOInQTSN 
Septiembre: Para este mes, se registraron 1.339 seguidores nuevos; lo que representa un crecimiento de + 1,33% respecto al mes anterior. La red social con mayor crecimiento fue Instagram con 859 seguidores nuevos, seguido de Twitter con 142  seguidores nuevos, y Facebook con 328  nuevos fans, YouTube registró 10 nuevos suscriptores. Se realizarón 1.123 publicaciones, lo que generó mayor alcance e interacción durante el mes, fueron contenidos que invitan a interactuar, ya sea comentado con emojis y respondiendo una pregunta referente a un lugar de Bogotá. Los contenidos más compartidos en el ecosistema digital fueron: Publicaciones propias, orgánicas y promocionando a Bogotá a través de los eventos que promueven a visitarla,  post enfocados a sitios turísticos, Cátedra Preparando Mi Futuro, Consejo Consultivo de Turismo.  Los contenidos que más interacciones lograron fueron: Los contenidos que más interacciones lograron fueron: #DescubreTuCiudad  #TriviasIDT #IDTRecomienda. OCTUBRE: Para el mes de octubre se logró la ejecución de las 19 actividades de acuerdo a la planeación del proceso, un avance del 82% vs año programado, para un total de 193 actividades ejecutadas a cierre de mes. La línea estratégica digital representó el 53% de las actividades (10) la línea externa comprendió 6 actividades, y el 16% a comunicación interna con 3 actividades respectivamente. A continuación, se presenta un análisis segmentado:
LE-Com Externa: se ejecutan las 6 actividades programadas, se dinamizaron los contenidos en canales externos, a través de la publicación de 81 piezas gráficas. Los temas principales abordados fueron: Recorridos Cementerio Central, Agenda IDT, Agenda eventos octubre Bogotá, Día del mesero, Martes de cifras, Podcast Descubre Bogotá , Cátedras Preparando Mi Futuro, Plan Bogotá Halloween, Mesa Local de Turismo, Convocatorias Fondetur, Diálogo Ciudadano Talento Humano, Diálogo Ciudadano Repensar el Turismo, Voces IDT Turismo Desde lo Local, Bogotá destino rural charla virtual, Día internacional del chef, agente de viajes, Asistencia técnica formulación de proyectos y Bilingüismo turístico. Se realizaron 5 comunicados con los siguientes temas: Comunicados: 1.Andrés Clavijo Rangel, nuevo director del IDT 2.Recorridos históricos Cementerio Central 3. FONDETUR lanza nuevas convocatorias, 4. Inicia operaciones la primera ruta que conecta directamente a Jalisco con Colombia: Guadalajara – Bogotá de Viva Aerobus y 5. Bogotá lanza los recorridos temáticos por el Hospital San Juan de Dios. Nota Web: 1. Bogotá llega a la feria FIT Argentina con toda su oferta de turismo. Producto de la divulgación de estos comunicados se hace gestión de Free Prees, obteniendo la publicación de 79 notas que representaron un valor de $212.890.580 millones aprox en los medios de comunicación, apuntando de tal manera al cumplimiento de la actividad No 5. Los medios de comunicación se desagregan así: Radio (6) Radio Santa Fe, Pronto Noticias, Radio Uno, La Cariñosa; Televisión (14) Capital Noticias, City TV, El Tiempo TV, Caracol TV, CM&amp;, RCN TV, Red Más Noticias y Canal Institucional; Impreso (2) El Nuevo Siglo y El Tiempo; Portales web (57) The City Paper, Revista Semana, El Nuevo Siglo, El Heraldo, El Espectador, Tinta Tic, Report News, Vanguardia, RCN Radio, entre otros. Por su parte, se realizaron 14 videos sobre la gestión institucional del IDT sobre temas como: InfoTurismo, Aprendiendo De Turismo con el IDT en formato 30 y 60 segundos, reel wetrade y San Juan de Dios, descubre tu ciudad-cementerio central En cuanto a la actividad No 6, se realizó el cubrimiento institucional de 28 eventos de alto impacto, tanto de manera presencial como virtual, alcanzando 340 publicaciones en redes sociales. Los cubrimientos fueron en torno a: Convocatorias Fondetur y Extensión de la Convocatoria Turismo Desde lo Local, WeTrade, Feria Internacional de Turismo de América Latina y el Caribe de Argentina, FamTrip Emirates Árabes, Feria de Ferias W Radio, XXVIII Congreso de Cotelco, Festtur, Recorridos Cementerio Central y Hospital San Juan de Dios. Durante este mes se realizaron 20 informes de monitoreo de medios, de lunes a viernes, dando cumplimiento a la actividad 7.
Enlace de evidencias:  https://drive.google.com/drive/u/1/folders/19XvIByoyn6B3mUfLz4V4ron1p16nchYX 
LE-Com Interna: cumplimiento del 100% de las 3 actividades planeadas para el mes. Con referencia al plan de acción MIPG, se realizó seguimiento de avances de actividades del mes. De igual manera en coordinación con la Asesoría de Control Interno “Atención a los órganos de control” difundiendo la siguiente información semanal procedimiento atención entes de control, procedimiento para atender a los entes de control interno y paramentos para la correcta elaboración de la respuesta. Por otra parte. En el marco del PAAC, se ejecuta la campaña de Enfoque Diferencial, con el enfoque a las personas de talla baja, se contribuye al Plan de Participación Ciudadana con el apoyo al diálogo ciudadano de TTHH.
Durante el mes se realizaron 10 boletines Info al Día (5), Conecta Distrito (2) y Talento Bienestar (3). Igualmente, se desarrollaron 27 mailings, se publicó en las carteleras digitales. Dando cumplimiento a la actividad No 4. 
Con relación a la actividad No 5, se desarrollan las acciones de acuerdo con el Calendario Anual de Actividades de Comunicación Interna, respondiendo a las temáticas de: Participa en el Simulacro Distrital de Evacuación 2022, Entérate cómo le debes responder una solicitud a la ciudadanía, Bienvenido de nuevo a la familia IDT, Dr. Andrés Clavijo, ¡El director compartió un grato momento con la comunidad institucional!, En el IDT somos incluyentes, El IDT recibe Sello Plata y Día de los niños 2022
Enlace de evidencias: https://drive.google.com/drive/u/1/folders/1aGQjVZ2ec9DogxM-XyHLINDOr3RoQG2L 
LE-Com Digital: se logra cumplimiento de las 10 actividades programadas. Con relación a la actividad No 2 y 3: Intranet, se realizaron 130 actualizaciones, destacando 6.411 visitas. Las páginas más visitadas fueron: página inicio intranet, el SIG, el aplicativo SiCapital, la sección de gestión documental y la de gestión jurídica.
El cumplimiento de las actividades 5, 6 y 7, se realizaron 101 actualizaciones en página web, con 44.060 visitas a corte del 30 de octubre, equivalentes a un cumplimiento de 91,66% respecto la meta planteada, destacando 39.166 usuarios nuevos durante el mes. Las páginas más visitadas: El comunicado sobre los recorridos históricos al Cementerio Distrital Central, el Abecé de La Resolución No 111 del 26 de enero del 2022, la página de información para viajeros a destinos internacionales y la página de las convocatorias Fondetur. La actividad No 8 se ejecutó, realizando diferentes actualizaciones y optimizaciones en pro del cumplimiento de la Resolución 1519 de 2020 y la NTC 5857, se realizó la actualización de todo el componente de Transparencia y acceso a la información pública del portal web correspondientes a: Normativa Aplicable, Planeación, presupuesto e informes, es importante aclarar que también se realizó la actualización y optimización periódica de todos los elementos de la página web del IDT, de esta manera la entidad cumple con los lineamientos de publicación de la información.  Para la actividad No 9 se realizó el diagnóstico del portal web institucional correspondiente al mes, obteniendo una medición de performance general del sitio web del 71%, se evidencia que se cuenta con calificación AA en 15 ítems y destacando la consecución de calificación AAA en 20 ítems de los 38 elementos evaluados. 
Por último, se resalta que en las redes sociales a corte de mes se tienen 103.496 seguidores orgánicos, 1279 nuevos durante el mes representando 11,49% vs línea base, a quienes se ha informado y compartido contenidos a través de la realización de 06 parrillas de contenidos para redes sociales. En este mes se alcanzaron 25.466 interacciones, correspondientes a las 937 publicaciones realizadas durante el mes. Dando cumplimiento a las actividades 11, 12 y 14 respectivamente.
Enlace de evidencias: https://drive.google.com/drive/u/0/folders/1AeVSEhJU2daFKMVkxgduYm0XmOInQTSN 
</t>
  </si>
  <si>
    <t>Gestión Free Press</t>
  </si>
  <si>
    <t>Establecer el número de menciones en medios de comunicación obtenidos por gestión de Free Press para visibilizar las acciones de la entidad.</t>
  </si>
  <si>
    <t>460 (número de publicaciones según la meta programada del 2021)</t>
  </si>
  <si>
    <t>Número acumulado de menciones en medios de comunicación, nacionales y regionales, por gestión de freepress publicados a través de tv, prensa, radio y medios digitales./Meta total de menciones establecidas</t>
  </si>
  <si>
    <t>Mantener el número de publicaciones para el 2022, de acuerdo con la línea base.  (460)</t>
  </si>
  <si>
    <t xml:space="preserve">ENERO: En el mes de enero de 2022 la Asesoría de Comunicaciones trabajó en la divulgación de 03 tema estratégicos: 1. Bogotá presenta su oferta turística en la Feria Internacional de Turismo – FITUR 2022 en España; 2. Conoce el Abecé de las medidas para la exigencia de vacunación Covid-19 en trabajadores de bares y gastrobares de la ciudad; 3. Ministerio de Turismo regulará plataformas de hospedaje como Booking y Airbnb. Gracias a la generación de estos contenidos, el IDT logró la publicación de forma gratuita de 6 notas en medios de comunicación nacionales e internacionales que se describen a continuación: Portales web (9) Infobae, HSB Noticias, TODAY IN 24, IDECUT, Diario EXTRA, Alcaldía de Bogotá, Radio Santa Fe, Noticias de Bariloche, TintaTic y Frezh, las publicaciones realizadas en estos medios corresponden a la información enviada por la Asesoría de Comunicaciones a cada uno de los periodistas que cubren el sector turismo, por lo que su impacto en la comunidad es muy amplio, dado que la mayoría se lograron en las páginas web de los medios anteriormente mencionado. 
El total de las 9 publicaciones se traducen monetariamente en $4.785.380 millones, que se representan de la siguiente manera: INFOBAE por un total de $500.000; Diario EXTRA por $1.527.660; Hsb Noticias por $1.299.000, TODAY IN 24 por 400.00, Radio Santa Fe por 1.000.000, Noticias de Bariloche por $450.000, TintaTic por $250.000 y Frezh por $170.000. ***La monetización registrada corresponde a la matriz de datos proporcionada por la Subdirección de Promoción y Mercadeo y las llamadas realizadas por la Asesoría de Comunicaciones a cada uno de los medios. 
FEBRERO: En el mes de febrero de 2022 la Asesoría de Comunicaciones trabajó en la divulgación de 10 temas estratégicos: 1. Primera Feria y Rueda de Encadenamiento del Fondo de Desarrollo Turístico de Bogotá Fondetur 2022; 2. Con la Marca Ciudad, el Restaurante LEO se convierte en un patrimonio más de los bogotanos; 3. Bogotá y Medellín acogen la sede del Encuentro de las Américas de Turismo Social de la Organización Internacional de Turismo Social; 4. IDT y Air Canadá firman acuerdo para promover a Bogotá como destino turístico en el mercado Canadiense; 5. Montevideo integrará la Red de Destinos Urbanos Latinoamericanos; 6. Bogotá y Meta serán la sede del evento más importante de turismo de naturaleza en las Américas, el Adventure Next Latinoamérica 2023; 7. Bogotá desde hoy hace parte de la Red Mundial de Destinos Turísticos Inteligentes DTI; 8.¡Impulse su oferta turística con la nueva plataforma de Google que le dará conocimientos e impacto a nivel digital! ; 9. Conoce las nuevas medidas preventivas para el ingreso al país de viajeros internacionales por vía aérea y marítima y 10. Disfruta de los recorridos turísticos gratis por Bogotá.  Gracias a la generación de estos contenidos, el IDT logró la publicación de forma gratuita de 51 notas en medios de comunicación nacionales e internacionales, algunos de ellos se describen a continuación: Canal Capital, Canal F y Radio Fórmula MX, TintaTic, Frezh, Infobae, El Espectador, Valora Analitik, La República, La Nota Económica, Conociendo a Perú, La Nación Argentina, Aerolatinnews, entre otros, el total de estas publicaciones se traducen monetaria en $ 50.955.304 millones, de manera desagregada estas notas se representan de la siguiente manera: Radio (4): $ 4.277.600 Televisión (4) $ 7.299.050 y Portales web (43 notas) $ 39.378.654
De las 43 notas publicadas en portales web logradas, 3 se publicaron en medios que hacen parte de la administración distrital, cuyo valor es $0 pesos.
MARZO: Se trabajó en la divulgación de 5 temas estratégicos: 1. Alcaldesa lideró la segunda sesión del Consejo Consultivo Distrital de Turismo; 2. Bogotá reúne a más de 1500 profesionales internacionales en el XVII Congreso Mundial de Neurocirugía; 3.Gobiernos de Galicia y Colombia inauguran en Monserrate el Hito Xacobeo, símbolo del Camino de Santiago de Compostela; 4. Empresarios del sector turismo de Suba, realizarán feria de servicios turísticos; 5.Bogotanos asistieron al 4to Festival de Cafés de La Candelaria, donde conocieron y degustaron este producto.
Gracias a la generación de estos contenidos, el IDT logró la publicación de forma gratuita de 21 notas en medios de comunicación nacionales e internacionales, algunos de ellos se describen a continuación: Radio Santa Fe, Caracol Radio, Pronto Noticias, City Tv, En Tacones TV, Canal F, El Tiempo, TintaTic, Portafolio, Caribe Empresarial, Turismo Cero, La Jornada Maya, El Tiempo, entre otros, el total de estas publicaciones se traducen monetaria en $39.442.008 millones, de manera desagregada estas notas se representan de la siguiente manera: impreso (1) $ 15.000.000; radio (3): $ 3.149.900;  televisión (3) $ 7.416.560 y portales web (9 notas) $ 13.855.548
 De las 2 notas publicadas en portales web logradas, 2 se publicaron en medios que hacen parte de la administración distrital, cuyo valor es $0 pesos. 
ABRIL: la Asesoría de Comunicaciones trabajó en la divulgación de temas estratégicos, que fueron divulgados a través de los medios de comunicación: 1) En Semana Santa conoce y disfruta los mejores planes en Bogotá. 2)Bogotá y Medellín acogen el Encuentro de las Américas de Turismo Social 2022. Gracias a la generación de estos contenidos, el IDT logró la publicación de forma gratuita de 22 notas en los medios de comunicación local, regional y nacional que se describen a continuación: Radio (3) Emisora de la Policía, Blu Radio y Radio Santa Fe; Televisión (3) En Tacones TV, Caracol TV y RCN Tv; Impresos (2) El Nuevo Siglo y El Espectador; Portales web (14) El Tiempo, El Nuevo Siglo, Infobae, El Espectador, Tinta Tic, Valora Analitik, Réport News, entre otros. El total de estas publicaciones se traducen monetaria $ 69.790.416 millones, de manera desagregada estas notas se representan de la siguiente manera: Radio (3): $4.469.400 Televisión (3) $ 20.010.000 en impreso (2) $ 21.050.000 Portales web (14 notas) $ 24.261.016
De las 14 notas publicadas en portales web logradas, 2 se publicaron en medios que hacen parte de la administración distrital, cuyo valor es $0 pesos, pero que se encuentran relacionadas en el informe.
MAYO: En el mes de mayo de 2022 la Asesoría de Comunicaciones trabajó en la divulgación de 5 temas estratégicos: 1. Bogotá será sede del XXXVI Encuentro de Autoridades Regionales de Turismo; 2. Bogotá destina $ 1.200 millones de pesos para impulsar el sector turístico de la ciudad; 3. Bogotá, después de 12 años, nuevamente será el anfitrión del Congreso Nacional de Agencias de Viajes y Turismo; 4. Anuncian la nueva ruta Guadalajara – Bogotá de Viva Aerobús, en el Tianguis Turístico de México 2022;  y, una nota web con el siguiente tema: El IDT se une a la Noche de Museos.
Gracias a la generación de estos contenidos, el IDT logró la publicación de forma gratuita de 50 publicaciones de notas en medios de comunicación nacionales e internacionales, algunos de ellos se describen a continuación: Radio (2) Radio Santa Fe y Pronto Noticias. Portales web (48) Turismo Hoy, Tinta Tic, Réport News, La República, Metrópoli, Portal Boyacá, Ladevi, Travel2Latam, Frezh, México Times, Aviación Club Center, Dimensión Turística, México Informa, entre otros, el total de estas publicaciones se traducen monetaria en $ 39.433.853 millones, de manera desagregada estas notas se representan de la siguiente manera: radio (2): $ 1.419.400 y portales web (48 notas) $ 38.014.453. 
De las 2 notas publicadas en portales web logradas, 2 se publicaron en medios que hacen parte de la administración distrital, cuyo valor es $0 pesos. 
JUNIO: En el mes de junio, la Asesoría de Comunicaciones trabajó en la divulgación de temas estratégicos, que fueron divulgados a través de los medios de comunicación: 1. Bogotá es la primera ciudad del país que se une a la Red de Destinos Turísticos Sostenibles INSTO. 2.Bogotá uno de los 10 destinos seleccionados por el BID en el programa Turismo Futuro. 3.Nace la Red de Destinos Turísticos Inteligentes para Iberoamérica en Colombia.
Gracias a la generación de estos contenidos, el IDT logró la publicación de forma gratuita de 45 notas en los medios de comunicación local, regional, nacional e internacional que se describen a continuación: Radio (4) Radio Santa Fe y 360 Radio. Televisión (2) Noticias RCN y Canal Capital Noticias. Portales web  (39) Extra, Revista Semana, Turismo Hoy, Tinta Tic, Réport News, La República, Metrópoli, El Espectador, Portafolio, El Nuevo Siglo, La Nota Económica, HSB Noticias, Infobae, Dimensión Turística, De viaje Travel Trade Caribbean, Tornos News, Breaking Travel News, Travel News Hub, se entre otros. Esta gestión de la Asesoría de Comunicaciones equivale en un valor monetario de $ 63.609.430 millones, de manera desagregada de la siguiente manera: radio (4): $ 2.998.800; televisión (2): $ 10.367.380; portales web (39): $ 50.243.250. De las 45 notas logradas 3 se publicaron en medios que hacen parte de la administración distrital, cuyo valor es $0 pesos. Ahora bien, de las 39 notas web, se relacionaron de igual manera 8 publicaciones del comunicado en inglés ‘Bogotá es la primera ciudad del país que se une a la Red de Destinos Turísticos Sostenibles INSTO’. Cuyo valor fue de $ 5.990.000 que hace parte del total.
JULIO: En el mes de julio, la Asesoría de Comunicaciones trabajó en la divulgación a través de los medios de comunicación de temas estratégicos: 1.Nace la Red de Destinos Turísticos Inteligentes para Iberoamérica en Colombia. (en junio) 2. Bogotá, la ciudad de Colombia más nominada en los World Travel Awards. 3. Bogotá cuenta con un Banco de Imágenes con más de 500 fotografías para promocionar la ciudad y 4. El IDT abre dos nuevas convocatorias para el sector turismo a través de FONDETUR.
A través de esos contenidos, el IDT logró la publicación de forma gratuita de 59 notas en los medios de comunicación que se describen a continuación. Radio (14) Radio Santa Fe, Todelar, Suba Alterna, Pronto Noticias, Al Día Noticias. Televisión (7) Noticias Capital, Caracol Noticias, City Noticias, Cablenoticias, Caracol Ahora. Impreso (2) El Tiempo, Portales web  (36) Extra, Revista Semana, Tinta Tic, El Tiempo, Réport News, HSB Noticias, Dimensión Turística, Kien&amp;Ke, Turismo Super, Conexión Capital, Frezh, Expreso Info, entre otros.
Esta gestión de la Asesoría de Comunicaciones equivale en un valor monetario de $ 95.915.560 millones, de manera desagregada de la siguiente manera: radio (14): $ 9.408.200; televisión (7): 30.157.030; impresos (2): $ 25.200.000 y portales web (36): $ 31.150.330. De las 36 notas logradas 3 se publicaron en medios que hacen parte de la administración distrital, cuyo valor es $0 pesos. 
AGOSTO: La Asesoría de Comunicaciones trabajó en la divulgación a través de los medios de comunicación de temas estratégicos: 1. Promover el turismo en la Región Central apuesta del IDT y la RAPE. 2. IDT y AsoSandiego apoyan reactivación del Centro Internacional para que sea referente turístico en Bogotá. 3. Empresarios del turismo se preparan para el 26 Congreso Nacional de Agencias de Viajes y Turismo de ANATO, de cara al nuevo Gobierno. 4. Bogotá obtiene la presidencia de la Red Iberoamericana de Destinos Turísticos Inteligentes.
A través de esos contenidos, el IDT logró la publicación de forma gratuita de 28 notas en los medios de comunicación que se describen a continuación. Radio (3) Caracol Radio, Todelar y Radio 360; Televisión (3) Noticias Capital, City Noticias; Portales web  (28) El Nuevo Siglo, Vanguardia, La República, Tinta Tic, Infobae, Dimensión Turística, Report News, Ladevi, entre otros.
Esta gestión de la Asesoría de Comunicaciones equivale en un valor monetario de $ 35.499.260 millones, de manera desagregada de la siguiente manera: radio (3): $ 6.300.000; televisión (3): 7.937.030 y portales web (22): $ 21.262.230. De las 28 notas logradas 3 se publicaron en medios que hacen parte de la administración distrital, cuyo valor es $0 pesos.
SEPTIEMBRE: La Asesoría de Comunicaciones trabajó en la divulgación a través de los medios de comunicación de temas estratégicos: 1. Bogotá recibe a cerca de 300 periodistas norteamericanos especializados en turismo. 2. Cali y Bogotá se unen para fortalecer sus destinos turísticamente. 3.Bogotá lanza el programa Turismo RE, para posicionarse como destino turístico de bienestar. y 4. IDT lanza nuevo portal especializado para el Turismo de Reuniones.
A través de esos contenidos, el IDT logró la publicación de forma gratuita de 73 notas en los medios de comunicación que se describen a continuación Radio (11) Radio Santa Fe, W Radio, Al Día Noticias y Suba Alternativa; Televisión (5) Capital Noticias, Telemedellín, 90 minutos y Hora 13 Noticias; Impreso (4) El Nuevo Siglo, El Espectador y Diario Occidente.; Portales web (53) Los Angeles Time, The City Paper, Portafolio, Revista Semana, El Nuevo Siglo, El Heraldo, El Espectador, Tinta Tic, Report News, Turismo Cero, Diario Occidente, Conexión Capital entre otros.
Esta gestión de la Asesoría de Comunicaciones equivale en un valor monetario de $ 124.164.340 millones, valor correspondiente a las 73 publicaciones realizadas en los medios de comunicación regional, nacional e internacional, de manera desagregada de la siguiente manera: radio (11): $8.474.900; televisión (5): 13.045.760 impreso (4): 15.285.000 y portales web (53):: 87.358.680. De las 53 notas logradas 4 se publicaron en medios que hacen parte de la administración distrital, cuyo valor es $0 pesos.
</t>
  </si>
  <si>
    <t>MARZO</t>
  </si>
  <si>
    <t xml:space="preserve">MAY </t>
  </si>
  <si>
    <t xml:space="preserve">Cumplimiento en el cierre de las acciones de los Planes de Mejoramiento Internos- Asesoría de Comunicaciones </t>
  </si>
  <si>
    <t>N/A</t>
  </si>
  <si>
    <t>4. Fortalecer el sistema de información turístico de Bogotá, a través de estudios de oferta y demanda incluyendo mayores fuentes de información secundaria, que permitan una adecuada toma de decisiones.</t>
  </si>
  <si>
    <t>Número de investigaciones realizadas</t>
  </si>
  <si>
    <t>Medir el número de investigaciones y publicaciones, realizadas por el Observatorio de Turismo, dentro de un periodo de tiempo determinado (Anual).</t>
  </si>
  <si>
    <t xml:space="preserve">(Número de estudios y/o investigaciones realizados/número de estudios y/o investigaciones propuestos) *100 </t>
  </si>
  <si>
    <t>Febrero:
Se elaboró el documento Estudio Caracterización Oferta Airbnb 2019 - 2021,  cuyo objetivo es analizar el comportamiento de la oferta de propiedades ubicadas en Bogotá, vinculadas a las plataformas virtuales Airbnb y Homeaway entre 2019 y 2021.
Marzo: 
Cifras Empleos en el Sector Turismo 2021 (agosto y diciembre), este estudio se presenta el comportamiento de la Generación de empleo en sector turismo Bogotá 2021.
Estudio Comportamiento Agencias de Viajes 2021, este estudio tiene por objeto cuantificar y caracterizar a las agencias de viajes, de acuerdo con su  tipología, actividad y perfil. Así mismo, identificar a las agencias de tipo  receptivo y los productos ofertados en la ciudad de Bogotá.
Abril:
Se publican los resultados de la Investigación de Viajeros en Bogotá 2021 a través de dos documentos, el primero de ellos contiene información desagregada de la información con análisis puntuales del comportamiento de turistas en la ciudad y el segundo es una presentación que recoge los resultados de las principales variables de la investigación
Mayo:
No se reporta avance completo de los dos documentos de resultados por retraso en la elaboración de códigos y ajustes en factores de expansión. Se adjunta acta de mesa técnica. 
Junio:
 publican los resultados del Estudio Particpación de la Mujer Seen el Turismo en Bogotá 2021 y Estudio Turismo Emisovo e Interno 2021
Septiembre:
Se publica Estudio Turismo LGBTIQ+: Se destaca como resultado que del total de turistas que recibió la ciudad el 1% indicó pertenecer al sector social LGBTIQ+, de los cuales el 15% correspondió a turistas de origen internacional (4.976) y el 85% a turistas de origen nacional (27.806).Octubre:
Se publica el Estudio Comportamiento Establecimientos Gastronómicos La Candelaria: Cuyo objetivo es cuantificar, clasificar y caracterizar los establecimientos de oferta gastronómica ubicados en la localidad de La Candelaria en 2022.
Se publica el Estudio Segruidad Turística en Bogotá (Delitos de alto impacto): Cuyo objetivo es generar un estudio que apoye el diseño de una estrategia de seguridad, la cual sea capaz de incrementar el nivel de seguridad de las actividades turísticas en Bogotá y con ello, promover el desarrollo socioeconómico de la ciudad.
Octubre:
Se publica el Estudio Comportamiento Establecimientos Gastronómicos La Candelaria: Cuyo objetivo es cuantificar, clasificar y caracterizar los establecimientos de oferta gastronómica ubicados en la localidad de La Candelaria en 2022.
Se publica el Estudio Segruidad Turística en Bogotá (Delitos de alto impacto): Cuyo objetivo es generar un estudio que apoye el diseño de una estrategia de seguridad, la cual sea capaz de incrementar el nivel de seguridad de las actividades turísticas en Bogotá y con ello, promover el desarrollo socioeconómico de la ciudad.</t>
  </si>
  <si>
    <t>4. Fortalecer el sistema de información turístico de Bogotá, a través de
estudios de oferta y demanda incluyendo mayores fuentes de información 
secundaria, que permitan una adecuada toma de decisiones.</t>
  </si>
  <si>
    <t xml:space="preserve">Número de acciones que fortalezcan
 la articulación, coordinación y/o 
vinculación con otros organismos
 distritales, nacionales e 
internacionales en pro del  
fortalecimiento fuentes de 
información secundaria que permita
 una adecuada toma de decisiones. </t>
  </si>
  <si>
    <t xml:space="preserve">Fortalecer el acceso a fuentes de información secundaria
 confiables y de calidad, que impacten postivamente las 
investigaciones, estudios y mediciones, para una adecuada
 toma de decisiones. </t>
  </si>
  <si>
    <t xml:space="preserve">8 en el 
cuatrenio </t>
  </si>
  <si>
    <t>Numero de acciones 
proyectadas que 
fortalezcan la 
articulación, 
coordinación y/o 
vinculación con otros 
organismos distritales, 
nacionales e 
internacionales.</t>
  </si>
  <si>
    <t xml:space="preserve">BID: Postulación participación Técnica del Programa Turismo Futuro: Transformación Digital del Turismo de América Latina y el Caribe.
DANE: Proceso Evaluación Calidad Estadística: Se realizó reunión preparatoria para el proceso de evaluación con compromisos de trabajo para los siguientes meses.
IDECUT: Realización de mesa de articulación el día 15 de marzo del 2022, en esta reunión unicamente se realizó revisión de los temas tratados el año pasado
MINCIT: Realización de mesa de articulación el día 8 de marzo del 2022
SDDE: Realización mesa de articulación: revisión informaciónn tropa económica y elaboración capítulo ¿Cómo le fue la economía bogotana? 2021 
UCCI Lima: Participación en prpyecto Observatorio de Turismo de Lima Metropolitana
Abril:
Se continua con las mesas de articulación con los aliados estrategicos para la continuidad de las acciones definidas en el primer triemestre.
Dane: Se asistieron a todos los talleres citados en el mes.
IDECUT: Reunión socialización OTB con municipio de Girardot
UCCI: Presentación del Observatorio
Mayo: 
Cotelco: Mesa de articulación Estudio gentrificación
DANE: Se asistieron a todos los talleres citados en el mes. Y se generó reunión para estudios en conjunto y comparación de resultado
Junio
Se publican los resultados del Estudio Particpación de la Mujer en el Turismo en Bogotá 2021 y Estudio Turismo Emisovo e Interno 2021
Octubre:
BID: Madurez Digital_Listado preguntas Bogotá D.C.
PUERTO VARAS: Presentación como DTI
Noviembre:
BID: Acta de reunión resultados
Diciembre:
Buenos Aires: Postulación Proyecto en Conjunto
Cotelco: Comunicado conjunto
SDE: Exportación de Servicios e Interoperabilidad
Analisis General: En el trasncurso del 2022 fueron muchas las acciones realizadas para el fortalecimiento de la articulación, coordinación y/o vinculación con otros organismoa distritales, nacionales e intermnacionales, esto gracias a la Institucionalización del Observatorio en el año 2021. Cada una de estas acciones permitió el reconocimiento del Observatorio y su fortalecimiento en el intercambio de información. Ahora se sugiere que cada se pueda geerar para el 2023 la celebración de MOU  CON el fin de formalizar mecanismos de cooperación e intercambio de información entre los actores vinculantes y dar continuidad a las redes inscritas (las cuales se amplian con la nueva Subdirección). </t>
  </si>
  <si>
    <t>SEPT</t>
  </si>
  <si>
    <t>Cumplimiento en el cierre de las acciones de los Planes de Mejoramiento Internos Gestión de 
Información Túristica</t>
  </si>
  <si>
    <t>5. Desarrollar productos turísticos sostenibles acordes con las condiciones de oferta y demanda para la ciudad y la región, que integren de manera efectiva y especializada atractivos y servicios turísticos que pongan en valor las características de la capital.</t>
  </si>
  <si>
    <t>Nivel de satisfacción de los usuarios respecto a los servicios prestados</t>
  </si>
  <si>
    <t>Medir el nivel de satisfacción de los usuarios respecto a los servicios prestados por la Subdirección de Gestión de Destino.</t>
  </si>
  <si>
    <t>Promedio de calificación de las encuestas de satisfacción / Meta de la vigencia * 100</t>
  </si>
  <si>
    <t>En el mes de enero no se realizaron actividades objeto de medición de la satisfacción
En el mes de febrero se aplicaron cinco encuestas de apropiación de ciudad y una de prevención de ESCNNA, con un nivel promedio de satisfacción del 96%
En el mes de abril se aplicaron quince (15) encuestas de satisfacción, de las cuales seis (6) corresponden a prevención de ESCNNA, dos (2) a Fortalecimiento Empresarial, y siete (7) a Apropiación de Ciudad, con un nivel promedio de satisfacción de 95%.
En el mes de mayo se aplicaron trece (13) encuestas de satisfacción, de las cuales siete (7) corresponden a Apropiación de Ciudad, una (1) a Accesibilidad, dos (2) a Capacitación en Desarrollo Empresarial, y tres (3) a prevención de ESCNNA, con un nivel promedio de satisfacción del 97%. 
En el mes de junio se aplicaron dieciséis (16) encuestas de satisfacción, de las cuales seis (6) corresponden a Apropiación de ciudad, ocho (8) a Desarrollo Empresarial -Emprendimiento, una (1) a prevención de ESCNNA, y una (1) a un recorrido con Colegios Amigos del Turismo.
En el mes de julio se aplicaron once (11) encuestas de satisfacción de las cuales ocho (8) corresponden a Apropiación de Ciudad, una (1) a prevención de ESCNNA y dos (2) a la Cátedra Preparando Mi Futuro de Educación para el turismo, con un nivel promedio de satisfacción del 93%.
En el mes de agosto se aplicaron cinco (5) encuestas de satisfacción de las cuales dos (2) corresponden a prevención de ESCNNA y tres (3) a la Cátedra Preparando Mi Futuro de Educación para el turismo, con un nivel promedio de satisfacción del 91%.
En el mes de septiembre se aplicaron cinco (5) encuestas de satisfacción de las cuales dos (2) corresponden a Accesibilidad y tres (3) a la Cátedra Preparando Mi Futuro de Educación para el turismo, con un nivel promedio de satisfacción del 91%.
En el mes de octubre se aplicaron nueve (9) encuestas de satisfacción, de las cuales cinco (5) corresponden a Apropiación de ciudad, una (1) a Accesibilidad, y tres (3) a prevención de la ESCNNA; con un nivel promedio de satisfacción del 97%, que refleja la percepción de las 125 personas encuestadas.
En el mes de noviembre se aplicaron seis (6) encuestas de satisfacción, de las cuales cinco (5) corresponden a prevención de la ESCNNA y una (1) a Accesibilidad; con un nivel promedio de satisfacción del 96%, que refleja la percepción de las 57 personas encuestadas.
En el mes de diciembre se aplicaron dos (2) encuestas de satisfacción, correspondientes a prevención de la ESCNNA, con un nivel promedio de satisfacción del 93% que refleja la percepción de las 26 personas encuestadas.</t>
  </si>
  <si>
    <t>Eficacia en el número de personas sensibilizadas en cultura y responsabilidad turística</t>
  </si>
  <si>
    <t>Medir el número de presonas sensibilizadas en cultura y responsabilidad turística.</t>
  </si>
  <si>
    <t>No. de personas sensibilizadas/No. de personas programadas a sensibilizar*100</t>
  </si>
  <si>
    <t>En el mes de abril se sensibilizaron 82 personas en el marco de las estrategias de Cultura y 
Responsabilidad Turística: Apropiación de Bogotá Turística, Turismo Responsable, y Turismo
 Incluyente y Accesible. El 02 de mayo de 2022 se solicita la anulación del indicador, teniendo en
uenta que, el número de personas sensibilizadas en cultura y responsabilidad turística, se reporta en el 
Plan de Acción del Proyecto de Inversión 7705, a través de la meta "Implementar el 100% de las 
estrategias de cultura y responsabilidad turística". En este sentido, teniendo en cuenta que la
información reportada en el seguimiento al proyecto de inversión, se duplica en la hoja de vida del 
indicador "Eficacia en el número de personas sensibilizadas en cultura y responsabilidad turística". 
indicador eleminado en  abril 2022.</t>
  </si>
  <si>
    <t>7. Desarrollar acciones para el mejoramiento continuo de las habilidades y el desempeño de los servidores públicos vinculados al IDT</t>
  </si>
  <si>
    <t>Efectividad de los equipos de la Subdirección de Gestión de Destino en el cumplimiento de las actividades misionales, administrativas y contractuales</t>
  </si>
  <si>
    <t>Medir la efectividad de los equipos de la Subdirección de Gestión del Destino en el cumplimiento de las actividades misionales, administrativas y contractuales a su cargo: cumplimiento de metas, cargue de información oportuna, ejecución presupuestal, cumplimiento del Plan Anual de Adquisiciones, y cumplimiento de compromisos de políticas públicas.</t>
  </si>
  <si>
    <t>Sumatoria del 
resultado
 ponderado de las
 variables</t>
  </si>
  <si>
    <t>Fue eliminado en el drive se encuentra el formato</t>
  </si>
  <si>
    <t>3. Estructurar, implementar y evaluar los esquemas de gobernanza turística para la ciudad que incluyen la definición de políticas, lineamientos, planes y programas para el desarrollo del turismo en la ciudad.</t>
  </si>
  <si>
    <t>Modelos de gestión turística local implementados</t>
  </si>
  <si>
    <t xml:space="preserve">Reportar el avance en las actividades asociadas a la implementación de planes de gestión turística en las localidades de Bogotá. </t>
  </si>
  <si>
    <t>% Avance ejecutado/% Avance programado*100</t>
  </si>
  <si>
    <t xml:space="preserve">En el mes de enero de 2022, se registra el porcentaje acumulado de avance en la implementación de los modelos de gestión turística en las localidades de Bogotá (55%), atendiendo a lo programado y reportado en el Plan Estratégico de la entidad. En enero y febrero de 2022 no se registra programación para este indicador.
En el mes de mayo de 2022, se reporta cumplimiento del 1% programado, correspondiente al informe de implementación del Artículo 66 del Plan Distrital de Desarrollo  sobre Enfoque diferencial étnico.
En el mes de junio, se reporta cumplimiento del 4% programado, que corresponde al seguimiento efectuado a la ejecución semestral del plan de acción de Gestión Territorial (2%), y al informe resumen de las Radiografías Consolidadas de las localidades (2%).
En el mes de septiembre, se reporta cumplimiento del 2% programado, que corresponde al Informe Resumen de las Radiografías Consolidadas de las localidades. Con esta actividad se alcanza el cumplimiento del 100% del indicador programado para la vigencia 2022
En el mes de diciembre se reporta el cumplimiento del 8% programado, que corresponde a:
 - Informe desarrollo y participación en presupuestos participativos 4%
- Seguimiento de la ejecución semestral del plan de acción de Gestión Territorial 1,5%
- Informe Resumen de las Radiografías Consolidadas de las localidades 1,5%
- Implementar con al menos un grupo étnico el artículo 66 del PDD. Informe Semestral. 1%
En el mes de diciembre se consolida la información de modelos de gestión turística local, sin embargo en localidades perfiladas con baja demanda (Rafael Uribe Uribe, Tunjuelito, y Fontibón) no se logró consolidar la información del seguimiento a los planes de acción ni de las radiografías locales, debido a deficiencias en la ejecución de las obligaciones del contrato de prestación de servicios suscrito con la promotora a cargo de dichas localidades. </t>
  </si>
  <si>
    <t>ENER</t>
  </si>
  <si>
    <t>Cumplimiento en el cierre de las acciones de los Planes de Mejoramiento Internos- Gestión de Destino Competitivo y Sostenible</t>
  </si>
  <si>
    <t xml:space="preserve">  6. Generar acciones para el posicionamiento y la puesta en mercado de la oferta turística de Bogotá con criterios prospectivos y con enfoque de sostenibilidad, entendiendo los consumidores.</t>
  </si>
  <si>
    <t xml:space="preserve">Ejecución de las actividades de promoción y posicionamiento turístico </t>
  </si>
  <si>
    <t>Cuantificar las actividades de promoción y posicionamiento turístico que realiza o en las que participa el IDT;  tales como ferias estratégicas, viajes de familiarización para agentes de viajes y periodistas, Workshop, apoyo a eventos, activaciones, entre otras actividades que permitan la promoción de ciudad.</t>
  </si>
  <si>
    <t>Sumatoria número de actividades de promoción y posicionamiento turístico /Número de actividades programadas*100</t>
  </si>
  <si>
    <t>A lo largo de la vigencia 2022 se realizaron las siguientes actividades y eventos para la promoción y el mercadeo turístico en la ciudad de Bogotá:
1.        FITUR 2022
2.        VITRINA TURÍSTICA DE ANATO
3.        ROUTES AMERICAS, EEUU
4.        ADVENTURE NEXT PANAMÁ - ATTA
5.        FERIA VIRTUAL TRAVEL BLAST CHILE
6.        Rueda de encadenamiento Fondetur
7.        Press trip con Leo
8.        Fam trip en el marco del Travel Mart
9.        Empresarios expositores en ANATO
10.      Presentación de destino Instituto Municipal para el Turismo, la Cultura, la Recreación y el Deporte de Villeta 
11.     Presentación de destino empresarios Villeta 
12.     Capacitación Ruta Leyenda el Dorado 
13.     Presentación de destino Travel advisors Panamá 
14.     Presentación de destino Colombia Traveller
15.     Presentación de destino entidad municipal de turismo Cajicá
16.     Presentación de destino empresarios Cajicá
17.     Presentación de destino oferta Bogotá "Turismo para la vida" 
18.     Workshop de marca ASOBARES 
19.      Workshop de marca Melgar
20. Presentación de destino Club Dorado
21. Presentación de destino INTREPID DMC
22. Presentación de destino
23. Presentación de destino de Oferta IDT producto Turístico
24. Presentación de destino a empresarios de Acacias
25. Presentación de destino Discover Cartagena
26. Presentación de destino POTENTUR México 
27. Presentación de destino Colombia Es Única
28. Presentación Taller diseño de experiencias turísticas
29. Inauguración Ruta Costa Rica- Bogotá a través de Volaris
30. Participación en evento Tianguis en México. 
Durante lo corrido del año 2022 se han realizaron los siguientes eventos y acciones:
1.        FITUR 2022
2.        VITRINA TURÍSTICA DE ANATO
3.        ROUTES AMERICAS, EEUU
4.        ADVENTURE NEXT PANAMÁ - ATTA
5.        FERIA VIRTUAL TRAVEL BLAST CHILE
6.        Rueda de encadenamiento Fondetur
7.        Press trip con Leo
8.        Fam trip en el marco del Travel Mart
9.        Empresarios expositores en ANATO 
10.      Presentación de destino Instituto Municipal para el Turismo, la Cultura, la Recreación y el Deporte de Villeta 
11.     Presentación de destino empresarios Villeta 
12.     Capacitación Ruta Leyenda el Dorado 
13.     Presentación de destino Travel advisors Panamá 
14.     Presentación de destino Colombia Traveller
15.     Presentación de destino entidad municipal de turismo Cajicá
16.     Presentación de destino empresarios Cajicá
17.     Presentación de destino oferta Bogotá "Turismo para la vida" 
18.     Workshop de marca ASOBARES 
19.      Workshop de marca Melgar
20. Presentación de destino Club Dorado
21. Presentación de destino INTREPID DMC
22. Presentación de destino
23. Presentación de destino de Oferta IDT producto Turístico
24. Presentación de destino a empresarios de Acacias
25. Presentación de destino Discover Cartagena
26. Presentación de destino POTENTUR México 
27. Presentación de destino Colombia Es Única
28. Presentación Taller diseño de experiencias turísticas
29. Inauguración Ruta Costa Rica- Bogotá a través de Volaris
30. Participación en evento Tianguis en México.
31. Desarrollo del Congreso Nacional de ANATO
32. Presentación de la oferta del IDT
33. Oferta institucional del IDT
34. Presentación de destino a la Dirección Distrital de Turismo de Riohacha
35. Socialización de Plan Bogotá
36. Press Congreso de ANATO
37. Fam Congreso de ANATO
Durante el año 2022 se realizaron 55 eventos y acciones de mercadeo, los cuales se enlistan a continuación:
1.        FITUR 2022
2.        VITRINA TURÍSTICA DE ANATO
3.        ROUTES AMERICAS, EEUU
4.        ADVENTURE NEXT PANAMÁ - ATTA
5.        FERIA VIRTUAL TRAVEL BLAST CHILE
6.        Rueda de encadenamiento Fondetur
7.        Press trip con Leo
8.        Fam trip en el marco del Travel Mart
9.        Empresarios expositores en ANATO 
10.      Presentación de destino Instituto Municipal para el Turismo, la Cultura, la Recreación y el Deporte de Villeta 
11.     Presentación de destino empresarios Villeta 
12.     Capacitación Ruta Leyenda el Dorado 
13.     Presentación de destino Travel advisors Panamá 
14.     Presentación de destino Colombia Traveller
15.     Presentación de destino entidad municipal de turismo Cajicá
16.     Presentación de destino empresarios Cajicá
17.     Presentación de destino oferta Bogotá "Turismo para la vida" 
18.     Workshop de marca ASOBARES 
19.      Workshop de marca Melgar
20. Presentación de destino Club Dorado
21. Presentación de destino INTREPID DMC
22. Presentación de destino
23. Presentación de destino de Oferta IDT producto Turístico
24. Presentación de destino a empresarios de Acacias
25. Presentación de destino Discover Cartagena
26. Presentación de destino POTENTUR México 
27. Presentación de destino Colombia Es Única
28. Presentación Taller diseño de experiencias turísticas
29. Inauguración Ruta Costa Rica- Bogotá a través de Volaris
30. Participación en evento Tianguis en México.
31. Desarrollo del Congreso Nacional de ANATO
32. Presentación de la oferta del IDT
33. Oferta institucional del IDT
34. Presentación de destino a la Dirección Distrital de Turismo de Riohacha
35. Socialización de Plan Bogotá
36. Press Congreso de ANATO
37. Fam Congreso de ANATO
38. FIT Argentina
39. Capacitación como participar en ruedas de negocios 2022
40. Capacitación comercialización y empaquetamiento
41. Presentación de destino Universidad Colegio Mayor de Antioquia
42. Socialización participación feria W
43. Socializacion Cementerio Central
44. Socialización estrategia Hospital Para Plan Bogotá
45. SATW
46. Fam trip 1 RVMBO 2022
47. Fam trip 2 RVMBO 2022
48. Fam trip 3 RVMBO 2022
49. Rueda de negocios RVMBO 2022
50. Press trip gastronómico
51. Agenda académica RVMBO 2022
52. Fam trip México
53. Fam trip Italia
54. Presentación empresarios Medellín.  Easyfly
55. EXPOBAR 2022</t>
  </si>
  <si>
    <t>Personas atendidas a través de la red de información turística</t>
  </si>
  <si>
    <t xml:space="preserve">Cuantificar el número de personas atendidas a través de la red de información turística, midiendo el nivel de demanda de información turística en la red de información. </t>
  </si>
  <si>
    <t>Sumatoria número de personas atendidas a través de la red de información turística  / Número de personas programadas* 100</t>
  </si>
  <si>
    <t xml:space="preserve">En lo corrido del 2022, se atendieron 9.818 personas a través de la Red de Información Turística, así: 
  • 3.447 residentes
  • 3.235 nacionales
  • 3.136 extranjeros
 La atención a usuarios se realizó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Templete al Libertador, Monserrate, Terminal Salitre, Aeropuerto El Dorado y recorridos presenciales. 
Adicionalmente, durante este año se desarrollaron 150 recorridos turísticos con las siguientes temáticas:
 • Recorrido Centro Histórico La Candelaria
 • Recorrido Cerro Monserrate                                                                                                                                                                                                                
 • Recorrido Centro Internacional   
En lo corrido del 2022, se atendieron 28.270 personas a través de la Red de Información Turística
  • 10.058 residentes 
  • 9.266 nacionales 
  • 8.887 extranjeros 
 • 59 Solicitudes a traves de respuesta a PQRS
 La atención a usuarios se realizó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Templete al Libertador, Monserrate, Terminal Salitre, Aeropuerto El Dorado y recorridos presenciales. 
 Adicionalmente, durante este año se desarrollaron 269 recorridos turísticos con las siguientes temáticas:
• Recorrido Centro Histórico La Candelaria
• Recorrido Cerro Monserrate
• Recorrido Centro Internacional
• Recorrido Distrito graffiti
La atención a usuarios se realizó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Templete al Libertador, Monserrate, Terminal Salitre, Aeropuerto El Dorado y recorridos presenciales.
 • Pedestales: Pedestal Catedral de Sal de Zipaquirá y Maloca
 Adicionalmente, durante este año se desarrollaron 363 recorridos turísticos con las siguientes temáticas:
• Recorrido Centro Histórico La Candelaria
• Recorrido Cerro Monserrate
• Recorrido Centro Internacional
• Recorrido Distrito graffiti.  En lo corrido del 2022, se atendieron 55.391 personas a través de la Red de Información Turística
  • 15.912 residentes
  • 16.513 nacionales
  • 16.778 extranjeros
  • 116 Solicitudes a través de respuesta a PQRS
  • 5641 personas que realizaron sesiones de información en pedestales ubicados estratégicamente en la ciudad de Bogotá
  •  431 personas que visualizaron los recorridos en canales virtuales ( https://www.youtube.com/watch?v=Qou3ZBqRKbc y https://www.youtube.com/watch?v=bl0iflkOUJk&amp;t=1s )
 La atención a usuarios se realizó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Templete al Libertador, Monserrate, Terminal Salitre, Aeropuerto El Dorado y recorridos presenciales.
 • Pedestales: Pedestal Catedral de Sal de Zipaquirá y Maloka
 • Visualización de recorridos turísticos.
 Adicionalmente, durante este año se desarrollaron 520 recorridos turísticos con las siguientes temáticas:
• Recorrido Centro Histórico La Candelaria
• Recorrido Cerro Monserrate
• Recorrido Centro Internacional
• Recorrido Distrito graffiti                                                                                                                                                            
   Durante la vigencia 2022, se atendieron 95.289 personas a través de la Red de Información Turística
  • 20.908 residentes
  • 21.307 nacionales
  • 22.348 extranjeros
  • 135 Solicitudes a través de respuesta a PQRS
  • 29.893 personas que realizaron sesiones de información en pedestales ubicados estratégicamente en la ciudad de Bogotá
  •  698 personas que visualizaron los recorridos en canales virtuales ( https://www.youtube.com/watch?v=Qou3ZBqRKbc y https://www.youtube.com/watch?v=bl0iflkOUJk&amp;t=1s )
 La atención a usuarios se realizó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Templete al Libertador, Monserrate, Terminal Salitre, Aeropuerto El Dorado y recorridos presenciales.
 • Pedestales: Pedestal Catedral de Sal de Zipaquirá y Maloka, Terminal Salitre y Centro Internacional.
 • Visualización de recorridos turísticos.
 Adicionalmente, durante este año se desarrollaron 655 recorridos turísticos con las siguientes temáticas:
• Recorrido Centro Histórico La Candelaria
• Recorrido Cerro Monserrate
• Recorrido Centro Internacional
• Recorrido Distrito graffiti         </t>
  </si>
  <si>
    <t>2. Generar condiciones para el disfrute de la experiencia de visita por 
parte de turistas nacionales e internacionales</t>
  </si>
  <si>
    <t>Medición de Calidad Puntos de
Información Turística</t>
  </si>
  <si>
    <t xml:space="preserve">Medir el nivel de calidad en los servicios ofrecidos a los 
usuarios en los puntos de la Red de Información Turística </t>
  </si>
  <si>
    <t>Promedio calificaciones 
encuestas de
 calidad/Meta 
programada</t>
  </si>
  <si>
    <t xml:space="preserve">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97.30% de nivel de calidad en enero y 97.90 
en febrero.
El total de personas encuestadas en enero: 106
El total de personas encuestadas en febrero: 90
Respecto al resultado acumulado de medición en la vigencia se cuenta con un 97,13%
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94,72 % de 
nivel de calidad en abril, 96,36 en mayo
El total de personas encuestadas en abril: 56
El total de personas encuestadas en mayo: 35
Respecto al resultado acumulado de medición en la vigencia se cuenta con un 96,50%       
El total de personas encuestadas en junio: 125
Respecto al resultado acumulado de medición en la vigencia se cuenta con un 95,97% 
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96,53 % de nivel de calidad en julio, 96,49% en agosto y 98,86 en septiembre
El total de personas encuestadas en julio: 172
El total de personas encuestadas en agosto: 191
El total de personas encuestadas en septiembre: 102
Respecto al resultado acumulado de medición en la vigencia se cuenta con un 96,41%         
Observación: Durante el periodo de julio y agosto no pudo realizar la entrega de información respecto a la medición frente a los servicios ofrecidos en la Red de Información Turística, debido a que no se contaba con las personas que pudieran realizar dicha medición y análisis. Sin embargo, para el reporte del mes de septiembre se carga la información de dichos meses ya que pudo ser analizada por parte del Observatorio de Turismo.  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96,45 % de nivel de calidad en octubre
El total de personas encuestadas en Octubre: 77
Respecto al resultado acumulado de medición en la vigencia se cuenta con un 96,41%                                                               
"Frente a los servicios ofrecidos en la Red de Información Turística, la Subdirección de Promoción y Mercadeo cuenta un mecanismo digital de calificación tendiente a evaluar la percepción de la calidad de los usuarios frente a los servicios ofrecidos en los PIT; para ello se pusieron a consideración de los usuarios, todos los aspectos asociados elementos tangibles, seguridad, empatía, capacidad de respuesta y fiabilidad, componentes indispensables en la medición de la calidad, a través de un formulario en la plataforma Google Forms, arrojando como resultado un  96,45 % de nivel de calidad en octubre, 97,22% en Noviembre y 97,88% en Diciembre
El total de personas encuestadas en Octubre: 77
El total de personas encuestadas en Noviembre: 96
El total de personas encuestadas en Diciembre: 66
Respecto al resultado acumulado de medición en la vigencia se cuenta con un 96,60%               </t>
  </si>
  <si>
    <t>Cumplimiento en el cierre de las acciones de los Planes de Mejoramiento Internos- Promoción y Mercadeo Turístico de Ciudad</t>
  </si>
  <si>
    <t>7. desarrollar acciones para el mejoramiento continuo de las
habilidades y el desempeño de los servidores públicos vinculados al IDT.</t>
  </si>
  <si>
    <t>Ejecución Plan Institucional de Bienestar</t>
  </si>
  <si>
    <t>Medir el nivel de cumplimiento de la programación de actividades de bienestar social de la vigencia, establecidas en el Plan Institucional, propuesto de acuerdo con los requerimientos de los funcionarios.</t>
  </si>
  <si>
    <t>Número de actividades realizadas/Total de Actividades programadas*100</t>
  </si>
  <si>
    <t>En el primer trimestre durante el mes de enero dentro del Plan de Bienestar Institucional, 
 no se programaron actividades.
En el primer trimestre durante el mes de febrero dentro del Plan de Bienestar Institucional,  se programaron 2 actividades, Celebracion de cumple años IDT y Jornada de Induccion y Reinduccion servidores y coaboradores nuevos, resultado que equivale a un 100% de cumplimiento.Para el mes de marzo dentro del Plan de Bienestar Institucional,  se programaron 3 actividades, Intervención riesgo psicosocial (MINDFULNESS) virtual y Capacitación Primeros Auxilios Psicológicos- Centro de Apoyo emocional - DASCD y el cafe con la Directora, resultado que equivale a un 100% de cumplimiento..
En el segundo trimestre durante el mes de abril dentro del Plan de Bienestar Institucional,  se programaron 3 actividades. Capacitación de Introducción a la Sala amiga, Donación de sangre IDCBIS y 2 sesiones de plan de lectura. Para el mes de mayo dentro del Plan de Bienestar Institucional,  se programaron 2 actividades, 2 jornadas de inducción y reinducción para toda la comunidad institucional, y se culminó con el PLan de lectura dirigido a los servidores de la entidad con una sesión presencial.
Para el mes de junio dentro del Plan de Bienestar Institucional,  se programaron 2 actividades, Actividad de roles y resposabilidades y el Cafe con la Directora.
En el tercer trimestre durante el mes de julio dentro del Plan de Bienestar Institucional,  se programo 1 actividad. Capacitación de acoso laboral y Presentación y sustentación de manual de funciones IDT.
.Para el mes de agosto dentro del Plan de Bienestar Institucional,  se programo 1 actividad, feria de servicios.
En el tercer trimestre durante el mes de julio dentro del Plan de Bienestar Institucional,  se programo 1 actividad. Capacitación de acoso laboral y Presentación y sustentación de manual de funciones IDT. Para el mes de agosto dentro del Plan de Bienestar Institucional, se programó 1 actividad, feria de servicios. Para el mes de septiembre dentro del Plan de Bienestar Institucional, se programaron 2 actividades, Café con la Directora y motivación y propósito de vida.
En el cuarto trimestre durante el mes de octubre dentro del Plan de Bienestar Institucional,  se programaron 2 actividades. Semana de la SST y Diálogo Ciudadano sobre la gestión del Talento Humano - IDT. Para el mes de noviembre dentro del Plan de Bienestar Institucional, se programaron 2 actividades Sesión de sensibilización derechos personas Trans se realizo contratacion del plan de bienesstar 2022 contrato 360-2022.Para el mes de diciembre dentro del Plan de Bienestar Institucional, se programaron 2 actividades Celebracion dia de la familia, entrega de incentivos y cierre de gestion .</t>
  </si>
  <si>
    <t>Ejecución Plan Institucional de Capacitación</t>
  </si>
  <si>
    <t>Medir el nivel de cumplimiento de la programación de actividades de formación de la vigencia, establecidas en el Plan Institucional de capacitación, propuesto de acuerdo con los requerimientos de capacitación grupales e individuales identificados.</t>
  </si>
  <si>
    <t>Número de capacitaciones realizadas/Total de Capacitaciones Programadas*100</t>
  </si>
  <si>
    <t>Para el primer trimestre  del Plan de Capacitación Institucional se programó Capacitacion en antropometria, Escuela terapéutica DME (cuello y miembros superiores) virtual,   Capacitación Primeros Auxilios Psicológicos- Centro de Apoyo emocional - DASCD, Taller de movilidad sostenible y Taller de Cultura del Agua.
Para el segundo trimestre  del Plan de Capacitación Institucional se programó prevencion y reporte de riesgos, Mintrabajo ambientes laborales y seguros, mercado de compras públicas, introducción sala amiga, intervención de riesgo psicosocial - inteligencia emocional, intervención riesgo psicosocial, hábitos nutricionales saludables, capacitación lesiones deportivas, beneficio lactancia materna, charla Comunicación Asertiva, conoce EL PIGA, Charla MIPG 27-05-2022, Capacitación Datos Abiertos 03-05-2022, plásticos de un solo uso, capacitación SDA, Conoce la programación de la Semana Ambiental, Conéctate ya a la charla _Plásticos de un solo uso, Capacitación Presencial en Formalización Turística IDT – MINCIT, Socialización y articulación Plan de Acción Bogotá DTI, Socialización y articulación Plan de Acción Bogotá DTI, Socialización y articulación Plan de Acción Bogotá DTI, actividad PIGA- abril 2022, actividad PIGA- mayo  2022  y Socialización y articulación Plan de Acción Bogotá DTI (4)
Para el tercer trimestre  del Plan de Capacitación Institucional se programó motivación y propósito de vida - virtual – SST, cuidado de la visión y audición – virtual, taller de espalda – presencial, resolución de conflictos, Taller de Impedancia, extracción manual, conservación y suministro - sala amiga – virtual, capacitación acoso laboral, Charla modelo integrado de planeación y gestión – MIPG, actividad capacitación compras públicas sostenibles, energías verdes como estrategia de mitigación al cambio climático, pautas de crianza y signos de alarma, compras publicas sostenibles,  Listado de asistencia "Instrumentos Archivísticos" Parte I, Charla "MANEJO DE DOCUMENTOSELECTRÓNICOS", Charla "Instrumentos Archivísticos" y"Sistema Integrado de Conservación, Charla Apropiación de Bogotá como destino turístico, Charla de Política Públicas, Charla de producto Bogotá- Región, Charla de producto Cultural y Charla de producto de Bienestar y Naturaleza. 
Para el cuarto trimestre  del Plan de Capacitación Institucional se programo Gestión Contractual - Daño Antijuridico - SECOP II, Sensibilización MIPG SIG - Estructura Base De Datos, Capacitación Reportes, Manejo de PQRSD y Atención a personas en situación de discapacidad,Charla Comunicación asertiva y lenguaje claro en la gestión corporativa, Charla virtual sobre la importancia del Lenguaje Corporal, IDT- Sensibilización seguridad, Asistencia Sensibilización seguridad, Charla -Prevención De Enfermedades Gastrointestinales, Charla Nomofobia - Sanitas – Virtual, Ventanilla Única De Servicios, Alimentación Complementaria SST, Quien Quiere Ser Saludable – Sanitas.</t>
  </si>
  <si>
    <t>Porcentaje satisfacción del cliente interno frente a los programas de bienestar, capacitación y SG-SST</t>
  </si>
  <si>
    <t>Medir el grado de satisfacción del cliente interno del IDT frente a las actividades desarrolladas dentro de los planes de trabajo de bienestar, capacitación y SG-SST</t>
  </si>
  <si>
    <t>Número de Funcionarios Internos Satisfechos/Total de Funcionarios Internos encuestados*100</t>
  </si>
  <si>
    <t xml:space="preserve">Para el primer trimestre (febrero) se realizó la actividad de Antropometria (la persepcion se realiza con las personas que asisten virtuamente) y reunion con la brigada de emergencia, con una persepcion favorable en un 98% y un total 16 servidores y colaboradores del IDT encuestados.
Para el mes de (marzo) se realizaron las actividades de Programa muévete trabajador – consejería en actividad física virtual, Escuela terapéutica DME (cuello y miembros superiores) virtual, Intervención riesgo psicosocial (MINDFULNESS) virtual y Capacitación Primeros Auxilios Psicológicos- Centro de Apoyo emocional - DASCD, con una persepcion favorable en un 98% y un total 165 servidores y colaboradores del IDT encuestados.
Para el segundo trimestre (abril) se realizó la actividad de hábitos nutricionales saludables - virtual,  Capacitación de Introducción a la Sala amiga e intervención riesgo psicosocial - adaptación al cambio - virtual, con una persepcion favorable en un 98% y un total 16 servidores y colaboradores del IDT encuestados. Para el mes de (mayo) se realizaron las actividades de Capacitación Virtual en seguridad basada en el comportamiento - prevención y reporte de riesgos, beneficios de la lactancia materna - técnicas de amamantamiento - virtual, Primera y segunda Jornada de Induccion y reinduccion
Para el mes de (junio) se realizaron las actividades de intervención de riesgo psicosocial - inteligencia emocional - virtual, Capacitación lesiones deportivas - Virtual, Formación a la brigada de emergencia - Virtual, roles y resposabilidades y Cafe con la directora. con una persepcion favorable en un 96% y un total 230 servidores y colaboradores del IDT encuestados
Para el tercer trimestre (julio) se realizó la actividad de Capacitación sala amiga, Capacitación en google mantis y capacitación del clima laboral, con una percepción favorable en un 85% y un total 97 servidores y colaboradores del IDT encuestados. es de aclarar que la actividad de clima laboral fue liderada por el DASCD, por consiguiente los servidores y colaboradores que dieron respuesta a la encuesta de percepción fue inferior a los asistentes. 
Para el mes de (agosto) se realizó la actividad de Capacitación resolución de conflictos - Virtual, feria de servicios, Cuidado de la visión y audición - virtual y Taller de espalda - presencial. 
 Para el mes de (septiembre) se realizó la actividad de Café con la Directora, pautas de crianza y signos de alarma, resolucion de conflictos y feria de servicios
Para el cuarto trimestre (noviembre) se realizó la actividad de Sesión de sensibilización derechos personas Trans, con una percepción favorable en un 100% y un total 33 servidores y colaboradores del IDT encuestados. Para el mes de (diciembre) se realizó la actividad de cierre de gestion, dia de la familia y salud mental, con una percepción favorable en un 96% y un total 124 servidores y colaboradores del IDT encuestados. </t>
  </si>
  <si>
    <t>Promedio de calificación de los funcionarios en las capacitaciones formales realizadas en cumplimiento PIC</t>
  </si>
  <si>
    <t>Determinar el nivel de apropiación de los conocimiento adquiridos en las capacitaciones formales, por parte de los funcionarios de planta del IDT, con el fin de establecer la efectividad del plan de capacitación en su contribución al desarrollo de competencias.</t>
  </si>
  <si>
    <t>Sumatoria de la calificación obtenida por los funcionarios de planta en las capacitaciones formales realizados por el IDT en cumplimiento del PIC./No. de funcionarios de planta evaluados.*100</t>
  </si>
  <si>
    <t>El contrato 378 de 2022 se ejecutará con la empresa UNIVERSITARIA VIRTUAL INTERNACIONAL cuyo objeto es "Contratar los servicios de capacitación para los funcionarios de planta, de conformidad con el Plan Institucional de Capacitación del Instituto Distrital de Turismo". Fecha del acta de inicio 07/12/2022 y se ejecutará durante el primer trimestre de la vigencia 2023 momento en el cual se complementará el reporte del mencionado indicador.
En este sentido, en lo que concierne al 2022 se debe advertir que por carga laboral, en el marco del Plan de Capacitación, las actividades que se contrataron con recursos públicos se realizarán entre enero y marzo de 2023, el curso contratado en “Planeación de Proyectos” y del cual participarán 15 servidores, se ejecutará entre enero y marzo del 23. La otra actividad, denominada Coaching organizacional y que permitirá plantear un escenario de discusión y sensibilización sobre el clima laboral y sus afectaciones, se realizará a finales de marzo.</t>
  </si>
  <si>
    <t>Porcentaje de Satisfacción laboral</t>
  </si>
  <si>
    <t>Identificar el índice del ambiente laboral del IDT.</t>
  </si>
  <si>
    <t>Número de trabajadores satisfechos laboralmente/Total de trabajadores encuestados*100</t>
  </si>
  <si>
    <t>Para la vigencia 2022, segun la encuesta Porcentaje de Satisfacción laboral 2022, aplicada a la 
comunidad 
institucional con un total de funcionarios a los cuales se les aplica la encuesta para evaluar el nivel de 
satisfacción laboral de 25 servidores contra el total de funcionarios que están satisfechos laboralmente 
24 refleja una satisfaccion del 96% para el periodo evaludado del indiador.</t>
  </si>
  <si>
    <t>Ejecución de las fases de rediseño institucional</t>
  </si>
  <si>
    <t xml:space="preserve">Medir el nivel de cumplimiento de la programación de actividades de formación de la vigencia, establecidas en  la fases del rediseño organizacional </t>
  </si>
  <si>
    <t>Porcentaje de ejecución de las fases de rediseño institucional/programados</t>
  </si>
  <si>
    <t xml:space="preserve">Durante la vigencia 2022 la entidad efectuó la contratación de dos (2) profesionales quienes apoyaron a la Subdirección de Gestión Corporativa en el desarrollo de las diferentes actividades enmarcadas en el rediseño institucional del Instituto Distrital de Turismo y su implementación. Contratos No. 90, 110, 308 y 333 277 de 2022, garantizando el apoyo al proceso de Talento Humano en las actividades asociadas a la meta del presente indicador. 
Dentro de los logros alcanzados en este periodo se encuentran: 
- Expedición de la Resolución No.255 del 4 de noviembre de 2022 de distribución de los empleos conforme a la nueva estructura de la Entidad.
- Expedición de la Resolución No.274 del 16 de noviembre de 2022, de Incorporación y se realizó posesión de los servidores públicos en la nueva planta de personal.
- Reporte de los nuevos empleos a la CNSC en el Sistema de apoyo para la Igualdad el Mérito y la Oportunidad SIMO, Circular Externa No.0011 DE 2021.
- Solicitud a la CNSC, de autorización para el uso de las listas de elegibles, con el propósito de cubrir la nuevas vacantes definitivas que corresponda a “mismos empleos” o “empleos equivalentes
</t>
  </si>
  <si>
    <t>Ejecución Plan de Seguridad y Salud en el Trabajo</t>
  </si>
  <si>
    <t>Medir el cumplimiento de la programación de actividades de seguridad y salud en el trabajo de la vigencia, establecidas en el Plan Institucional, propuesto de acuerdo con las necesidades de los funcionarios.</t>
  </si>
  <si>
    <t xml:space="preserve">
En el primer trimestre de la vigencia (enero) en el plan del SG-SST, se programaron 2 actividades de las cuales se desarrollaron en su totalidad, resultado que equivale a un 100% de cumplimiento acumulado en el periodo frente a lo programado. Las actividades realizadas son: Reporte de SIDEAP evaluacion inicial y COPASST.Para el mes de (febrero) en el plan del SG-SST, se programaron 3 actividades de las cuales se desarrollaron en su totalidad, resultado que equivale a un 100% de cumplimiento acumulado en el periodo frente a lo programado. Las actividades realizadas son: Capacitacion en antropometria, reporte indicadores SIDEAP 2.0 y reunion con la brigada de emergencias. Para el mes de (marzo) en el plan del SG-SST, se programaron 4 actividades de las cuales se desarrollaron en su totalidad, resultado que equivale a un 100% de cumplimiento acumulado en el periodo frente a lo programado. Las actividades realizadas son: Programa muévete trabajador – consejería en actividad física virtual, Escuela terapéutica DME (cuello y miembros superiores) virtual, Intervención riesgo psicosocial (MINDFULNESS) virtual y Capacitación Primeros Auxilios Psicológicos- Centro de Apoyo emocional - DASCD
En el segundo trimestre de la vigencia (abril) en el plan del SG-SST, se programaron 6 actividades de las cuales se desarrollaron en su totalidad, resultado que equivale a un 100% de cumplimiento acumulado en el periodo frente a lo programado. Las actividades realizadas son: hábitos nutricionales saludables - virtual,  Capacitación de Introducción a la Sala amiga, capacitación primeros auxilios avanzado, Donación de sangre IDCBIS, Charla sobre Comunicación Asertiva e intervención riesgo psicosocial - adaptación al cambio - virtual. Para el mes de (mayo) en el plan del SG-SST, se programaron 5 actividades de las cuales se desarrollaron en su totalidad, resultado que equivale a un 100% de cumplimiento acumulado en el periodo frente a lo programado. Las actividades realizadas son: Socializacion presencial Muévete Trabajador - IDRD, Capacitación Virtual en seguridad basada en el comportamiento - prevención y reporte de riesgos, beneficios de la lactancia materna - técnicas de amamantamiento - virtual, Capacitacion manejo del estres y Taller de Autocuidado - programa muévete trabajador.
Para el mes de (junio) en el plan del SG-SST, se programaron 5 actividades de las cuales se desarrollaron en su totalidad, resultado que equivale a un 100% de cumplimiento acumulado en el periodo frente a lo programado. Las actividades realizadas son: intervención de riesgo psicosocial - inteligencia emocional - virtual, formación COPASST - virtual, Capacitación lesiones deportivas - Virtual, Formación a la brigada de emergencia - Virtual y seguimiento al Plan Padrono de la Personeria PESV.
En el tercer trimestre de la vigencia (julio) en el plan del SG-SST, se programaron 4 actividades de las cuales se desarrollaron en su totalidad, resultado que equivale a un 100% de cumplimiento acumulado en el periodo frente a lo programado. Las actividades realizadas son:extracción manual, conservación y suministro - sala amiga – virtual, Taller de impedancia, estrategia muévete trabajador, inspecciones locativas apoyo COPASST y capacitación acoso laboral - virtual - DASCD
Para el mes de (agosto) en el plan del SG-SST, se programaron 7 actividades de las cuales se desarrollaron en su totalidad, resultado que equivale a un 100% de cumplimiento acumulado en el periodo frente a lo programado. Las actividades realizadas son: Taller de espalda - presencial, Capacitación resolución de conflictos - Virtual, feria de servicios, Cuidado de la visión y audición - virtual, promoción de la semana mundial de la lactancia, reporte SST en línea - SIDEAP y pausas activas
 Para el mes de (septiembre) en el plan del SG-SST, se programaron 6 actividades de las cuales se desarrollaron en su totalidad, resultado que equivale a un 100% de cumplimiento acumulado en el periodo frente a lo programado. Las actividades realizadas son: formación al comité de convivencia laboral, Taller de impedancia - Programa muévete trabajado, formación al COPASST, Motivación y propósito de vida - Virtual - SST, Formación brigada de emergencias presencial  y visita técnica presencial SAFL - SDIS
En el cuarto trimestre de la vigencia (octubre) en el plan del SG-SST, se programaron 5 actividades de las cuales se desarrollaron en su totalidad, resultado que equivale a un 100% de cumplimiento acumulado en el periodo frente a lo programado. Las actividades realizadas son: SIMULACRO DISTRITAL, Alimentación Complementaria - Virtual, Elecciones Comité De Convivencia - Virtual, Semana de la SST y Diálogo Ciudadano sobre la gestión del Talento Humano - IDT.  Para el mes de (noviembre) en el plan del SG-SST, se programaron 4 actividades de las cuales se desarrollaron en su totalidad, resultado que equivale a un 100% de cumplimiento acumulado en el periodo frente a lo programado. Las actividades realizadas son: higiene postural - presencial, rumboterapia, Elecciones COPASST y reconocimiento sala amiga familia lactante IDT.Para el mes de (diciembre) en el plan del SG-SST, se programaron 3 actividades de las cuales se desarrollaron en su totalidad, resultado que equivale a un 100% de cumplimiento acumulado en el periodo frente a lo programado. Las actividades realizadas son: Formacion al COPASST, Inspeccion equipos de emergencia y pausas saludables.</t>
  </si>
  <si>
    <t>Frecuencia de accidentabilidad</t>
  </si>
  <si>
    <t>Medir el número de accidentes de trabajo con lesiones incapacitantes para establecer acciones de mitigación del riesgo de origen de AT.</t>
  </si>
  <si>
    <t>Número de accidentes de trabajo que se presentaron en el mes/Número de trabajadores en el mes*100</t>
  </si>
  <si>
    <t>En el primer trimestre (enero) no se presentaron  accidentes de trabajo. Lo anterior refleja un rango de gestión de nivel satisfactorio con un 0% de accidentalidad en el trimestre de la vigencia 2022. Para el mes de (febrero) no se presentaron  accidentes de trabajo. Para el mes de (marzo) no se presentaron  accidentes de trabajo. Lo anterior refleja un rango de gestión de nivel satisfactorio con un 0% de accidentalidad en el trimestre de la vigencia 2022.
En el segundo trimestre (abril) no se presentaron  accidentes de trabajo. Lo anterior refleja un rango de gestión de nivel satisfactorio con un 0% de accidentalidad en el trimestre de la vigencia 202. Para el mes de (mayo) se presento 1 accidente de trabajo. Lo anterior refleja un rango de gestión de nivel satisfactorio con un 0% de accidentalidad en el trimestre de la vigencia 202. Es de aclarar que se envio reporte a la ARL y lo catalogaron de origen comun.
Para el mes de (junio) se presentaron 0 accidentes de trabajo. Lo anterior refleja un rango de gestión de nivel satisfactorio con un 0% de accidentalidad en el trimestre de la vigencia 2022.
En el tercer trimestre (julio) no se presentaron  accidentes de trabajo. Lo anterior refleja un rango de gestión de nivel satisfactorio con un 0% de accidentalidad en el trimestre de la vigencia 2022.
Para el mes de  (agosto) no se presentaron  accidentes de trabajo. Lo anterior refleja un rango de gestión de nivel satisfactorio con un 0% de accidentalidad en el trimestre de la vigencia 2022.
Para el mes de  (septiembre) no se presentaron  accidentes de trabajo. Lo anterior refleja un rango de gestión de nivel satisfactorio con un 0% de accidentalidad en el trimestre de la vigencia 2022.
En el cuarto trimestre (octubre) se presento 1 accidente de trabajo. Lo anterior refleja un rango de gestión de nivel satisfactorio con un 0% de accidentalidad en el trimestre de la vigencia 2022. Para el mes de (noviembre) no se presentaron  accidentes de trabajo. Lo anterior refleja un rango de gestión de nivel satisfactorio con un 0% de accidentalidad en el trimestre de la vigencia 2022. Para el mes de (diciembre) no se presentaron  accidentes de trabajo. Lo anterior refleja un rango de gestión de nivel satisfactorio con un 0% de accidentalidad en el trimestre de la vigencia 2022.</t>
  </si>
  <si>
    <t>Proporción de accidentes de trabajos mortales</t>
  </si>
  <si>
    <t>Medir los reportes de Accidentalidad mortalidad del SG SST (incluye a todo el personal propio, contratista, subcontratista y en misión) , del periodo y la vigencia anterior.</t>
  </si>
  <si>
    <t>Número de accidentes de trabajo mortales que se presentaron en el año/Total de accidentes de trabajo que se presentaron en el año*100</t>
  </si>
  <si>
    <t>Para la vigencia 2022 la tasa de mortaliad represento un 0% en la entidad, según los 2 accidentes de 
trabajo reportados en el periodo evaluado.</t>
  </si>
  <si>
    <t>Prevalencia de enfermedad laboral</t>
  </si>
  <si>
    <t xml:space="preserve">Medir el porcentaje de servidores que presentaraon enfermedad laboral en el periodo evaluado y la vigencia anterior. </t>
  </si>
  <si>
    <t>Número de casos nuevos y antiguos de enfermedad laboral que se presenaron en el año/Promedio total de trabajadores que se presenaron en el año*100</t>
  </si>
  <si>
    <t xml:space="preserve">Para la vigencia 2022  no se presentaron casos de enfermedad laboral en la entidad. Lo anterior siendo resultado de una buena planificacion en el plan de trabajo para mitigar riesgos.                                                                                                        
</t>
  </si>
  <si>
    <t>Severidad de accidentalidad</t>
  </si>
  <si>
    <t>Calificación de origen de AT - Información de ausentismo - Información de personal propio, contratistas persona natural y jurídica, en misión y demás partes interesadas del sistema.</t>
  </si>
  <si>
    <t>Número de días de incapacidad + Número de días cargados en el mes/Número de trabajadores en el mes*100</t>
  </si>
  <si>
    <t>Para el primer trimestre de 2022 (enero) se presentaron 0 accidentes de trabajo, reportando una gestión del 100%. Por cada cien (100) trabajadores que laboraron en el mes, se perdieron 0 días por accidente de trabajo. Para el mes de (marzo) se presentaron 0 accidentes de trabajo, reportando una gestión del 100%. Por cada cien (100) trabajadores que laboraron en el mes, se perdieron 0 días por accidente de trabajo
Para el segundo trimestre de 2022 (abril) se presentaron 0 accidentes de trabajo, reportando una gestión del 100%. Por cada cien (100) trabajadores que laboraron en el mes, se perdieron 0 días por accidente de trabajo. Para el mes de (mayo) se presento 1 accidente de trabajo, reportando una gestión del 100%. Por cada cien (100) trabajadores que laboraron en el mes, se perdieron 0 días por accidente de trabajo. Es de aclarar que se envio reporte a la ARL y lo catalogaron de origen comun.Para el mes de (junio) se presentaron 0 accidentes de trabajo, reportando una gestión del 100%. Por cada cien (100) trabajadores que laboraron en el mes, se perdieron 0 días por accidente de trabajo.
Para el mes de  (agosto) se presentaron 0 accidentes de trabajo, reportando una gestión del 100%. Por cada cien (100) trabajadores que laboraron en el mes, se perdieron 0 días por accidente de trabajo.
 Para el mes de  (septiembre) se presentaron 0 accidentes de trabajo, reportando una gestión del 100%. Por cada cien (100) trabajadores que laboraron en el mes, se perdieron 0 días por accidente de trabajo.
Para el cuarto trimestre de 2022 (octubre) se presentaron 1 accidentes de trabajo, reportando una gestión del 100%. Por cada cien (100) trabajadores que laboraron en el mes, se perdieron 2 días por accidente de trabajo. Para el mes de  (noviembre) se presentaron 0 accidentes de trabajo, reportando una gestión del 100%. Por cada cien (100) trabajadores que laboraron en el mes, se perdieron 0 días por accidente de trabajo. Para el mes de  (diciembre) se presentaron 0 accidentes de trabajo, reportando una gestión del 100%. Por cada cien (100) trabajadores que laboraron en el mes, se perdieron 0 días por accidente de trabajo</t>
  </si>
  <si>
    <t>Ausentismo por causa médica</t>
  </si>
  <si>
    <t>Medir los reportes de ausentismo  relacionadas con enfermedad general de los  servidores públicos, planta y contratistas.(personal natural).</t>
  </si>
  <si>
    <t>Número de días de ausencia por incapacidad laboral /Número de trabajadores en el mes*100</t>
  </si>
  <si>
    <t>Para el primer trimestre de 2022 se presento una (1) incapacidad por enfermedad general, representando un porcentaje de afectación total del 1 % entre los días laborales perdidos por ausentismo y los días laborados previstos. 
Para el primer trimestre de 2022 (febreo)se presento una (1) incapacidad por enfermedad general, representando un porcentaje de afectación total del 1 % entre los días laborales perdidos por ausentismo y los días laborados previstos. 
Para el primer trimestre de 2022 (marzo)se presento una (4) incapacidad por enfermedad general, representando un porcentaje de afectación total del 16 % entre los días laborales perdidos por ausentismo y los días laborados previstos. (se aclara que la incpacidad de una servdiora es por maternidad)
Para el segundo trimestre de 2022 (abril) no se presentaron incapacidades por enfermedad general, existe una incpacidad de una servdiora por maternidad, representando un porcentaje de afectación total del 10 % entre los días laborales perdidos por ausentismo y los días laborados previstos.  Para el mes de (mayo) no se presentaron incapacidades por enfermedad general, existe una incpacidad de una servdiora por maternidad, representando un porcentaje de afectación total del 11 % entre los días laborales perdidos por ausentismo y los días laborados previstos.
Para el mes de (junio) se presentaron 2 incapacidades por enfermedad general, existe una incpacidad de una servdiora por maternidad, representando un porcentaje de afectación total del 15 % entre los días laborales perdidos por ausentismo y los días laborados previstos.
Para el tercer trimestre de 2022 (julio)  se presentaron (4) incapacidades por enfermedad general, existe una incpacidad dos servdioras por maternidad, representando un porcentaje de afectación total del 15 % entre los días laborales perdidos por ausentismo y los días laborados previstos
Para el mes de (agosto)  se presentaron (3) incapacidades por enfermedad general, existe una incpacidad de una servdiora por maternidad, representando un porcentaje de afectación total del 15 % entre los días laborales perdidos por ausentismo y los días laborados previstos
Para el mes de (septiembre) se presentaron 3 incapacidades por enfermedad general, existe una incpacidad de una servdiora por maternidad, representando un porcentaje de afectación total del 16 % entre los días laborales perdidos por ausentismo y los días laborados previstos
Para el cuarto trimestre de 2022 (octubre)  se presentaron (4) incapacidades por enfermedad general, existe una incpacidad una servdiora por maternidad, representando un porcentaje de afectación total del 10 % entre los días laborales perdidos por ausentismo y los días laborados previstos. Para el mes de (noviembre) no se presentaron incapacidades por enfermedad general.Para el mes de (diciembre) se presentaron 2 incapacidades por enfermedad general, representando un porcentaje de afectación total del 3 % entre los días laborales perdidos por ausentismo y los días laborados previstos</t>
  </si>
  <si>
    <t>Incidencia de enfermedad laboral</t>
  </si>
  <si>
    <t>Medir el porcentaje de los reportes de los casos de enfermedad laboral nuevas en el periodo evaluado y en la vigencia anterior.</t>
  </si>
  <si>
    <t>Número de casos nuevos de enfermedad laboral en el año/Promedio total de trabajadores en el año*100</t>
  </si>
  <si>
    <t>Para la vigencia 2022 el indicador tuvo como resultado un 0% de incidencia de enfermedad laboral.
 Lo anterior debido a que la tasa de enfermedad laboral es 0%.</t>
  </si>
  <si>
    <t>Cumplimiento de Requisitos de Estructura del SG SST</t>
  </si>
  <si>
    <t>Medir el Porcentaje de cumplimiento de criterios de estructura para el Sistema de gestión de Seguridad y Salud en el Trabajo.</t>
  </si>
  <si>
    <t>Número de criterios cumplidos/Número total de criterios legales  SG SST*100</t>
  </si>
  <si>
    <t>Para el primer semestre del 2022, tenemos en lista de verificación del cumplimiento de requisitos normativos de estructura 46 criterios o requisitos efectivos de los 48 existentes. Lo anterior dando un avance del 96 % en el indicador.
Para el segundo semestre del 2022, tenemos en lista de verificación del cumplimiento de requisitos normativos de estructura 46 criterios o requisitos efectivos de los 48 existentes. Lo anterior dando un avance del 96 % en el indicador.</t>
  </si>
  <si>
    <t>Evaluación de las condiciones de trabajo de los colaboradores</t>
  </si>
  <si>
    <t>Medir el porcentaje de Colaboradores a quienes se les realiza evaluación de las condiciones de trabajo en el periodo</t>
  </si>
  <si>
    <t>Número colaboradores evaluados/Número colaboradores programados*100</t>
  </si>
  <si>
    <t>Para la vigencia 2022 se desarrollaron 23 revisiones a puestos de trabajo;en la sede principal
 y en teletrabajo. El anterior resultado es equivalente a un 100% frente a lo programado 
en el indicador.</t>
  </si>
  <si>
    <t xml:space="preserve">Evaluación de las condiciones de salud </t>
  </si>
  <si>
    <t>Medir el porcentaje de Colaboradores a quienes se les realiza evaluación de las condiciones de salud en el periodo.</t>
  </si>
  <si>
    <t>Número de servidores evaluados/Número de servidores programados*100</t>
  </si>
  <si>
    <t>Para la vigencia 2022, de los 48 servidores de planta, se practicaron 35 exámenes médicos 
ocupacionales periódicos, 12 exámenes de ingreso. El Dr. German Almeida no se realizó el 
examen periódico. Lo anterior para un resultado equivalente a un 98% de ejecución y
 cumplimiento del indicador.</t>
  </si>
  <si>
    <t>Cumplimiento en la investigación de incidentes, accidentes y enfermedades laborales</t>
  </si>
  <si>
    <t>Medir el porcentaje de cumplimiento en la investigación oportuna de los incidentes, accidentes y enfermedades laborales.</t>
  </si>
  <si>
    <t>Número de incidentes, accidentes y enfermedades laborales presentados en el periodo/úmero  total de incidentes, accidentes y enfermedades laborales investigados*100</t>
  </si>
  <si>
    <t xml:space="preserve">Para el prime trimestre de 2022 (Enero) no se presentaron accidentes o incidentes laborales.
Para el prime trimestre de 2022 (Enero) no se presentaron accidentes o incidentes laborales. Para el mes de (febrero) no se presentaron accidentes o incidentes laborales y para Para el mes de (marzo) no se presentaron accidentes o incidentes laborales
Para el segundo trimestre de 2022 (abril) no se presentaron accidentes o incidentes laborales. Para el mes de (mayo) se presento 1 accidente de trabajo, reportando una gestion del 100%, la ARL catalogo el accidente de origen comun. 
Para el  tercer trimestre de 2022 (julio) no se presentaron accidentes o incidentes laborales. 
 Para el mes de (agosto) no se presentaron accidentes o incidentes laborales
 Para el mes de (septiembre) no se presentaron accidentes o incidentes laborales. 
Para el cuarto trimestre de 2022 (octubre) no se presentaron accidentes o incidentes laborales.  Para el mes de (noviembre) no se presentaron accidentes o incidentes laborales. Para el mes de (Diciembre) no se presentaron accidentes o incidentes laborales. </t>
  </si>
  <si>
    <t>Cumplimiento de los objetivos en seguridad y salud en el trabajo</t>
  </si>
  <si>
    <t>Medir el porcentaje de cumplimiento en los objetivos propuestos en el Subsistema de  Seguridad y Salud en el Trabajo.</t>
  </si>
  <si>
    <t>Número objetivos del SG SST cumplidos/Número total de objetivos del SG SST*100</t>
  </si>
  <si>
    <t>Para la vigencia 2022 el indicador refleja que se viene cumpliendo la totalidad de los cuatro (4) objetivos del SG-SST en un 100%.</t>
  </si>
  <si>
    <t>Evaluación de acciones de mejora</t>
  </si>
  <si>
    <t>Medir la evaluación de las acciones de mejora derivadas las investigaciones de los incidentes, accidentes de trabajo y enfermedades laborales, así como de las inspecciones de seguridad.</t>
  </si>
  <si>
    <t>Número total de acciones de mejora gestionadas/Número total de acciones de mejora identificadas*100</t>
  </si>
  <si>
    <r>
      <rPr>
        <rFont val="Roboto, RobotoDraft, Helvetica, Arial, sans-serif"/>
        <color theme="1"/>
      </rPr>
      <t xml:space="preserve">
</t>
    </r>
    <r>
      <rPr>
        <rFont val="Times"/>
        <color theme="1"/>
      </rPr>
      <t xml:space="preserve">Para el primer semestre de la vigencia 2022 se realizo un reporte de accidente de trabajo, con su respectivo formato de investigacion. Lo anterio teniendo un cumplimiento del indicador del 100% al presente corte.
</t>
    </r>
  </si>
  <si>
    <t>Cumplimiento de programas de vigilancia epidemiológica</t>
  </si>
  <si>
    <t>Medir el cumplimiento de los programas de vigilancia epidemiológica de la salud de los trabajadores, acorde con las características, peligros y riesgos de la empresa.</t>
  </si>
  <si>
    <t>Número de actividades realizadas de los programas de vigilancia epidemiológica/Número total de actividades contempladas en los programas de vigilancia epidemiológica de riesgo psicosocial y desordenes musculoesqueleticos del IDT*100</t>
  </si>
  <si>
    <t>Para la vigencia 2022 las actividades de los PVE corresponde a 13 actividades programadas y ejecutadas de las cuales corresponden 7 al Programa de Vigilancia Epidemiológica en Riesgo Psicosocial  y 6 al Programa de Vigilancia Epidemiológica en Desórdenes Musculoesqueléticos</t>
  </si>
  <si>
    <t>Para habilitar la compatibilidad con lectores de pantalla, pulsa Ctrl+Alt+Z. Para obtener información acerca de las combinaciones de teclas, pulsa Ctrl+barra diagonal.</t>
  </si>
  <si>
    <t xml:space="preserve">8. Robustecer la infraestructura organizacional, física, tecnológica y operativa del IDT, para el desarrollo armónico de los procesos y lograr una gestión más efectiva para el turismo de Bogotá.
</t>
  </si>
  <si>
    <t>Cumplimiento en el cierre de las acciones de los Planes de Mejoramiento Internos- Gestión del Talento Humano</t>
  </si>
  <si>
    <t>Cumplimiento en el cierre de las acciones de los Planes de Mejoramiento Internos Gestión del Talento Humano SG-SST</t>
  </si>
  <si>
    <t xml:space="preserve">AGO </t>
  </si>
  <si>
    <t>Oportunidad de entrega de elementos de consumo</t>
  </si>
  <si>
    <t>Hacer seguimiento a la oportunidad en la entrega de elementos de consumo</t>
  </si>
  <si>
    <t>Número de solicitudes elementos de consumo atendidas oportunamente / Total de solicitudes de elementos de consumo recibidas en el almácen*100</t>
  </si>
  <si>
    <t>En enero hubo pocas solicitudes debido al tiempo compensación del personal de planta y terminaciones de contrato, las cuales fueron cumplidas con oportunidad. En febrero se incrementaron las solicitudes de papelería, material promocional y elementos de botiquin y bioseguridad, las cuales se tramitaron con oportunidad.En marzo no se tramitaron muchas solicitudes teniendo en cuenta que las principales actividades del proceso estaban orientadas al cambio de sede administrativa realizada el 23 de marzo de 2022, antes, durante y posterior al trasteo.
En abril se tramitaron oportumanente 13 solicitudes de papelería, material promocional y bioseguridad del comprobante de egreso 46 al 58. En Mayo se tramitaron oportunamente 19 solicitudes de papelería, material promocional y bioseguridad, egresos del 59 al 77.
En el mes de julio se tramitaron oportunamente 13 solicitudes de papelería, material promocional y bioseguridad del comprobante 96 al 108.
En el mes de agosto se tramitaron oportunamente 12 solicitudes de papelería, material promocional y bioseguridad del comprobante 109 al 120.
En el mes de septiembre se tramitaron oportunamente 19 solicitudes de papelería, material promocional y bioseguridad, del Comprobante No. 131 al 149.
En el mes de octubre se tramitaron oportunamente 14 solicitudes de papelería, material promocional y bioseguridad del comprobante 150 al 163.En el mes de noviembre se tramitaron oportunamente 8 solicitudes de papelería, material promocional y bioseguridad del comprobante 164 al 171. En diciembre se tramitaron oportunamente 16 solicitudes de servicio, del Comprobante de egreso No- 172 al 187.</t>
  </si>
  <si>
    <t>Actualización de inventarios</t>
  </si>
  <si>
    <t>Identificar la disponibilidad de los recursos del IDT, dado el caso, hacer seguimiento a la cantidad de bienes faltantes evidenciados, con el fin de evaluar el impacto y tomar medidas tendientes a reforzar la seguridad y control de los bienes, identificar los bienes que serán dados de baja, mayor control de entradas y salida.</t>
  </si>
  <si>
    <t>Número de bienes revisados/ Total de bienes inventariados *100</t>
  </si>
  <si>
    <t>El levantamiento físico de bienes está programado para mayo y junio de 2022, la planificación se realizará en abril de 2022 despues del traslado de sede. Teniendo en cuenta el cambio de sede previsto para el 23 de marzo de 2022 y que la nueva sede tiene los puestos de trabajo, se realizará la actualización de los inventarios individuales entre finales de marzo y abril de 2022. En abril 2022, se realizó el inventario de los bienes que se guardaron en la bodega del IPES y que serán objeto del mecanismo de enajenación y/o subasta ya que no son requeridos en la nueva sede administrativa.
En agosto se elaborarán los cronogramas para el levantamiento físico de señales turistias y puntos de información turística, teniendo en cuenta que el proceso de transportes quedó desierto dos veces y se adjudicó a finales del mes de agosto, en septiembre se realizaran los cronogramas e inicio del levantamiento físico señales turisticas y puntos de información turística, en agosto se asignaron inventarios individuales a funcionarios y contratistas.
En segtiembre se recibieron los inventarios de los funcionarios que renunciaron y se assignan nuevos a funcionarios y contratistas
En noviembre se realizó reunión para elaboraión del cronograma para el levantamiento físico de las señales turísticas y bienes de tecnología que se realizará durante el mes de diciembre de 2022</t>
  </si>
  <si>
    <t>Cumplimiento en el cierre de las acciones de los Planes de Mejoramiento Internos Gestión de Bienes y Servicios</t>
  </si>
  <si>
    <r>
      <rPr>
        <rFont val="Times"/>
        <color theme="1"/>
        <sz val="12.0"/>
      </rPr>
      <t>Este indicador se reporta un mes posterior al finalizar el trimestre , toda vez que el seguimiento de enero a marzo se realiza en el mes de Abril, por lo anterior el registro de este indicador se realiza al finalizar el mes de Abril .
Se evidencio que de las 10 acciones programadas a evaluar la eficacia y efectividad durante el primer trimestre de la vigencia 2021, se cerraron 5;  de acuerdo a las evidencias aportadas, al análisis y evaluación por parte de la Asesoría de control interno,  lo que arroja un cumplimiento del 50%.
El detalle de  este seguimiento se encuentra publicado en la Intranet, en el Sistema Integrado de Gestión "Planes de Mejoramiento 2021"   link http://intranet.bogotaturismo.gov.co/node/865
Este indicador se reporta un mes posterior al finalizar el trimestre , toda vez que el seguimiento de abril a junio se realiza en el mes de julio, por lo anterior el registro de este indicador se realiza al finalizar el mes de julio.
Se evidencio que la unica  acción programada a evaluar la eficacia y efectividad durante el segundo trimestre de la vigencia 2021, se cerro;  de acuerdo a las evidencias aportadas, al análisis y evaluación por parte de la Asesoría de control interno,  lo que arroja un cumplimiento del 100%.
El detalle de  este seguimiento se encuentra publicado en la Intranet, en el Sistema Integrado de Gestión "Planes de Mejoramiento 2021"   link</t>
    </r>
    <r>
      <rPr>
        <rFont val="Times"/>
        <color rgb="FF000000"/>
        <sz val="12.0"/>
      </rPr>
      <t xml:space="preserve"> </t>
    </r>
    <r>
      <rPr>
        <rFont val="Times"/>
        <color rgb="FF1155CC"/>
        <sz val="12.0"/>
        <u/>
      </rPr>
      <t xml:space="preserve">http://intranet.bogotaturismo.gov.co/node/865
</t>
    </r>
    <r>
      <rPr>
        <rFont val="Times"/>
        <color theme="1"/>
        <sz val="12.0"/>
      </rPr>
      <t xml:space="preserve">Este indicador se reporta un mes posterior al finalizar el trimestre , toda vez que el seguimiento de julio a septiembre se realiza en el mes de octubre, por lo anterior el registro de este indicador se realiza al finalizar el mes de octubre.
Se evidencio que de las 4 acciones  programadas a evaluar la eficacia y efectividad durante el tercer trimestre de la vigencia 2021, se cerraron 3; de acuerdo a las evidencias aportadas, al análisis y evaluación por parte de la Asesoría de control interno,  lo que arroja un porcentaje de  cumplimiento del 75%.
El detalle de  este seguimiento se encuentra publicado en la Intranet, en el Sistema Integrado de Gestión "Planes de Mejoramiento"   link: </t>
    </r>
    <r>
      <rPr>
        <rFont val="Times"/>
        <color rgb="FF1155CC"/>
        <sz val="12.0"/>
        <u/>
      </rPr>
      <t>https://intranet.idt.gov.co/es/planes-de-mejoramiento</t>
    </r>
  </si>
  <si>
    <t>Fecha: 02/11/2021</t>
  </si>
  <si>
    <t>10. Lograr una ejecución eficaz y oportuna del presupuesto asignado a la entidad, con un óptimo nivel de giros.</t>
  </si>
  <si>
    <t>Porcentaje de ejecución del PAC</t>
  </si>
  <si>
    <t>Realizar seguimiento al cumplimiento de la ejecución del PAC de acuerdo a su programación, con el fin de generar las alertas correspondientes.</t>
  </si>
  <si>
    <t>PAC ejecutado/PAC aprobado*100</t>
  </si>
  <si>
    <t>en enero, se solicitó a las áreas la programación de PAC de reservas, se hizo seguimiento con ellos de los recursos solicitados.
Para el mes de febrero, cuando se hizo la programación de PAC en diciembre, los procesos calcularon iniciar contrataciones en el mes de enero, si embargo la dinámica de la planeación y la contratación se dio en febrero y algunas aún están en proceso. Así mismo, para los recursos de reserva en lo relacionado con convenios no lograron concretar la documentación para el pago de los mismos.
En marzo, el seguimiento fue permanente, para lograr la ejecución al final de mes se recibió cuenta de la BTL la cual quedo causada para giraren el mes de abril. Dada la dinamica de la contratación, se pidió adición de PAC de vigencia para Fondetur para cubrir OPS o contempladas en diciembre 2021.
En el mes de junio se hizo socialización a toda la comunidad institucional sobre el proceso de pagos y la importancia de la ejecución del PAC y su programación. se realizó seguimiento a los saldos informando a las áreas de recursos disponibles, se agotaron los recursos de vigencia, quedando recursos de reserva porejecutar. Se solicitó adición de recursos de reserva para pagar cuenta de Fondetur. De acuerdo con los requerimientos de las áreas se generó la reprogramación del PAC del III trimestre 2022.
En el mes de julio se presentaron dificultades en las áreas por cuanto por terminación de contratos no hubo personal suficiente para el trámite de las cuentas, y se dificultó realizar seguimiento a los recursos programados. Se espera avanzar en lo que resta de vigencia.
Para el mes de agosto, Fondetur tenía programados unos recursos de los cuales solo logró una parte, estos son de una convocatoria dado que los documentos están en validación y las polizas solicitadas a quienes reciben los estimulos están aún en trámite.
Septiembre, seguimiento permanente y acompañamiento a las áreas para que presentaran cuentas. en fondetur lograron avanzar con la mayoria de las CXP de la Resolucón 212/2022 y se dejaron causadas a aquellas que el PAC no le alcanzó para giro. Se solicitó adición de PAC de reserva para IDT  y Fondetur y pagar unas cuentas pequeñas . Octubre, pese al constante seguimiento no se logró que desde la Subdirección de Destino lograran la radicación de lascuentas programas tanto en vigencia como en reserva, especialmente con recursos relacionados con convenios. Se continuará realizando el acompañamiento que esté al alcance desde la Subdirección de Gestión Corporativa
Octubre, pese al constante seguimiento no se logró que desde la Subdirección de Destino lograran la radicación de lascuentas programas tanto en vigencia como en reserva, especialmente con recursos relacionados con convenios. Se continuará realizando el acompañamiento que esté al alcance desde la Subdirección de Gestión Corporativa.
Noviembre, a pesar del constante seguimiento, siguió el incumplimiento desde la Subdirección de Destino, el CRP del convenio suscrito con el Jardín Botanico por $3.150 millones fue expedido el 9 de noviembre/2022, lo que da paso a los demás trámites administrativos que debe  realizar el Jardín Botánico para incorporar esos ingresos al presupuesto y luego si realizar el cobro al IDT para el desembolso.
En diciembre se realizaron desembolsos importantes, sin embargo por la baja ejecución de octubre y noviembre, el indicador quedo bajo. Es necesario que desde las áreas programen con más rigurosidad los pagos a realizar.</t>
  </si>
  <si>
    <t>Cumplimiento ejecución presupuestal funcionamiento</t>
  </si>
  <si>
    <t>Medir el grado de cumplimiento en la ejecución del presupuesto de funcionamiento.</t>
  </si>
  <si>
    <t>Presupuesto de funcionamiento comprometido/Presupuesto de funcionamiento apropiado*100</t>
  </si>
  <si>
    <t>Las ejecución de gastos de funcionamiento programada al mes de enero de 2022 es de $1.331.152.064, la ejecución alcanzada es de $1.331.793.450, alcanzando un nivel de ejecución del mes de enero del 101%%, y un 14% de la meta anual, febrero 98,76%, y un 19% de la meta anual Las ejecución de gastos de funcionamiento programada para el primer trimestre del año 2022 es de $2.322.781.751, la ejecución alcanzada es de $2.361.698.625, logrando un nivel de ejecución al primer trimestre del año 2022 del 101,67%
Las ejecución de gastos de funcionamiento programada para el mes de mayo es de $521.314.842 y la ejecución alcanzada es de $688.987.770, logrando un nivel de ejecución del mes de abril del 132%, y un nivel de ejecución de la meta anual del 39%
Las ejecución de gastos de funcionamiento programada hasta el segundo trimestre del año 2022 es de $4.288.762.277, la ejecución alcanzada es de $4.624.462.535, logrando un nivel de ejecución al segundo trimestre del año 2022 del 107,82%
La ejecución de gastos de funcionamiento programada hasta el mes julio de 2022 es de $4.793.077.119, la ejecución alcanzada al mes de julio 2022 es de $5.122.251.766, logrando un nivel de ejecucuón al mes de agosto 2022, del 106,86%
La ejecución de gastos de funcionamiento programada hasta el mes agosto de 2022 es de $  5.297.391.961 , la ejecución alcanzada al mes de agosto 2022 es de $  5.587.509.278 , logrando un nivel de ejecucuón al mes de agosto 2022 del 105,47%
La ejecución de gastos de funcionamiento programada hasta el tercer trimestre del año 2022 es de $5.801.706.803 , la ejecución alcanzada es de $ 6.244.448.032, logrando un nivel de ejecución al tercer trimestre del año 2022 del 107,63%
La ejecución de gastos de funcionamiento programada del año 2022 fue de $9.281.530.000 , la ejecución alcanzada del año 2022 fue de $8.799.587.681, logrando un nivel de ejecución en gastos de funcionamiento en el año 2022 del 95%</t>
  </si>
  <si>
    <t>Cumplimiento ejecución reservas presupuestales</t>
  </si>
  <si>
    <t>Medir el grado de cumplimiento en la ejecución del presupuesto de funcionamiento.Medir el grado de cumplimiento en la ejecución de  las reservas presupuestales</t>
  </si>
  <si>
    <t>Total pagos programados de las reservas/Valor total de reservas del periodo*100</t>
  </si>
  <si>
    <t>Las reservas programadas al mes de enero de 2022 son por valor de $1.100.428.839, los giros
 realizados fueron de $1.271.135.536, alcanzando un nivel de ejecución del mes de enero del 116%,
 y un 20% de la meta anual 
febrero del  119.48%, y un 41% de la meta anual.Las ejecución de reservas programada para el primer trimestre del año 2022 es de $3.300.428.839, la ejecución alcanzada es de $3.719.105.017, logrando un nivel de ejecución al primer trimestre del año 2022 del 112,68%
Las ejecución de reservas programada hasta el segundo trimestre del año 2022 es de $5.350.428.839, la ejecución alcanzada es de $5.174.355.429, logrando un nivel de ejecución al segundo trimestre del año 2022 del 96,70%
La ejecución de reservas programada al mes de julio de 2.022 es de $5.605.428.829, la ejecución alcanzado al mes de julio 2022 es de $5.243.021.664, logrando un nivel de ejecución al mes de julio 2022, del 94%
La ejecución de reservas programada al mes de agosto de 2.022 es de $  5.805.428.839, la ejecución alcanzado al mes de agosto 2022 es de $  5.310.686.929 , logrando un nivel de ejecución acumulada al mes de julio 2022, del 91%
Las ejecución de reservas programada hasta el tercer trimestre del año 2022 es de $6.005.428.839, la ejecución alcanzada es de $5.552.378.954 , logrando un nivel de ejecución al tercer trimestre del año 2022 del 92%
Las ejecución de reservas programadas para la vigencia 2022 fue de $6.595.428.839 , la ejecución alcanzada en la vigencia 2022 fue de $6.268.231.682 , logrando un nivel de ejecución de reservas en el año 2022 del 95%</t>
  </si>
  <si>
    <t>Oportunidad en la elaboración de contratos y/o convenios (Contratación directa)</t>
  </si>
  <si>
    <t>Medir los tiempos de elaboración de los contratos y/o convenios solicitados a la OAJ.</t>
  </si>
  <si>
    <t>Número de contratos elaborados oportunamente en la modalidad de Contratación Directa /Total de solicitudes de elaboración de contratos * 100</t>
  </si>
  <si>
    <t>Para el primer trimestre de la vigencia 2022 la Oficina Asesora Jurídica recibió 150 solicitudes de elaboración de contratos bajo la modalidad de contratación directa, distribuidos así: 
•        149 contratos de Prestación de Servicios Profesionales y/o de Apoyo a la Gestión 
•        1 Contrato de Arrendamiento 
Los cuales se suscribieron en su totalidad y con la oportunidad requerida, todos los contratos fueron suscritos en el mes de enero de 2022, lo anterior en cumplimiento a lo establecido en la Ley 996 de 2005 “Por medio de la cual se reglamenta la elección de Presidente de la República, de conformidad con el artículo 152 literal f) de la Constitución Política de Colombia, y de acuerdo con lo establecido en el Acto Legislativo 02 de 2004, y se dictan otras disposiciones.”  - Art. 33 Durante los cuatro (4) meses anteriores a la elección presidencial y hasta la finalización de la elección en la segunda vuelta, si fuera el caso, queda prohibida la contratación directa por parte de todos los entes del estado.
Para el segundo trimestre de la vigencia 2022 la Oficina Asesora Jurídica adelantó los trámites correspondientes para la adjudicación y suscripción de cinco (5) procesos de contratación así:
•        Orden de Compra - 87804
•        IDT-MC-003-2022
•        IDT-MC-004-2022
•        IDT-MC-005-2022
•        IDT-SAMC-006-2022 
Los cuales se suscribieron en su totalidad y con la oportunidad requerida
Para el tercer trimestre de la vigencia 2022 la Oficina  Jurídica suscribe 89 contratos bajo la modalidad de contratación directa, lo anterior atendiendo a las actividades descritas en el procedimiento y los requisitos de ley. 
Para el cuarto trimestre, especificamente en el mes de octubre, se tienen suscritos con el tiempo requerido un total de treinta y ocho (38) contratos bajo la modalidad de contratación directa prestacón de servicios profesionales y de apoyo a la gestión, atendiendo las necesidades de las áreas y cumpliendo con los requisitos de ley. Ahora bien, para el mes de Noviembre, se reporta que fueron suscritos un total de sesenta y tres (63) contratos bajo la modalidad de contratación Directa, de los cuales tres (3) corresponden a suscripción de convenios interadministrativos y/o de asociación y un (1) contrato de prestación de servicios con persona jurídica.
Para el cuarto trimestre, especificamente en el mes de octubre, se tienen suscritos con el tiempo requerido un total de treinta y ocho (38) contratos bajo la modalidad de contratación directa prestacón de servicios profesionales y de apoyo a la gestión, atendiendo las necesidades de las áreas y cumpliendo con los requisitos de ley. Ahora bien, para el mes de Noviembre, se reporta que fueron suscritos un total de sesenta y tres (63) contratos bajo la modalidad de contratación Directa, de los cuales tres (3) corresponden a suscripción de convenios interadministrativos y/o de asociación y un (1) contrato de prestación de servicios con persona jurídica.
Para el mes de Diciembre, se suscribe por la Oficina Jurídica un total de siete (7) contratos de prestación de servicios profesionales y de apoyo a la gestión, lo cual representa una baja necesidad de contratación teniendo en cuenta que es el ultimo mes del año y dando cumplimiento al principio de anualidad.</t>
  </si>
  <si>
    <t>Oportunidad en la elaboración de contratos derivados de procesos de selección ( Convocatoria pública)</t>
  </si>
  <si>
    <t xml:space="preserve">Medir los tiempos de elaboración de los contratos  derivados de procesos de selección </t>
  </si>
  <si>
    <t>Número de contratos elaborados en los términos establecidos en el cronograma del proceso de selección /Total de solicitudes de elaboración de procesos de selección * 100</t>
  </si>
  <si>
    <t>Para el primer trimestre de la vigencia 2022 la Oficina Asesora Jurídica adelantó los trámites correspondientes para la adjudicación y suscripción de tres (3) procesos de contratación así:
•        IDT-SAMC-001-2022 – Cto. 151-2022
•        Orden de Compra 86359 – Cto. 152-2022
•        IDT-MC-001-2022 – Cto. 153-2022
Los cuales se suscribieron en su totalidad y con la oportunidad requerida
Para el segundo trimestre de la vigencia 2022 la Oficina Asesora Jurídica suscribe un (1) contrato de prestación de servicios profesionales y de apoyo a la gestión, lo anterior en cumplimiento a lo establecido en la Ley 996 de 2005 “Por medio de la cual se reglamenta la elección de Presidente de la República, de conformidad con el artículo 152 literal f) de la Constitución Política de Colombia, y de acuerdo con lo establecido en el Acto Legislativo 02 de 2004, y se dictan otras disposiciones.” - Art. 33 Durante los cuatro (4) meses anteriores a la elección presidencial y hasta la finalización de la elección en la segunda vuelta, si fuera el caso, queda prohibida la contratación directa por parte de todos los entes del estado.
Para el tercer  trimestre de la vigencia 2022 la Oficina Asesora Jurídica adelantó los trámites correspondientes para la adjudicación y suscripción de ocho (5) procesos de contratación así:
Cto.161-2022
Cto. 162-2022
Cto. 175-2022
Cto. 193-2022
Cto. 194-2022
Cto. 196-2022
Cto. 261-2022
Cto. 280-2022
Los cuales se suscribieron en su totalidad y con la oportunidad requerida
Iniciando el IV trimestre del año, en el mes de octubre se adjudicaron dos (2) procesos de selección que obedece a los proceso de Mínima Cuantía - IDT-MC-012-2022, que tiene como objeto "CONTRATAR LA PÓLIZA DE SEGURO QUE AMPARE LAS BICICLETAS DE PROPIEDAD DEL INSTITUTO DISTRITAL DE TURISMO", que tiene como numero de contrato el Cto- 291 de 2022 y el proceso IDT-MC-011-2022, que tiene como objeto "REALIZAR EL MANTENIMIENTO Y RECARGA DE EXTINTORES, ASÍ COMO LA ADQUISICIÓN DE ELEMENTOS PARA LA ATENCIÓN, PREVENCIÓN Y MITIGACIÓN DEL RIESGO Y DE EMERGENCIAS" y tiene como número de contrato el No 284 de 2022. Seguidamente, en el mes de noviembre, de acuerdo a lo establecido en el plan anual de Adquisiciones, no se tenia previsto la suscripción de procesos de selección, los que se suscribieron fueron bajo la modalidad de contratación Directa, prestación de servicios con persona jurídica y dos convenios interadministrativos y/o de Asociación, que se van a reportar en el indicador de elaboración de contratos (Contratación Directa).
En el mes de diciembre, se radicaron en la oficina Jurídica un total de nueve (9), donde la oficina Jurída adelantó los trámits correspondientes para la adjudicación y suscripción de estos contratos, los cuales se relacionan acontinuación: Cto 395-2022, Cto 397-2022, Cto 400-2022, Cto 405-2022, Cto 406-2022, Cto 407-2022, Cto 408-2022, Cto 409-2022, Cto 410-2022.</t>
  </si>
  <si>
    <t xml:space="preserve">Oportunidad en la liquidación de contratos y/o convenios. </t>
  </si>
  <si>
    <t>Medir los tiempos de respuesta a las solicitudes de las áreas respecto de  los trámites de liquidación de los contratos y/o convenios</t>
  </si>
  <si>
    <t>Número de solicitudes atendidas en los términos establecidos  /Total de solicitudes radicadas en la Oficina Asesora Jurídica * 100</t>
  </si>
  <si>
    <t>Para el primer trimestre de la vigencia 2022 la Oficina Asesora Jurídica recibió 150 solicitudes de elaboración de contratos bajo la modalidad de contratación directa, distribuidos así: 
•        149 contratos de Prestación de Servicios Profesionales y/o de Apoyo a la Gestión 
•        1 Contrato de Arrendamiento 
Los cuales se suscribieron en su totalidad y con la oportunidad requerida, todos los contratos fueron suscritos en el mes de enero de 2022, lo anterior en cumplimiento a lo establecido en la Ley 996 de 2005 “Por medio de la cual se reglamenta la elección de Presidente de la República, de conformidad con el artículo 152 literal f) de la Constitución Política de Colombia, y de acuerdo con lo establecido en el Acto Legislativo 02 de 2004, y se dictan otras disposiciones.”  - Art. 33 Durante los cuatro (4) meses anteriores a la elección presidencial y hasta la finalización de la elección en la segunda vuelta, si fuera el caso, queda prohibida la contratación directa por parte de todos los entes del estado.
Para el segundo trimestre de la vigencia 2022 la Oficina Asesora Jurídica suscribe un (1) contrato de prestación de servicios profesionales y de apoyo a la gestión, lo anterior en cumplimiento a lo establecido en la Ley 996 de 2005 “Por medio de la cual se reglamenta la elección de Presidente de la República, de conformidad con el artículo 152 literal f) de la Constitución Política de Colombia, y de acuerdo con lo establecido en el Acto Legislativo 02 de 2004, y se dictan otras disposiciones.” - Art. 33 Durante los cuatro (4) meses anteriores a la elección presidencial y hasta la finalización de la elección en la segunda vuelta, si fuera el caso, queda prohibida la contratación directa por parte de todos los entes del estado.
Para el tercer trimestre de la vigencia 2022 la Oficina  Jurídica suscribe 89 contratos bajo la modalidad de contratación directa, lo anterior atendiendo a las actividades descritas en el procedimiento y los requisitos de ley. 
Para el mes de octubre, se presenta un bajo cumplimiento a la atención de las solicitudes de liquidaciones, presentando un rezago desde el mes de agosto a la fecha, debido a la falta de personal para cubrir y realizar el acompañamiento por parte de la Oficina respecto a la revisión y proyección de las liquidaciones radicadas por parte de la áreas; por lo cuál se tiene que: se han radicado y asignado un total de 20 liquidaciones, las cuales 18 se encuentran en revisión del abogado y devueltas con observaciones a las áreas, y 2 se encuentra proyectada el acta de liquidación y están en firma del Director (Pendientes de publicacion en SECOP II). Se cargan evidencias con el registro de las solicitudes.
Para el mes de Noviembre, se tienen que fueron radicadas en la Oficina Jurídica un total de treinta y ocho (38), de los cuales seis liquidaciones se encuentran publicadas en SECOP II, dos (2) se encuentran devueltas al área y treinta (30) se encuentran en trámite, con el fin de que sean efectuadas y publicadas en SECOP II en el mes de Diciembre de 2022
Para el mes de Diciembre, se reportan que fueron radicadas en la Oficina Jurídica un total de treinta y cuatro (34), de los cuales doce (12) liquidaciones se encuentran debidamente publicadas en SECOP II, las veinti dos restantes se encuentran en revisión y devueltas al área con observaciones, las cuales se espera culminar y publicar en SECOP II para finales del mes de enero de 2023.
Se adelantan las gestiones correspondientes para el oportuno acompañamiento y asesoría en la liquidación de los contratos y/o convenios, para el tercer trimestre de la vigencia 2022, se recibieron 5 solicitudes las cuales fueron atendidas en su totalidad. 
1. Cto. 279-2020 
2. Cto. 283-2020
3. Cto. 028-2021
4. Cto. 281-2021
5. Cto. 155-2022</t>
  </si>
  <si>
    <t>Ejecución del plan de acción de la Política de Prevención del daño antijuridico</t>
  </si>
  <si>
    <t>Medir el cumplimiento de las actividades planteadas en el plan de acción de la PolÍtica de prevención del daño antijurídico en el IDT.</t>
  </si>
  <si>
    <t>Número de actividades realizadas  /Número de actividades programadas* 100</t>
  </si>
  <si>
    <t>Para el primer trimestre de 2022, la Oficina Asesora Jurídica no tiene a cargo actividades del plan de acción de la Política de Prevención del Daño Antijurídico, pero acompañó la organización y coordinación de actividades de la política que están a cargo de otras áreas para el segundo trimestre, como la creación de una metodología para control de ingreso y salida de material del repositorio fotográfico institucional y de los archivos o repositorios pertenecientes a las áreas misionales que también realicen administración, creación y/o emisión de material audiovisual de la entidad, que es de responsabilidad de los procesos de Observatorio de Turismo y de Comunicaciones, y de las Subdirecciones de Gestión de Destino, de Promoción y Mercadeo.
En el segundo trimestre de 2022, la Oficina Asesora Jurídica no tiene a cargo actividades del plan de acción de la Política de Prevención del Daño Antijurídico, pero acompañó la organización y coordinación de actividades de la política que están a cargo de otras áreas, que dio lugar a que en abril se contara con la creación de una metodología para control de ingreso y salida de material del repositorio fotográfico institucional y de los archivos o repositorios pertenecientes a las áreas misionales que también realicen administración, creación y/o emisión de material audiovisual de la entidad, que es de responsabilidad de los procesos de Observatorio de Turismo y de Comunicaciones, y de las Subdirecciones de Gestión de Destino, de Promoción y Mercadeo. De igual forma, se acompañó la organización y coordinación de la actividad de socialización sobre el Derecho de Autor a las áreas a cargo de la emisión y manejo de material audiovisual en el Instituto, que se dio en el mes de junio y que fue responsabilidad de la Subdirección de Promoción y Mercadeo y del proceso de Comunicaciones.
En el segundo trimestre de 2022, la Oficina Jurídica no tiene a cargo actividades del plan de acción de la Política de Prevención del Daño Antijurídico, pero acompañó la organización y coordinación de actividades de la política que están a cargo de otras áreas, que dio lugar a que en abril se contara con la creación de una metodología para control de ingreso y salida de material del repositorio fotográfico institucional y de los archivos o repositorios pertenecientes a las áreas misionales que también realicen administración, creación y/o emisión de material audiovisual de la entidad, que es de responsabilidad de los procesos de Observatorio de Turismo y de Comunicaciones, y de las Subdirecciones de Gestión de Destino, de Promoción y Mercadeo. De igual forma, se acompañó la organización y coordinación de la actividad de socialización sobre el Derecho de Autor a las áreas a cargo de la emisión y manejo de material audiovisual en el Instituto, que se dio en el mes de junio y que fue responsabilidad de la Subdirección de Promoción y Mercadeo y del proceso de Comunicaciones.
En el tercer trimestre de 2022, la Oficina Jurídica tuvo tres actividades a cargo, según la programación del plan de acción de la Política de Prevención del Daño Antijurídico, así: En julio, se realizaron dos actividades, (i) la consolidación del análisis que da lugar a la certificación de insuficiencia de personal, a través de la actualización del formato JC-F09 "Certificado Prestación de Servicios Profesionales y de Apoyo a la Gestión (No Hay)", versión 5, y la creación del formato JC-F67 "Solicitud de Certificado Prestación de Servicios Profesionales y de Apoyo a la Gestión (No Hay)", ambos aprobados el 29 de julio; y (ii) la revisión y socialización del lineamiento de asignación de elementos a contratistas, por medio del acompañamiento para la modificación al formato GB-F09 "Devolución de inventarios y cancelación de servicios", versión 7, del proceso de Gestión de Bienes y Servicios, aprobado el 22 de julio. En agosto, se realizó una actividad, correspondiente a (iii) la actualización de protocolo o lineamiento interno en relación con el tratamiento del material audiovisual de la entidad, que contemple directrices en lo relativo a Derechos de Autor, dirigido a toda la comunidad institucional, mediante la expedición de la Circular 5 del 31 de agosto de 2022 de la Oficina Jurídica, que comprende el lineamiento interno en relación con el tratamiento del material fotográfico de la entidad, contentivos de directrices en lo relativo al Derecho de Autor, dirigido a toda la comunidad institucional.
En el cuarto trimestre de 2022, la Oficina Jurídica realizó las dos actividades a cargo, según la programación del plan de acción de la Política de Prevención del Daño Antijurídico, en el mes de diciembre, así: (i) Charla de sensibilización a la comunidad institucional sobre el Instructivo que indica los parámetros para definir objetos y obligaciones contractuales específicas, con énfasis en los elementos que pueden dar lugar a la subordinación, con fecha del 20 de diciembre de 2022; y (ii) modificación del  Manual de Buenas Prácticas para la Supervisión de Contratos (JC-M05), con fecha del 29 de diciembre de 2022, integrando un capítulo denominado "2.3. Procedimiento para la imposición de multas, declaratoria de incumplimiento o caducidad", además de la creación e integración de tres (3) formatos "Informe de supervisión para inicio de procedimiento de imposición de multas, declaratoria de incumplimiento o caducidad", "Constancia de no comparecencia a la audiencia de incumplimiento" y "Fijación notificación por aviso del acto administrativo por incumplimiento".</t>
  </si>
  <si>
    <t xml:space="preserve">Cumplimiento en el cierre de las acciones de los Planes de Mejoramiento Internos  Gestión Jurídica y Contractual </t>
  </si>
  <si>
    <t>Control de humedad del archivo central.</t>
  </si>
  <si>
    <t>Medir la humedad del archivo central  para garantizar  la conservación y preservación de los documentos.</t>
  </si>
  <si>
    <t>Condición de humedad registrada / Condición de humedad entre el rango  permitido * 100</t>
  </si>
  <si>
    <t>45%  y 60%%</t>
  </si>
  <si>
    <t xml:space="preserve">Para el mes de enero, las condiciones medioambientales de humedad del  archivo central son satisfactorias ya que sus registros se encuentran dentro de los rangos establecidos, y se continuará con las acciones de control implementadas, utilizando el equipo deshumidificador.
-Para el mes de febrero, las condiciones medioambientales de humedad del  archivo central continuan dando un reporte satisfactorio y sus registros permanecen dentro de los rangos establecidos,  se continuará con las acciones de control implementadas, utilizando el equipo deshumidificador.
 Para el mes de marzo, se monitoreo la condiciones medioambientales de humedad del  archivo central, se evidencio un reporte satisfactorio ya que se mantubo dentro de los rangos establecidos que son entre 45% a 60%. En esa misma línea, se determinó que era necesario identificar cómo se comportan estas variantes en el nuevo espacio destinado para el archivo central, en el local de la carrera séptima antes de implementar acciones de control que por el contrario puedan afectar y sacar de los rangos las mediciones. Así las cosas, a partir del mes de mayo se implementará de ser necesarias las acciones de control.
-Para el mes de abril las condiciones de humedad de la nueva sede del archivo central se encuentran dentro de los rangos establecidos y se determino que nos es necesario implementar acciones en este control, sinembargo, estaremos atentos si  hay algunas variaciones en el mes de mayo.
-Para el mes de mayo las condiciones de humedad del archivo central continuan dentro de los rangos establecidos, por lo tanto no es necesario implementar acciones en este control, sinembargo, estaremos atentos si  hay algunas variaciones en el mes de junio.
Para el mes de junio es importante aclarar que no existe necesidad de implementar acciones de mejora para controlar la humedad ya que en este mes se evidenció un margen constante y dentro de los márgenes estipulados en el acuerdo 049 de 2000, las condiciones de humedad son satisfactorias para el archivo central.
Julio: Las condiciones medioambientales de humedad del  archivo central son satisfactorias ya que sus registros se encuentran dentro de los rangos establecidos en el Acuerdo 049 de 2000 conservación documental , por lo tanto no se hace necesario implementar acciones de control, sinembargo estaremos atentos para el mes de agosto a cualquier variación.
Agosto: Las condiciones de humedad se mantiene estables y  sin fluctiaciones que afecten a la conservación documental
Agosto: Las condiciones de humedad se mantiene estables y  sin fluctiaciones que afecten a la conservación documental.
Septiembre: Continuamos con unas condiciones de humedad satisfactoria  y  sin fluctiaciones que afecten a la conservación documental.
Octubre: Las condiciones medioambientales de humedad del archivo central son satisfactorias ya que sus registros se encuentran dentro de los rangos establecidos, sin embargo, en el Local se implementaron equipos de control de humedad logrando mantenerla en los rangos que amparan los dos soportes documentales predominantes en el archivo central (papel y análogo). 
Noviembre: pese a la implementación de los dos deshumidificadores no se ve reducción en la humedad debido a la gran cantidad de lluvias que se dieron en esta época que se caracterizó por ser muy húmeda, sin embargo, se mantiene dentro del rango establecido en el acuerdo 049 del AGN 
Diciembre: La humedad se mantiene en el rango para soporte papel según lo establecido en el acuerdo 049 del AGN.
</t>
  </si>
  <si>
    <t>8. Robustecer la infraestructura organizacional, física, tecnológica y operativa del IDT, para el desarrollo armónico de los procesos y lograr una gestión más efectiva para el turismo de Bogotá</t>
  </si>
  <si>
    <t>Control de humedad del archivo de 
Gestión de la Oficina Asesora Jurídica.</t>
  </si>
  <si>
    <t>Medir la humedad del archivo central  para garantizar  la
 conservación y preservación de los documentos.</t>
  </si>
  <si>
    <t>Condición de humedad registrada / Condición 
de humedad entre 
el rango  permitido
 * 100</t>
  </si>
  <si>
    <t xml:space="preserve">Para el mes de enero, las condiciones medioambientales de humedad del  archivo central son satisfactorias ya que sus registros se encuentran dentro de los rangos establecidos, y se continuará con las acciones de control implementadas, utilizando el equipo deshumidificador.
 Para el mes de febrero, las condiciones medioambientales de humedad del  archivo de gestión de la Oficina Asesora Jurídica continuan dando un reporte satisfactorio y sus registros permanecen dentro de los rangos establecidos.
Para el mes de abril las condiciones de temperatura de la nueva sede del archivo de gestión de la Oficina Asesora Jurídica se encuentra dentro de los rangos establecidos para la conservación documental, continuaremos atentos si  se llegan a presentar algunas variaciones para el mes de mayo.
-Para el mes de mayo las condiciones de temperatura del archivo de gestión de la Oficina Asesora Jurídica continua dentro de los rangos establecidos, el equipo de Gestión Documental continuará atento por si  se llegan a presentar algunas variaciones para el mes de junio.
Para el mes de junio es importante aclarar que no existe necesidad de implementar acciones de mejora para controlar la humedad ya que en este mes se evidenció un margen constante y dentro de los márgenes estipulados en el acuerdo 049 de 2000, las condiciones de humedada son satisfactorias para el archivo de gestión de la Oficina Asesora Jurídica.
Para el mes de julio las condiciones medioambientales de humedad del  archivo  de gestión de la Oficina Asesora Jurídica son satisfactorias ya que sus registros se encuentran dentro de los rangos establecidos, por lo tanto no se hace necesario implementar acciones de control, sinembargo estaremos atentos para el mes de agosto a cualquier variación.
Para el mes de agosto las condiciones de humedad en el archivo de gestión de la Oficina de Jurídica quedaron 0.5% por debajo del promedio, sin embargo, es importante aclarar que teniendo en cuenta que también contempla discos ópticos, se mantubo dentro de los rangos establecidos, y  no  es necesario implementar acciones preventivas.
-Para el mes de septiembre las condiciones de humedad en el archivo de gestión de la Oficina de Jurídica continua manteniendose en los rangos establecidos no se hace necesario implementar acciones de control, sinembargo estaremos atentos para el mes de octubre 
Para el mes de octubre y noviembter: las condiciones medioambientales de humedad del archivo de gestión de la Oficina Asesora Jurídica son satisfactorias ya que sus registros se encuentran dentro de los rangos establecidos, el cual se mantiene en los parámetros determinados en el Acuerdo 049 del AGN para la conservación documental.
Para este trimestre las condiciones medioambientales de humedad del archivo de gestión de la Oficina Asesora Jurídica son satisfactorias ya que sus registros se encuentran dentro de los rangos establecidos, el cual se mantiene en los parámetros determinados en el Acuerdo 049 del AGN para la conservación documental.
</t>
  </si>
  <si>
    <t>Control de temperatura del archivo central.</t>
  </si>
  <si>
    <t xml:space="preserve">Medir la temperatura del archivo central  para garantizar  la conservación y preservación de los documentos. </t>
  </si>
  <si>
    <t>Condición de temperatura registrada/Condición de temperatura entre el rango  permitido  *100</t>
  </si>
  <si>
    <t>15% y 20%</t>
  </si>
  <si>
    <t xml:space="preserve">Para el mes de enero las condiciones medioambientales de temperatura del  archivo central son satisfactorias ya que sus registros se encuentran dentro de los rangos establecidos, y se continuará con las acciones de control implementadas empleando el equipo de ventilador.
 Para el mes de enero las condiciones medioambientales de temperatura del  archivo central son satisfactorias ya que sus registros se encuentran dentro de los rangos establecidos, y se continuará con las acciones de control implementadas empleando el equipo de ventilador.        
- Para el mes de febrero se verifican los registros del equipo dataloggers y continuamos con unas condiciones medioambientales de temperatura satisfactorias del  archivo central, porque sus registros del equipo dataloggers y continuamos con unas condiciones medioambientales de temperatura satisfactorias del  archivo central,,  se continuará con las acciones de control implementadas empleando el equipo de ventilador.
- Para el mes de marzo, los registros del equipo dataloggers presentan unas condiciones medioambientales de temperatura satisfactorias del  archivo central.  En esa misma línea, se determinó que era necesario identificar cómo se comportan estas variantes en el nuevo espacio destinado para el archivo central, en el local de la carrera séptima antes de implementar acciones de control que por el contrario puedan afectar y sacar de los rangos las mediciones. Así las cosas, a partir del mes de mayo se implementará de ser necesarias las acciones de control.
-Para el mes de abril las condiciones de temperatura de la nueva sede del archivo central se encuentran dentro de los rangos establecidos y se determino que nos es necesario implementar acciones en este control, sinembargo, estaremos atentos si  hay algunas variaciones en el mes de mayo.
- Para el mes de mayo las condiciones de temperatura del archivo central se mantienen dentro de los parámetros establecidos y por el momento no es necesario utilizar acciones de control, sinembargo, continuaremos atentos si  hay algunas variaciones en el mes de junio.
- Para el mes de junio es importante aclarar que no existe necesidad de implementar acciones de mejora para controlar la temperatura ya que en este mes se evidenció un margen constante y dentro de los márgenes estipulados en el acuerdo 049 de 2000, las condiciones de temperatura son satisfactorias para el archivo central.
Julio:  Las condiciones de temperatura se encuentran dentro de los rangos establecidos y se determino que nos es necesario implementar acciones en este control, sinembargo, estaremos atentos si  hay algunas variaciones en el mes de agosto.
Agosto: las condiciones de temperatura se mantienen estables y  dentro de los rangos establecidos para la conservación documental.
Septiembre: Continuamos con unas condiciones de temperatura satisfactorias y dentro de los rangos establecidos, por lo tanto nos es necesario implementar acciones en este control, sinembargo, estaremos atentos si  hay algunas variaciones en el mes de octubre.
Noviembre: las condiciones de temperatura del archivo superaron en un 1.57 lo establecido en el Acuerdo 049 del AGN, sin embargo y de acuerdo con este mismo acto administrativo no se vio una fluctuación superior a los 4°C y por lo mismo no se considera un riego grave. Como medida de control se implementara mayor ventilación permitiendo la circulación de aire ene este archivo.
Para este trimestre las condiciones de temperatura del archivo se encuentran en lo establecido en el Acuerdo 049 sin fluctuaciones superiores a los 4°C.
</t>
  </si>
  <si>
    <t>Control de temperatura del archivo de Gestión Juridica.</t>
  </si>
  <si>
    <t>Para el mes de enero las condiciones medioambientales de temperatura del  archivo de Gestión de la Oficina Asesora de jurídica son satisfactorias ya que sus registros se encuentran dentro de los rangos establecidos.
-Para el mes de febrero se verifican los registros del equipo dataloggers y continuamos con unas condiciones medioambientales de temperatura satisfactorias del  archivo de Gestión de la Oficina Asesora de jurídica , porque sus registros se encuentran dentro de los rangos establecidos.
- Para el mes de marzo, Dados los cambios a los que se vio enfrentada la entidad por el traslado de la sede, se decidió retirar el equipo datalogger de Oficina Asesora Jurídica, razón por la cual en este mes no se cuenta con reporte de condiciones ambientales de temperatura en este espacio.
-Para el mes de abril las condiciones de temperatura de la nueva sede del archivo de gestión de la Oficina Asesora Jurídica  supera el 1,25 grados lo establecido, sinembargo, no corresponde a una fluctuación superior a los 5 grados que ponga en riesgo  la conservación del material documental, en este sentido, se iniciará la gestión para la implementación de una medida de control.
- Para el mes de mayo las condiciones de temperatura del archivo de gestión de la Oficina Asesora Jurídica mejoraron sus registros y se encuentran dentro de los rangos establecidos, teniendo una condición satisfactoria.
Para el mes de junio es importante aclarar que no existe necesidad de implementar acciones de mejora para controlar la temperatura ya que en este mes se evidenció un margen constante y dentro de los márgenes estipulados en el acuerdo 049 de 2000, las condiciones de temperatura son satisfactorias para el archivo de gestión de la Oficina Asesora Jurídica.
Para el mes de julio las condiciones de temperatura del archivo de gestión de la Oficina Asesora Jurídica  supera el 1,11 grados lo establecido, sin embargo, no se considera una acción de control ya que no está por encima del promedio de variación o fluctuación de 5°C establecidos en el Acuerdo 049 de 2000.
Para el mes de agosto la temperatura supera el 1,10 grados el estandar, sin embargo, no presenta variaciones ni fluctuaciones mayor a 4 grados, por lo tanto no se determina acciones de control.
Para el mes de septiembre las condiciones de temperatura del archivo de gestión de la Oficina Asesora Jurídica mejoraron sus registros y se encuentran dentro de los rangos establecidos, teniendo una condición satisfactoria.
Octubre: las condiciones de temperatura del archivo central se mantienen dentro de los parámetros establecidos.
Noviembre: las condiciones de temperatura del archivo se encuentran en lo establecido en el Acuerdo 049 sin fluctuaciones superiores a los 4°C.
Para este trimestre las condiciones de temperatura del archivo superaron los 20°C por meses de 2°C lo establecido en el Acuerdo 049 del AGN, sin embargo y de acuerdo con este mismo acto administrativo no se vio una fluctuación superior a los 4°C y por lo mismo no se considera un riego grave. Como medida de control se implementará mayor ventilación permitiendo la circulación de aire en este archivo.</t>
  </si>
  <si>
    <t>Transferencias Documentales Primarias</t>
  </si>
  <si>
    <t>Medir el cumplimiento en  las transferencias documentales primarias por parte de los procesos de la entidad, de forma organizada para la adecuada custodia en el Archivo Central</t>
  </si>
  <si>
    <t>Número de  procesos con transferencia documental/Total de procesos programados del IDT para transferencia*100</t>
  </si>
  <si>
    <t xml:space="preserve">Para los meses de enero y febrero de la vigencia 2022 no se tiene programado Transferencias Documentales Primarias, en el mes de marzo según el cronograma se recibirá la transferencia documental primaria de Dirección General y de la Subdirección de Gestión de Destino. 
Para los meses de enero y febrero de la vigencia 2022 no se tiene programado Transferencias Documentales Primarias 
- Para el mes de marzo se recibió la transferencia documental de Dirección General, así mismo, la Subdirección de Gestión de Destino solicitó prórroga para la entrega y quedo como fecha final 29 de abril de 2022.
 Para el mes de abril se recibieron las siguientes transferencias documentales primarias: Subdirección de Gestión de Destino, Oficina Asesora de Planeación y subdirección de Promoción y Mercadeo.
- Para el mes de mayo se realizó la recepción de las siguientes transferencias documentales primarias: Asesora de Control Interno, Proceso de Presupuesto, con respecto a la Transferencia del proceso de Tesoreria se solicitó una prórroga y  quedo con fecha de entrega para el próximo 19 de junio de 2022.
- Para el mes de junio se realizó la recepción de las siguientes transferencias documentales primarias: Asesor de Comunicaciones y Proceso de Contabilidad, de igual forma se solicitó una segunda prórroga por parte del proceso de Tesorería para entregar la transferencia el próximo 18 de julio de 2022.
Para el mes de julio se recibió la trasnferencia documental primaria del proceso de Gestión Documental, por parte del proceso de Atención al Ciudadano solicitaron una prórroga con fecha de entrega final para el próximo 21 de agosto, el proceso de Tesorería nuevamente solicitó una tercera y última prórroga para entregar sus expedientes el próximo 19 de agosto.
Para el mes de agosto se recibieron las transferencias del proceso de Tesorería quien desde el pasado mes de mayo  tenía programada la trasnferencia pero solicitó rerpogramarla y  hacer la entrega el 19 de agosto, así mismo, se recibió la transferencia de Atención al ciudadano que también desde el mes de julio debió haber entregado los documentos pero solicitó prórroga y  entrego transferencia el 30 de agosto, por otra parte solicitaron prórroga la Asesora de Observatorio con fecha final 7 de octubre y  Bienes y servicios con fecha final 8 de septiembre.
Para el mes de septiembre se recibió la transferencia documental del proceso de Bienes y Servicios, en cuanto a la Asesora de Observatorio la nueva gestora documental evidenció que no tienen documentación de la vigencia 2019 ya que estos documentos los entregaron en la transferencia del 2020, sin embargo enviaron memorando dando la justificación y aclarando que no cuentan con vigencias de 2019 y anteriores, por otra parte el proceso de Talento Humano solicitó una prórroga con fecha final para el 14 de octubre y la Asesora de Jurídica también solicitó prórroga para entregar la documentación el 30 de noviembre. Para el mes de Octubre el proceso de Talento Humano solicitó una prórroga con fecha final para el 14 de noviembre y la Oficina de Jurídica también solicitó prórroga para entregar la documentación el 30 de noviembre, por estas razones  no hay entregas de transferencias este mes.
Octubre: Para el mes de octubre el proceso de Talento Humano solicitó una prórroga con fecha final para el 14 de noviembre y la Oficina de Jurídica también solicitó prórroga para entregar la documentación el 30 de noviembre, por estas razones no hay entregas de transferencias este mes.
Noviembre: Para este mes se recibió la transferencia documental primaria de Talento Humano y la Oficina de Jurídica también solicitó prórroga para entregar la documentación el 29 de diciembre.
Diciembre: se realizó la revisión de la documentación a entregar y no se encontraba organizado acorde al procedimiento GD-P07 organización documental con base en la tabla de retención documental.
</t>
  </si>
  <si>
    <t>Actualización del Sistema Integrado 
de Conservación-SIC</t>
  </si>
  <si>
    <t>Establecer las estrategias para la conservación y 
preservación del acervo documental del Instituto
 Distrital de Turismo.</t>
  </si>
  <si>
    <t>Planes del SIC 
actualizados/Planes 
del SIC programados
 para actualización</t>
  </si>
  <si>
    <t>Para el mes de enero se recibió un oficio con radicado 2-2022-1392 por parte del Archivo de Bogotá, 
donde nos emiten unas observaciones al Documento SIC, se tiene contemplado realizar los ajustes y
 remitir en el mes de febrero.
el mes de marzo previo a confirmacion del Archivo dada la comunicación con radicado 2022ER235.
- Para el mes de marzo se continuo trabajando  en las observaciones emitidas por el Archivo de Bogotá, el plan de preservación digital a largo plazo requirió de estrategias nuevas lo que implicó más tiempo de lo proyectado razón por la cual será presentado al AB en el mes de abril.
 Para el mes de abril se continuó realizando los últimos ajustes al Plan de Preservación Digital a Largo Plazo.
- Para el mes de mayo se remitió oficio con radicado 2022EE690, solicitando la viabilidad técnica del documento SIC, asi mismo, llegó oficio de respuesta por parte del Archivo de Bogotá con radicado  2 - 2022-16561 y  radicado del IDT 2022ER767, donde nos dan el aval.
-Para el mes de junio, se ajustaron las observaciones que estaban pendientes del Plan de Preservación Digital a largo Plazo, quedando el documento debidamente elaborado, y  será presentado al Comité Institucional de Gestión y Desempeño en el mes de julio.
El 25 de  agosto se aprobó y adoptó el Sistema Integrado de conservacion del IDT, el cual cuenta con la viabilidad técnica del Archivo de Bogotá.</t>
  </si>
  <si>
    <t xml:space="preserve">Cumplimiento en el cierre de las acciones de los Planes de Mejoramiento Internos Gestión Documental </t>
  </si>
  <si>
    <t>Nivel de Atención  a los usuarios en Soporte Técnico</t>
  </si>
  <si>
    <t>Medir que categorias tinen mayor incidencia,  frente al servicio de soporte técnico realizado por el área de sistemas de la entidad.</t>
  </si>
  <si>
    <t>Número de soportes técnicos atendidos  / Total de requerimientos en la plataforma * 100</t>
  </si>
  <si>
    <t>Para enero se presento un incremento en los reportes que obedece al reingreso de contratistas y funcionarios de manera presencial.
En febrero se da un aumento en la creacion de usuarios por el ingreso o reincorporacion de contratistas a la entidad
en Marzo se realiza traslado de la entidad lo que limita el reporte en mantis
se realiza capacitacion para aumentar el uso de la herramienta mantis
durante agosto se realizaron muchas mas incidencias pero se espera que el indicador aumente en medida que sean los usuarios quienes reporten  
para septiembre se realizan solicitudes de suspensión y creación de cuentas para usuarios nuevos y salientes
en octubre se mantienen limitada la cantidad de incidencias reportadas por la ausencia del lider de equipo de sistemas.
en octubre se mantienen limitada la cantidad de incidencias reportadas por la ausencia del lider de equipo de sistemas
noviembre evidencia un alza en los reportes generados causado por el reingreso del lider de sistemas 
Diciembre muestra un descenso de las incidencias reportadas causada por la baja afluencia en la sede</t>
  </si>
  <si>
    <t>Nivel de saturación del servicio DHCP del IDT</t>
  </si>
  <si>
    <t>Medir la capacidad de disponibilidad de red  en  la  entidad.</t>
  </si>
  <si>
    <t>N° de cantidades IP entregadas/Total de direcciones IP disponibles en el servidor*100</t>
  </si>
  <si>
    <t>se evidencia aumento, correspondiente al regreso de las actividades presenciales de la entidad.
En febrero se mantienen altas ocupaciones de IP por la alta presencialidad en el edificio
para finales de marzo se realizo cambio de sede y configuracion de segmentacion de red lo que permite aumento de direcciones IP
se realizo cambio de sede y configuracion del servidor de dhcp lo que permite deslimitar la asignacion de IP´s 
Se mantiene uso de la red regulado.
se mantiene un uso medio en la asignacion de las IP
para septiembre se mantiene un uso medio en la asignacion de las IP.
se nota incremento en la entrega de IP por el aumento de personal en el IDT
se nota incremento en la entrega de IP por el aumento de personal en el IDT
en Noviembre se realiza la implementacion de IPv6 lo que ayuda a la segmentacion de la red y su uso permite ampliar la cantidad de IP disponibles
Diciembre demuestra una disminucion causada por la baja afluencia en la sede del IDT</t>
  </si>
  <si>
    <t xml:space="preserve">MAR </t>
  </si>
  <si>
    <t xml:space="preserve">MAY  </t>
  </si>
  <si>
    <t>Cumplimiento en el cierre de las acciones de los Planes de Mejoramiento Internos Gestión Técnologica</t>
  </si>
  <si>
    <t>Oportunidad respuesta PQRS</t>
  </si>
  <si>
    <t xml:space="preserve">Medir la oportunidad en los tiempos de respuestas de las PQRS radicadas en la Entidad, con el fin de mejorar el nivel de satisfacción de los ciudadanos frente a la atención opotuna de sus PQRS, mes vencido. </t>
  </si>
  <si>
    <t>Número de PQRS con respuesta en terminos de ley  / Total de PQRS radicadas en la entidad * 100</t>
  </si>
  <si>
    <t xml:space="preserve">En el mes de enero se recibieron un total de 52 peticiones de las cuales todas, es decir el 100 % de las solicitudes fueron respondidas en los terminos fijados por la ley.
Durante el mes de febrero se recibieron un total de 50 solicitudes, sin embargo hasta la fecha a 41 solicitudes se ha tenido que dar la respuesta y de estas,  39 se respondieron en los términos legales. Las 9 restantes tiodavia se encuentran en los terminos correspondientes según la ley.   
Durante el mes de marzo se recibieron un total de 54 solicitudes, sin embargo hasta la fecha se han respondido 39 en los términos de ley y aún quedan 15 solicitudes que se encuentran dentro de los terminos legales para ser respondidas.
Durante el mes de abril, se recibieron un total de 79 solicitudes, de las cuales 23 no se han respondido aún ya que todavía se encuentran dentro de los tiempos estipulados por la ley 1755 de 2015, de las otras 56 que han sido respondidas a la fecha, solamente hay una que no se respondio dentro de los términos legales, dando un porcentaje de cumplimiento de 98%. Durante el mes de mayo se recibieron un total de 88 peticiones de las cuales 10 no se han respondido. De estas 10, 2 estan por fuera de los tiempos razón por la cual se esta en un 98% del porcentaje de cumplimiento. Las otras 8 solicitudes se encuentran dentro de los tiempos estipulados en la Ley 1755 de 2015. Durante el mes de junio se recibieron 56 peticiones de las cuales 9 no se han respondido aún ya que se encuentran dentro de los términos estipulados por la ley 1755 de 2015 para ser respondidas, esto nos da un porcentaje de cumplimiento del 100%.
Durante el mes de julio, se recibieron un total de 53 solicitudes, se respondieron 42 dentro de los terminos  y 11 no se han respondido aun por que se encuentran dentro de los tiempos estipulados por la Ley 1755 de 2015, 
agosto de 2022 se recibieron un total de 70 solicitudes, de las cuales se respondieron 51 dentro de los términos, las 19 restantes no se les ha dado respuesta porque aun se encuentran dentro de los tiempos estipulados por la ley 1755 de 2015. 
Para el mes de agosto de 2022 se recibieron un total de 70 solicitudes, de las cuales se respondieron 51 dentro de los términos, las 19 restantes no se les ha dado respuesta porque aun se encuentran dentro de los tiempos estipulados por la ley 1755 de 2015.  En el mes de septiembre de 2022 se recibieron un total de 76 solicitudes de las cuales se respondieron un total de 56 dentro de los términos establecidos por la Ley 1755 de 2015, las 20 restantes se encuentran dentro de los tiempos a corte 30 de septiembre del año en curso.
Durante el mes de Octubre, se recibieron un total de 61 solicitudes de las cuales se respondieron 32 mas 31 que venian pendientes del mes de septiembre, en total se respondieron 63 solicitudes dentro de los terminos y 29 no se han respondido aun porque se encuentran dentro de los tiempos estipulados por la Ley 1755 de 2015.                    
Para el mes de noviembre de 2022 ingresaron un total de 66 solicitudes de las cuales se respondieron 40 mas las 29 que se encontraban pendientes del mes de octubre, en total se respondieron 69 solicitudes, 26 no se han respondido aún porque se encuentran dentro de los términos estipulado por la ley 1755 de 2015.  
En el mes de diciembre de 2022, ingresaron un total de 48 solicitudes de las cuales se respondienron 28 mas las 26 que se encontraban pendientes del mes de noviembre, en total se respondienron 54 solicitudes, 20 solicitudes no se ha dado respuesta aún por estar dentro de los términos estipulados por la ley 1755 de 2015.                    </t>
  </si>
  <si>
    <t>Nivel de Satisfacción de las repuestas PQRSD</t>
  </si>
  <si>
    <t xml:space="preserve">Medir el nivel de satisfacción de los ciudadanos frente a la atención opotuna de sus PQRSD, mes vencido. </t>
  </si>
  <si>
    <t>Promedio calificaciones encuestas de satisfacción PQRS/Total de las Encuentas de PQRS diligenciadas en la Entidad*100</t>
  </si>
  <si>
    <t xml:space="preserve">Durante el mes de enero se enviaron un total de 15 encuestas a los ciudadanos acompañadas de las
 respuestas a sus solicitudes, sin embargo no se recibió ninguna respuesta, razón por la cual no es
posible realizar la razón respectiva en este mes. 
 A lo largo del mes de febrero se enviaron un  total de 19 encuestas de las cuales solamente 4 fueron respondidas arrojando una satisfacción del 87%.
Durante el mes de marzo se enviaron un total de 20 encuestas de las cuales solamente 1 fue respondida arrojando una satisfacción del 100%, sin embargo esta muestra no es representativa ya que solo representa al 5 % de las personas a las que se les envió la encuesta.
Durante el mes de abril se enviaron un total de 21 encuestas de las cuales solamente 1 fue respondida arrojando una satisfacción del 100%, sin embargo, esta muestra no es representativa ya que solo representa al 5 % de las personas a las que se les envió la encuesta. Durante el mes de mayo se enviaron un total de 41 encuestas de las cuales solo fueron contestadas 4, arrojando una satisfacción del 92%. Esta muestra solo representa el 10% de los ciudadanos a los que se les envío la encuesta. Durante el mes de junio se 
enviaron un total de 24 encuestas de las cuales solo fueron contestadas 2, arrojando una satisfacción del 80%. Esta muestra solo representa 8% de los ciudadanos a los que se envio la encuesta, cabe resaltar que no es una muestra representativa.
agosto se obtuvo un porcentaje de 3,73 obteniendo una calificación aceptable de parte de los ciudadanos quienes no se encuentran totalmente satisfechos con una de las respuestas otorgadas por el IDT.  Cabe resaltar que este mes solo fueron contestadas 5 de las 27 encuestas enviadas. Aunque todavía son muy pocas, es importante mostrar el esfuerzo que hace cada día el Instituto por mejorar la satisfacción de los ciudadanos, la muestra representa solamente el 18.5 % del total de las personas a las cuales se les envío la encuesta. 
Durante el mes de Julio se enviaron un total de 22 encuentas de las cuales fueron respondidas unicamente dos, mostrando que estas dos personas se encuentran insatisfechas con los servicios prestados por el IDT, cabe resaltar que ante la muestra no es significativa, el IDT envio una comunicación dando una explicación mas a fondo de la solicitud realizada por el ciudadano.
 Cabe resaltar que este mes solo fueron contestadas 5 de las 27 encuestas enviadas. Aunque todavía son muy pocas, es importante mostrar el esfuerzo que hace cada día el Instituto por mejorar la satisfacción de los ciudadanos. La muestra representa solamente el 18.5 % del total de las personas a las cuales se les envío la encuesta. 
Para el mes de octubre de 2022 solo se contesto 1 de las 34 encuestas enviadas,  esta persona se encuentra satisfecha con la calidad de la información; cumplimiento en el tiempo de respuesta y esta totalmente satisfecha con la respuesta obtenida por el Instituto Distrital de Turismo, la muestra representa el 3% del total de las personas a las cuales se les envío la encuesta. Es importante destacar el esfuerzo que hace cada día el Instituto por mejorar la satisfacción de los ciudadanos.
En el mes de noviembre de 2022 se contestaron 3 encuestas de las 23 enviadas, estas personas se encuentran  totalmente satisfechas con la calidad de la información y el cumplimiento del tiempo de la respuesta; dos de ellos se encuentran totalmente satisfechos con la respuesta obtenida y uno se encuentra satisfecho. La muestra representa el 7.66% del total de las personas que recibieron la encuesta. Es importante destacar el esfuerzo que hace cada día el Instituto por mejorar la satisfacción de los ciudadanos. 
En el Mes de Diciembre se enviaron un total de 16 encuestas de la cuales no se obtubo respuesta de parte de los peticionarios, desde Atención al ciudadano se sigue trabajando buscando diferentes opciones para que las respuestas a la encuestas sean respondidas con mayor volumen.
</t>
  </si>
  <si>
    <t>Cumplimiento en el cierre de las acciones de los Planes de Mejoramiento Internos Atención al Ciudadano</t>
  </si>
  <si>
    <t xml:space="preserve">JUL </t>
  </si>
  <si>
    <t>Prevencion de faltas disciplinarias</t>
  </si>
  <si>
    <t>Ejercer la función preventiva otorgada a la oficina de Control Disciplinario Interno a través de charlas y piezas pedagógicas con el fin de dar a conocer la ley que rige en materia disciplinaria.</t>
  </si>
  <si>
    <t>Número de Capacitaciones y número de piezas comunicativas realizadas/Número de Capacitaciones y número de piezas comunicativas Programadas</t>
  </si>
  <si>
    <t>Charla realizada el día 28 de febrero 2. Elaboración de pieza comunicativa publicada el día 25 de febrero de 2022.
Se elabora pieza comunicativa, publicada el 26 de abril de 2022.
En el mes de julio se publican piezas pedagógicas: 1 sobre tipo de conflicto de intereses, 5 conflicto de intereses por parentesco y 21 se da a conocer las funciones más relevantes del supervisor, y el día 27 de julio se dá a conocer ciando se incurre en una falta disciplinaria. En el mes de agosto se publican piezas comunicativas los días 16 sobre derechos de los servidores públicos, y los días 17, 22 y 25 sobre deberes de los funcionarios públicos y se dicta una charla ente el comité sobre las etapas del proceso disciplinario. En el mes de septiembre se publican 5 piezas comunicativas continuando con la socialización de los deberes.
En el mes de octubre se publicó una pieza comunicativa.
Se evidencia el cumplimiento de la meta propuesta en el indicador, teniendo en cuenta lo reportado para la vigencia 2022.</t>
  </si>
  <si>
    <t>8. Robustecer la infraestructura 
organizacional, física, tecnológica y 
operativa del IDT, para el desarrollo armónico de los procesos y 
lograr una 
gestión más efectiva para el turismo de Bogotá.</t>
  </si>
  <si>
    <t>Cumplimiento de los términos 
procesales</t>
  </si>
  <si>
    <t>Ejercer el control disciplinario respetando el debido 
proceso, las garantías procesales consagrados en la 
Constitución Política y los términos establecidos en
 la ley disciplinaria, dando a conocer aspector relevantes
 de la norma con el fin de ejercer acciones preventivas.</t>
  </si>
  <si>
    <t>Numero de aperturas 
formales de proceso 
disciplinarios 
numero de autos de 
apertura preliminar/
Número de expedientes 
en curso</t>
  </si>
  <si>
    <t>Enero: Se profirio un auto de archivo,  un auto de nulidad y tres autos de indagacion previa.
Febrero: Se profirio un auto de Archivo.
Marzo: Se profieren 2 autos de Archivo, dos autos de apertura y uno de pruebas.
Abril: Se profirio 3 autos de apertura de Investigacion formal.
En el mes de julio 3 autos de pruebas 1 auto de investigación.
En el mes de agosto se dictaron tres autos de pruebas, 1 auto de indagación, un archivo y 1 auto de investigación disciplinaria.
En el mes de septiembre se profirrieron 2 autos de investigación disciplinaria, 1 prórroga y 1 archivo.
En el mes de octubre se profirieron 2 archivos, una prorroga de investigación y un auto que reconoce personería.
Durante los meses noviembre y diciembre se profirio un auto de apertura de indagación previa, y tres autos de apertura de inventigación disciplinaria. Además se aperturan 5 autos de prórroga.</t>
  </si>
  <si>
    <t>ABR MAY</t>
  </si>
  <si>
    <t>ABRL</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</si>
</sst>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 #,##0_-;\-* #,##0_-;_-* &quot;-&quot;??_-;_-@"/>
  </numFmts>
  <fonts count="24">
    <font>
      <sz val="12.0"/>
      <color theme="1"/>
      <name val="Calibri"/>
      <scheme val="minor"/>
    </font>
    <font>
      <sz val="14.0"/>
      <color rgb="FF000000"/>
      <name val="Times"/>
    </font>
    <font/>
    <font>
      <sz val="12.0"/>
      <color theme="1"/>
      <name val="Times"/>
    </font>
    <font>
      <b/>
      <sz val="12.0"/>
      <color theme="1"/>
      <name val="Times"/>
    </font>
    <font>
      <b/>
      <sz val="14.0"/>
      <color theme="0"/>
      <name val="Times"/>
    </font>
    <font>
      <b/>
      <sz val="12.0"/>
      <color theme="0"/>
      <name val="Times"/>
    </font>
    <font>
      <sz val="8.0"/>
      <color theme="1"/>
      <name val="Times"/>
    </font>
    <font>
      <sz val="28.0"/>
      <color theme="1"/>
      <name val="Times"/>
    </font>
    <font>
      <b/>
      <sz val="14.0"/>
      <color rgb="FFFFFFFF"/>
      <name val="Times"/>
    </font>
    <font>
      <u/>
      <sz val="8.0"/>
      <color theme="1"/>
      <name val="Times"/>
    </font>
    <font>
      <sz val="10.0"/>
      <color theme="1"/>
      <name val="Times"/>
    </font>
    <font>
      <sz val="12.0"/>
      <color rgb="FF000000"/>
      <name val="&quot;Times New Roman&quot;"/>
    </font>
    <font>
      <u/>
      <sz val="12.0"/>
      <color theme="1"/>
      <name val="Times"/>
    </font>
    <font>
      <sz val="9.0"/>
      <color theme="1"/>
      <name val="Times"/>
    </font>
    <font>
      <u/>
      <sz val="8.0"/>
      <color theme="1"/>
      <name val="Times"/>
    </font>
    <font>
      <sz val="12.0"/>
      <color rgb="FF000000"/>
      <name val="Roboto"/>
    </font>
    <font>
      <u/>
      <sz val="12.0"/>
      <color theme="1"/>
      <name val="Times"/>
    </font>
    <font>
      <sz val="12.0"/>
      <color rgb="FF000000"/>
      <name val="Times"/>
    </font>
    <font>
      <u/>
      <sz val="12.0"/>
      <color theme="1"/>
      <name val="Times"/>
    </font>
    <font>
      <color rgb="FF000000"/>
      <name val="Times"/>
    </font>
    <font>
      <color theme="1"/>
      <name val="Roboto"/>
    </font>
    <font>
      <color rgb="FF000000"/>
      <name val="Roboto"/>
    </font>
    <font>
      <u/>
      <sz val="12.0"/>
      <color theme="1"/>
      <name val="Times"/>
    </font>
  </fonts>
  <fills count="10">
    <fill>
      <patternFill patternType="none"/>
    </fill>
    <fill>
      <patternFill patternType="lightGray"/>
    </fill>
    <fill>
      <patternFill patternType="solid">
        <fgColor rgb="FF0070C0"/>
        <bgColor rgb="FF0070C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F0"/>
        <bgColor rgb="FF00B0F0"/>
      </patternFill>
    </fill>
    <fill>
      <patternFill patternType="solid">
        <fgColor theme="0"/>
        <bgColor theme="0"/>
      </patternFill>
    </fill>
    <fill>
      <patternFill patternType="solid">
        <fgColor rgb="FFFFFFFF"/>
        <bgColor rgb="FFFFFFFF"/>
      </patternFill>
    </fill>
    <fill>
      <patternFill patternType="solid">
        <fgColor rgb="FFEEEEEE"/>
        <bgColor rgb="FFEEEEEE"/>
      </patternFill>
    </fill>
  </fills>
  <borders count="35">
    <border/>
    <border>
      <left style="thin">
        <color rgb="FF000000"/>
      </left>
      <top style="thin">
        <color rgb="FF000000"/>
      </top>
      <bottom style="thin">
        <color rgb="FF000000"/>
      </bottom>
    </border>
    <border>
      <right style="thin">
        <color rgb="FF000000"/>
      </right>
      <top style="thin">
        <color rgb="FF000000"/>
      </top>
      <bottom style="thin">
        <color rgb="FF000000"/>
      </bottom>
    </border>
    <border>
      <right style="thin">
        <color rgb="FF000000"/>
      </right>
    </border>
    <border>
      <left style="medium">
        <color rgb="FF000000"/>
      </left>
      <right style="thin">
        <color rgb="FF000000"/>
      </right>
      <top style="medium">
        <color rgb="FF000000"/>
      </top>
      <bottom style="medium">
        <color rgb="FF000000"/>
      </bottom>
    </border>
    <border>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left style="medium">
        <color rgb="FF000000"/>
      </left>
      <top style="medium">
        <color rgb="FF000000"/>
      </top>
    </border>
    <border>
      <top style="medium">
        <color rgb="FF000000"/>
      </top>
    </border>
    <border>
      <right style="thin">
        <color rgb="FF000000"/>
      </right>
      <top style="medium">
        <color rgb="FF000000"/>
      </top>
    </border>
    <border>
      <left style="medium">
        <color rgb="FF000000"/>
      </left>
      <bottom style="thin">
        <color rgb="FF000000"/>
      </bottom>
    </border>
    <border>
      <bottom style="thin">
        <color rgb="FF000000"/>
      </bottom>
    </border>
    <border>
      <left style="medium">
        <color rgb="FF000000"/>
      </left>
      <right style="thin">
        <color rgb="FF000000"/>
      </right>
      <top style="thin">
        <color rgb="FF000000"/>
      </top>
      <bottom style="medium">
        <color rgb="FF000000"/>
      </bottom>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right style="thin">
        <color rgb="FF000000"/>
      </right>
      <top/>
      <bottom style="thin">
        <color rgb="FF000000"/>
      </bottom>
    </border>
    <border>
      <right style="medium">
        <color rgb="FF000000"/>
      </right>
      <top style="medium">
        <color rgb="FF000000"/>
      </top>
    </border>
    <border>
      <left style="medium">
        <color rgb="FF000000"/>
      </left>
      <bottom/>
    </border>
    <border>
      <bottom/>
    </border>
    <border>
      <right style="medium">
        <color rgb="FF000000"/>
      </right>
      <bottom/>
    </border>
    <border>
      <left style="thin">
        <color rgb="FF000000"/>
      </left>
      <top style="medium">
        <color rgb="FF000000"/>
      </top>
      <bottom style="medium">
        <color rgb="FF000000"/>
      </bottom>
    </border>
    <border>
      <left style="thin">
        <color rgb="FF000000"/>
      </left>
      <top style="thin">
        <color rgb="FF000000"/>
      </top>
      <bottom style="medium">
        <color rgb="FF000000"/>
      </bottom>
    </border>
    <border>
      <right style="thin">
        <color rgb="FF000000"/>
      </right>
      <top style="thin">
        <color rgb="FF000000"/>
      </top>
      <bottom style="medium">
        <color rgb="FF000000"/>
      </bottom>
    </border>
    <border>
      <left/>
      <right/>
      <top/>
      <bottom/>
    </border>
    <border>
      <left/>
      <right style="thin">
        <color rgb="FF000000"/>
      </right>
      <top style="thin">
        <color rgb="FF000000"/>
      </top>
      <bottom style="thin">
        <color rgb="FF000000"/>
      </bottom>
    </border>
    <border>
      <left style="thin">
        <color rgb="FF000000"/>
      </left>
      <right style="thin">
        <color rgb="FF000000"/>
      </right>
      <top style="medium">
        <color rgb="FF000000"/>
      </top>
      <bottom style="thin">
        <color rgb="FF000000"/>
      </bottom>
    </border>
  </borders>
  <cellStyleXfs count="1">
    <xf borderId="0" fillId="0" fontId="0" numFmtId="0" applyAlignment="1" applyFont="1"/>
  </cellStyleXfs>
  <cellXfs count="137">
    <xf borderId="0" fillId="0" fontId="0" numFmtId="0" xfId="0" applyAlignment="1" applyFont="1">
      <alignment readingOrder="0" shrinkToFit="0" vertical="bottom" wrapText="0"/>
    </xf>
    <xf borderId="0" fillId="0" fontId="1" numFmtId="0" xfId="0" applyFont="1"/>
    <xf borderId="1" fillId="0" fontId="1" numFmtId="0" xfId="0" applyBorder="1" applyFont="1"/>
    <xf borderId="2" fillId="0" fontId="2" numFmtId="0" xfId="0" applyBorder="1" applyFont="1"/>
    <xf borderId="0" fillId="0" fontId="3" numFmtId="0" xfId="0" applyFont="1"/>
    <xf borderId="0" fillId="0" fontId="3" numFmtId="0" xfId="0" applyAlignment="1" applyFont="1">
      <alignment horizontal="center"/>
    </xf>
    <xf borderId="3" fillId="0" fontId="2" numFmtId="0" xfId="0" applyBorder="1" applyFont="1"/>
    <xf borderId="0" fillId="0" fontId="4" numFmtId="0" xfId="0" applyAlignment="1" applyFont="1">
      <alignment horizontal="center" shrinkToFit="0" vertical="center" wrapText="1"/>
    </xf>
    <xf borderId="4" fillId="2" fontId="5" numFmtId="0" xfId="0" applyAlignment="1" applyBorder="1" applyFill="1" applyFont="1">
      <alignment horizontal="center" shrinkToFit="0" vertical="center" wrapText="1"/>
    </xf>
    <xf borderId="5" fillId="2" fontId="5" numFmtId="0" xfId="0" applyAlignment="1" applyBorder="1" applyFont="1">
      <alignment horizontal="center" shrinkToFit="0" vertical="center" wrapText="1"/>
    </xf>
    <xf borderId="6" fillId="0" fontId="2" numFmtId="0" xfId="0" applyBorder="1" applyFont="1"/>
    <xf borderId="7" fillId="2" fontId="5" numFmtId="0" xfId="0" applyAlignment="1" applyBorder="1" applyFont="1">
      <alignment horizontal="center" shrinkToFit="0" vertical="center" wrapText="1"/>
    </xf>
    <xf borderId="8" fillId="2" fontId="5" numFmtId="0" xfId="0" applyAlignment="1" applyBorder="1" applyFont="1">
      <alignment horizontal="center" shrinkToFit="0" vertical="center" wrapText="1"/>
    </xf>
    <xf borderId="9" fillId="2" fontId="5" numFmtId="0" xfId="0" applyAlignment="1" applyBorder="1" applyFont="1">
      <alignment horizontal="center" shrinkToFit="0" vertical="center" wrapText="1"/>
    </xf>
    <xf borderId="0" fillId="0" fontId="5" numFmtId="0" xfId="0" applyAlignment="1" applyFont="1">
      <alignment horizontal="center" shrinkToFit="0" vertical="center" wrapText="1"/>
    </xf>
    <xf borderId="1" fillId="2" fontId="6" numFmtId="0" xfId="0" applyAlignment="1" applyBorder="1" applyFont="1">
      <alignment horizontal="center" vertical="center"/>
    </xf>
    <xf borderId="10" fillId="0" fontId="3" numFmtId="0" xfId="0" applyAlignment="1" applyBorder="1" applyFont="1">
      <alignment horizontal="center" readingOrder="0" shrinkToFit="0" wrapText="1"/>
    </xf>
    <xf borderId="11" fillId="0" fontId="3" numFmtId="0" xfId="0" applyAlignment="1" applyBorder="1" applyFont="1">
      <alignment horizontal="center" shrinkToFit="0" wrapText="1"/>
    </xf>
    <xf borderId="12" fillId="0" fontId="2" numFmtId="0" xfId="0" applyBorder="1" applyFont="1"/>
    <xf borderId="10" fillId="0" fontId="3" numFmtId="0" xfId="0" applyAlignment="1" applyBorder="1" applyFont="1">
      <alignment shrinkToFit="0" vertical="center" wrapText="1"/>
    </xf>
    <xf borderId="10" fillId="0" fontId="3" numFmtId="0" xfId="0" applyAlignment="1" applyBorder="1" applyFont="1">
      <alignment horizontal="center" vertical="center"/>
    </xf>
    <xf borderId="10" fillId="0" fontId="3" numFmtId="9" xfId="0" applyAlignment="1" applyBorder="1" applyFont="1" applyNumberFormat="1">
      <alignment horizontal="center" vertical="center"/>
    </xf>
    <xf borderId="10" fillId="0" fontId="3" numFmtId="0" xfId="0" applyAlignment="1" applyBorder="1" applyFont="1">
      <alignment shrinkToFit="0" wrapText="1"/>
    </xf>
    <xf borderId="10" fillId="0" fontId="3" numFmtId="9" xfId="0" applyAlignment="1" applyBorder="1" applyFont="1" applyNumberFormat="1">
      <alignment horizontal="center" readingOrder="0" vertical="center"/>
    </xf>
    <xf borderId="11" fillId="0" fontId="3" numFmtId="9" xfId="0" applyAlignment="1" applyBorder="1" applyFont="1" applyNumberFormat="1">
      <alignment horizontal="center" vertical="center"/>
    </xf>
    <xf borderId="9" fillId="0" fontId="7" numFmtId="0" xfId="0" applyAlignment="1" applyBorder="1" applyFont="1">
      <alignment readingOrder="0" shrinkToFit="0" wrapText="1"/>
    </xf>
    <xf borderId="0" fillId="0" fontId="3" numFmtId="0" xfId="0" applyAlignment="1" applyFont="1">
      <alignment shrinkToFit="0" wrapText="1"/>
    </xf>
    <xf borderId="9" fillId="3" fontId="3" numFmtId="0" xfId="0" applyBorder="1" applyFill="1" applyFont="1"/>
    <xf borderId="9" fillId="0" fontId="3" numFmtId="0" xfId="0" applyAlignment="1" applyBorder="1" applyFont="1">
      <alignment horizontal="center"/>
    </xf>
    <xf borderId="9" fillId="0" fontId="3" numFmtId="0" xfId="0" applyAlignment="1" applyBorder="1" applyFont="1">
      <alignment horizontal="center" shrinkToFit="0" wrapText="1"/>
    </xf>
    <xf borderId="1" fillId="0" fontId="3" numFmtId="0" xfId="0" applyAlignment="1" applyBorder="1" applyFont="1">
      <alignment horizontal="center"/>
    </xf>
    <xf borderId="9" fillId="0" fontId="3" numFmtId="0" xfId="0" applyBorder="1" applyFont="1"/>
    <xf borderId="9" fillId="0" fontId="3" numFmtId="9" xfId="0" applyBorder="1" applyFont="1" applyNumberFormat="1"/>
    <xf borderId="1" fillId="0" fontId="3" numFmtId="9" xfId="0" applyBorder="1" applyFont="1" applyNumberFormat="1"/>
    <xf borderId="9" fillId="4" fontId="3" numFmtId="0" xfId="0" applyBorder="1" applyFill="1" applyFont="1"/>
    <xf borderId="9" fillId="5" fontId="3" numFmtId="0" xfId="0" applyBorder="1" applyFill="1" applyFont="1"/>
    <xf borderId="13" fillId="0" fontId="3" numFmtId="0" xfId="0" applyAlignment="1" applyBorder="1" applyFont="1">
      <alignment horizontal="center"/>
    </xf>
    <xf borderId="14" fillId="0" fontId="3" numFmtId="0" xfId="0" applyAlignment="1" applyBorder="1" applyFont="1">
      <alignment horizontal="center"/>
    </xf>
    <xf borderId="15" fillId="0" fontId="2" numFmtId="0" xfId="0" applyBorder="1" applyFont="1"/>
    <xf borderId="13" fillId="0" fontId="3" numFmtId="0" xfId="0" applyBorder="1" applyFont="1"/>
    <xf borderId="13" fillId="0" fontId="3" numFmtId="9" xfId="0" applyBorder="1" applyFont="1" applyNumberFormat="1"/>
    <xf borderId="14" fillId="0" fontId="3" numFmtId="9" xfId="0" applyBorder="1" applyFont="1" applyNumberFormat="1"/>
    <xf borderId="16" fillId="6" fontId="8" numFmtId="0" xfId="0" applyAlignment="1" applyBorder="1" applyFill="1" applyFont="1">
      <alignment horizontal="center"/>
    </xf>
    <xf borderId="17" fillId="0" fontId="2" numFmtId="0" xfId="0" applyBorder="1" applyFont="1"/>
    <xf borderId="18" fillId="0" fontId="2" numFmtId="0" xfId="0" applyBorder="1" applyFont="1"/>
    <xf borderId="0" fillId="0" fontId="8" numFmtId="0" xfId="0" applyAlignment="1" applyFont="1">
      <alignment horizontal="center"/>
    </xf>
    <xf borderId="19" fillId="0" fontId="2" numFmtId="0" xfId="0" applyBorder="1" applyFont="1"/>
    <xf borderId="20" fillId="0" fontId="2" numFmtId="0" xfId="0" applyBorder="1" applyFont="1"/>
    <xf borderId="21" fillId="2" fontId="5" numFmtId="0" xfId="0" applyAlignment="1" applyBorder="1" applyFont="1">
      <alignment horizontal="center" shrinkToFit="0" vertical="center" wrapText="1"/>
    </xf>
    <xf borderId="7" fillId="2" fontId="9" numFmtId="0" xfId="0" applyAlignment="1" applyBorder="1" applyFont="1">
      <alignment horizontal="center" shrinkToFit="0" vertical="center" wrapText="1"/>
    </xf>
    <xf borderId="10" fillId="0" fontId="3" numFmtId="0" xfId="0" applyAlignment="1" applyBorder="1" applyFont="1">
      <alignment horizontal="center" shrinkToFit="0" wrapText="1"/>
    </xf>
    <xf borderId="10" fillId="0" fontId="3" numFmtId="0" xfId="0" applyAlignment="1" applyBorder="1" applyFont="1">
      <alignment readingOrder="0" shrinkToFit="0" vertical="center" wrapText="1"/>
    </xf>
    <xf borderId="10" fillId="0" fontId="3" numFmtId="0" xfId="0" applyAlignment="1" applyBorder="1" applyFont="1">
      <alignment readingOrder="0" shrinkToFit="0" wrapText="1"/>
    </xf>
    <xf borderId="9" fillId="0" fontId="3" numFmtId="0" xfId="0" applyAlignment="1" applyBorder="1" applyFont="1">
      <alignment horizontal="center" readingOrder="0" shrinkToFit="0" wrapText="1"/>
    </xf>
    <xf borderId="0" fillId="0" fontId="3" numFmtId="0" xfId="0" applyAlignment="1" applyFont="1">
      <alignment horizontal="center" shrinkToFit="0" wrapText="1"/>
    </xf>
    <xf borderId="1" fillId="0" fontId="3" numFmtId="0" xfId="0" applyAlignment="1" applyBorder="1" applyFont="1">
      <alignment horizontal="center" shrinkToFit="0" wrapText="1"/>
    </xf>
    <xf borderId="9" fillId="0" fontId="3" numFmtId="0" xfId="0" applyAlignment="1" applyBorder="1" applyFont="1">
      <alignment horizontal="center" vertical="center"/>
    </xf>
    <xf borderId="9" fillId="0" fontId="3" numFmtId="0" xfId="0" applyAlignment="1" applyBorder="1" applyFont="1">
      <alignment shrinkToFit="0" vertical="center" wrapText="1"/>
    </xf>
    <xf borderId="9" fillId="0" fontId="3" numFmtId="9" xfId="0" applyAlignment="1" applyBorder="1" applyFont="1" applyNumberFormat="1">
      <alignment horizontal="center" vertical="center"/>
    </xf>
    <xf borderId="9" fillId="0" fontId="3" numFmtId="0" xfId="0" applyAlignment="1" applyBorder="1" applyFont="1">
      <alignment shrinkToFit="0" wrapText="1"/>
    </xf>
    <xf borderId="1" fillId="0" fontId="3" numFmtId="9" xfId="0" applyAlignment="1" applyBorder="1" applyFont="1" applyNumberFormat="1">
      <alignment horizontal="center" vertical="center"/>
    </xf>
    <xf borderId="13" fillId="0" fontId="3" numFmtId="0" xfId="0" applyAlignment="1" applyBorder="1" applyFont="1">
      <alignment horizontal="center" shrinkToFit="0" wrapText="1"/>
    </xf>
    <xf borderId="14" fillId="0" fontId="3" numFmtId="0" xfId="0" applyAlignment="1" applyBorder="1" applyFont="1">
      <alignment horizontal="center" shrinkToFit="0" wrapText="1"/>
    </xf>
    <xf borderId="13" fillId="0" fontId="3" numFmtId="0" xfId="0" applyAlignment="1" applyBorder="1" applyFont="1">
      <alignment horizontal="center" vertical="center"/>
    </xf>
    <xf borderId="13" fillId="0" fontId="3" numFmtId="0" xfId="0" applyAlignment="1" applyBorder="1" applyFont="1">
      <alignment shrinkToFit="0" vertical="center" wrapText="1"/>
    </xf>
    <xf borderId="13" fillId="0" fontId="3" numFmtId="9" xfId="0" applyAlignment="1" applyBorder="1" applyFont="1" applyNumberFormat="1">
      <alignment horizontal="center" vertical="center"/>
    </xf>
    <xf borderId="13" fillId="0" fontId="3" numFmtId="0" xfId="0" applyAlignment="1" applyBorder="1" applyFont="1">
      <alignment shrinkToFit="0" wrapText="1"/>
    </xf>
    <xf borderId="14" fillId="0" fontId="3" numFmtId="9" xfId="0" applyAlignment="1" applyBorder="1" applyFont="1" applyNumberFormat="1">
      <alignment horizontal="center" vertical="center"/>
    </xf>
    <xf borderId="9" fillId="0" fontId="10" numFmtId="0" xfId="0" applyAlignment="1" applyBorder="1" applyFont="1">
      <alignment shrinkToFit="0" wrapText="1"/>
    </xf>
    <xf borderId="0" fillId="0" fontId="3" numFmtId="0" xfId="0" applyAlignment="1" applyFont="1">
      <alignment horizontal="left"/>
    </xf>
    <xf borderId="0" fillId="0" fontId="4" numFmtId="0" xfId="0" applyAlignment="1" applyFont="1">
      <alignment horizontal="left" shrinkToFit="0" vertical="center" wrapText="1"/>
    </xf>
    <xf borderId="5" fillId="2" fontId="9" numFmtId="0" xfId="0" applyAlignment="1" applyBorder="1" applyFont="1">
      <alignment horizontal="center" shrinkToFit="0" vertical="center" wrapText="1"/>
    </xf>
    <xf borderId="22" fillId="0" fontId="3" numFmtId="0" xfId="0" applyAlignment="1" applyBorder="1" applyFont="1">
      <alignment horizontal="center" shrinkToFit="0" wrapText="1"/>
    </xf>
    <xf borderId="23" fillId="0" fontId="2" numFmtId="0" xfId="0" applyBorder="1" applyFont="1"/>
    <xf borderId="24" fillId="7" fontId="3" numFmtId="0" xfId="0" applyAlignment="1" applyBorder="1" applyFill="1" applyFont="1">
      <alignment horizontal="center" vertical="center"/>
    </xf>
    <xf borderId="22" fillId="0" fontId="11" numFmtId="0" xfId="0" applyAlignment="1" applyBorder="1" applyFont="1">
      <alignment horizontal="left" readingOrder="0" shrinkToFit="0" vertical="center" wrapText="1"/>
    </xf>
    <xf borderId="9" fillId="0" fontId="3" numFmtId="9" xfId="0" applyAlignment="1" applyBorder="1" applyFont="1" applyNumberFormat="1">
      <alignment readingOrder="0"/>
    </xf>
    <xf borderId="22" fillId="0" fontId="3" numFmtId="0" xfId="0" applyAlignment="1" applyBorder="1" applyFont="1">
      <alignment horizontal="left" readingOrder="0" shrinkToFit="0" vertical="center" wrapText="1"/>
    </xf>
    <xf borderId="22" fillId="0" fontId="3" numFmtId="0" xfId="0" applyAlignment="1" applyBorder="1" applyFont="1">
      <alignment horizontal="center" shrinkToFit="0" vertical="center" wrapText="1"/>
    </xf>
    <xf borderId="24" fillId="7" fontId="3" numFmtId="0" xfId="0" applyAlignment="1" applyBorder="1" applyFont="1">
      <alignment horizontal="center" shrinkToFit="0" vertical="center" wrapText="1"/>
    </xf>
    <xf borderId="9" fillId="0" fontId="3" numFmtId="0" xfId="0" applyAlignment="1" applyBorder="1" applyFont="1">
      <alignment horizontal="left" readingOrder="0" shrinkToFit="0" wrapText="1"/>
    </xf>
    <xf borderId="10" fillId="0" fontId="3" numFmtId="0" xfId="0" applyAlignment="1" applyBorder="1" applyFont="1">
      <alignment horizontal="center" shrinkToFit="0" vertical="center" wrapText="1"/>
    </xf>
    <xf borderId="9" fillId="0" fontId="3" numFmtId="164" xfId="0" applyAlignment="1" applyBorder="1" applyFont="1" applyNumberFormat="1">
      <alignment readingOrder="0"/>
    </xf>
    <xf borderId="9" fillId="0" fontId="3" numFmtId="0" xfId="0" applyAlignment="1" applyBorder="1" applyFont="1">
      <alignment readingOrder="0"/>
    </xf>
    <xf borderId="9" fillId="0" fontId="3" numFmtId="3" xfId="0" applyBorder="1" applyFont="1" applyNumberFormat="1"/>
    <xf borderId="0" fillId="8" fontId="12" numFmtId="0" xfId="0" applyAlignment="1" applyFill="1" applyFont="1">
      <alignment horizontal="left" readingOrder="0"/>
    </xf>
    <xf borderId="24" fillId="7" fontId="3" numFmtId="0" xfId="0" applyAlignment="1" applyBorder="1" applyFont="1">
      <alignment shrinkToFit="0" vertical="center" wrapText="1"/>
    </xf>
    <xf borderId="9" fillId="0" fontId="3" numFmtId="164" xfId="0" applyBorder="1" applyFont="1" applyNumberFormat="1"/>
    <xf borderId="24" fillId="7" fontId="3" numFmtId="0" xfId="0" applyAlignment="1" applyBorder="1" applyFont="1">
      <alignment horizontal="center" readingOrder="0" shrinkToFit="0" vertical="center" wrapText="1"/>
    </xf>
    <xf borderId="9" fillId="0" fontId="3" numFmtId="0" xfId="0" applyAlignment="1" applyBorder="1" applyFont="1">
      <alignment horizontal="left"/>
    </xf>
    <xf borderId="13" fillId="0" fontId="3" numFmtId="0" xfId="0" applyAlignment="1" applyBorder="1" applyFont="1">
      <alignment horizontal="left"/>
    </xf>
    <xf borderId="25" fillId="0" fontId="2" numFmtId="0" xfId="0" applyBorder="1" applyFont="1"/>
    <xf borderId="26" fillId="0" fontId="2" numFmtId="0" xfId="0" applyBorder="1" applyFont="1"/>
    <xf borderId="27" fillId="0" fontId="2" numFmtId="0" xfId="0" applyBorder="1" applyFont="1"/>
    <xf borderId="28" fillId="0" fontId="2" numFmtId="0" xfId="0" applyBorder="1" applyFont="1"/>
    <xf borderId="7" fillId="2" fontId="5" numFmtId="0" xfId="0" applyAlignment="1" applyBorder="1" applyFont="1">
      <alignment horizontal="left" shrinkToFit="0" vertical="center" wrapText="1"/>
    </xf>
    <xf borderId="10" fillId="0" fontId="13" numFmtId="0" xfId="0" applyAlignment="1" applyBorder="1" applyFont="1">
      <alignment horizontal="left" shrinkToFit="0" wrapText="1"/>
    </xf>
    <xf borderId="29" fillId="2" fontId="5" numFmtId="0" xfId="0" applyAlignment="1" applyBorder="1" applyFont="1">
      <alignment horizontal="center" shrinkToFit="0" vertical="center" wrapText="1"/>
    </xf>
    <xf borderId="10" fillId="0" fontId="3" numFmtId="0" xfId="0" applyAlignment="1" applyBorder="1" applyFont="1">
      <alignment horizontal="center" readingOrder="0" vertical="center"/>
    </xf>
    <xf borderId="10" fillId="0" fontId="3" numFmtId="4" xfId="0" applyAlignment="1" applyBorder="1" applyFont="1" applyNumberFormat="1">
      <alignment horizontal="center" vertical="center"/>
    </xf>
    <xf borderId="10" fillId="0" fontId="7" numFmtId="0" xfId="0" applyAlignment="1" applyBorder="1" applyFont="1">
      <alignment readingOrder="0" shrinkToFit="0" wrapText="1"/>
    </xf>
    <xf borderId="9" fillId="0" fontId="14" numFmtId="0" xfId="0" applyAlignment="1" applyBorder="1" applyFont="1">
      <alignment readingOrder="0" shrinkToFit="0" wrapText="1"/>
    </xf>
    <xf borderId="9" fillId="0" fontId="15" numFmtId="0" xfId="0" applyAlignment="1" applyBorder="1" applyFont="1">
      <alignment readingOrder="0" shrinkToFit="0" wrapText="1"/>
    </xf>
    <xf borderId="9" fillId="0" fontId="3" numFmtId="3" xfId="0" applyAlignment="1" applyBorder="1" applyFont="1" applyNumberFormat="1">
      <alignment readingOrder="0"/>
    </xf>
    <xf borderId="30" fillId="0" fontId="3" numFmtId="0" xfId="0" applyAlignment="1" applyBorder="1" applyFont="1">
      <alignment horizontal="center" shrinkToFit="0" wrapText="1"/>
    </xf>
    <xf borderId="31" fillId="0" fontId="2" numFmtId="0" xfId="0" applyBorder="1" applyFont="1"/>
    <xf borderId="10" fillId="0" fontId="3" numFmtId="0" xfId="0" applyBorder="1" applyFont="1"/>
    <xf borderId="0" fillId="8" fontId="12" numFmtId="0" xfId="0" applyAlignment="1" applyFont="1">
      <alignment horizontal="left" readingOrder="0" textRotation="0"/>
    </xf>
    <xf borderId="24" fillId="8" fontId="3" numFmtId="0" xfId="0" applyAlignment="1" applyBorder="1" applyFont="1">
      <alignment shrinkToFit="0" vertical="center" wrapText="1"/>
    </xf>
    <xf borderId="32" fillId="8" fontId="16" numFmtId="0" xfId="0" applyBorder="1" applyFont="1"/>
    <xf borderId="10" fillId="0" fontId="17" numFmtId="0" xfId="0" applyAlignment="1" applyBorder="1" applyFont="1">
      <alignment shrinkToFit="0" wrapText="1"/>
    </xf>
    <xf borderId="10" fillId="0" fontId="3" numFmtId="164" xfId="0" applyAlignment="1" applyBorder="1" applyFont="1" applyNumberFormat="1">
      <alignment horizontal="center" readingOrder="0" vertical="center"/>
    </xf>
    <xf borderId="10" fillId="0" fontId="3" numFmtId="3" xfId="0" applyAlignment="1" applyBorder="1" applyFont="1" applyNumberFormat="1">
      <alignment horizontal="center" readingOrder="0" vertical="center"/>
    </xf>
    <xf borderId="9" fillId="0" fontId="3" numFmtId="4" xfId="0" applyBorder="1" applyFont="1" applyNumberFormat="1"/>
    <xf borderId="10" fillId="0" fontId="3" numFmtId="9" xfId="0" applyAlignment="1" applyBorder="1" applyFont="1" applyNumberFormat="1">
      <alignment horizontal="right"/>
    </xf>
    <xf borderId="33" fillId="8" fontId="18" numFmtId="9" xfId="0" applyAlignment="1" applyBorder="1" applyFont="1" applyNumberFormat="1">
      <alignment horizontal="center" readingOrder="0"/>
    </xf>
    <xf borderId="10" fillId="0" fontId="19" numFmtId="0" xfId="0" applyAlignment="1" applyBorder="1" applyFont="1">
      <alignment shrinkToFit="0" vertical="center" wrapText="1"/>
    </xf>
    <xf borderId="34" fillId="7" fontId="3" numFmtId="0" xfId="0" applyAlignment="1" applyBorder="1" applyFont="1">
      <alignment horizontal="center" shrinkToFit="0" vertical="center" wrapText="1"/>
    </xf>
    <xf borderId="9" fillId="0" fontId="3" numFmtId="9" xfId="0" applyAlignment="1" applyBorder="1" applyFont="1" applyNumberFormat="1">
      <alignment horizontal="right"/>
    </xf>
    <xf borderId="10" fillId="0" fontId="3" numFmtId="9" xfId="0" applyAlignment="1" applyBorder="1" applyFont="1" applyNumberFormat="1">
      <alignment horizontal="right" vertical="center"/>
    </xf>
    <xf borderId="10" fillId="0" fontId="3" numFmtId="0" xfId="0" applyAlignment="1" applyBorder="1" applyFont="1">
      <alignment horizontal="center" readingOrder="0" shrinkToFit="0" vertical="center" wrapText="1"/>
    </xf>
    <xf borderId="9" fillId="0" fontId="3" numFmtId="0" xfId="0" applyAlignment="1" applyBorder="1" applyFont="1">
      <alignment horizontal="center" readingOrder="0"/>
    </xf>
    <xf borderId="0" fillId="8" fontId="20" numFmtId="0" xfId="0" applyAlignment="1" applyFont="1">
      <alignment readingOrder="0"/>
    </xf>
    <xf borderId="9" fillId="0" fontId="3" numFmtId="10" xfId="0" applyBorder="1" applyFont="1" applyNumberFormat="1"/>
    <xf borderId="10" fillId="0" fontId="3" numFmtId="10" xfId="0" applyAlignment="1" applyBorder="1" applyFont="1" applyNumberFormat="1">
      <alignment horizontal="center" vertical="center"/>
    </xf>
    <xf borderId="0" fillId="8" fontId="18" numFmtId="0" xfId="0" applyAlignment="1" applyFont="1">
      <alignment horizontal="left" readingOrder="0"/>
    </xf>
    <xf borderId="0" fillId="8" fontId="21" numFmtId="0" xfId="0" applyAlignment="1" applyFont="1">
      <alignment readingOrder="0" shrinkToFit="0" wrapText="1"/>
    </xf>
    <xf borderId="0" fillId="9" fontId="22" numFmtId="0" xfId="0" applyAlignment="1" applyFill="1" applyFont="1">
      <alignment shrinkToFit="0" vertical="top" wrapText="0"/>
    </xf>
    <xf borderId="9" fillId="0" fontId="23" numFmtId="0" xfId="0" applyAlignment="1" applyBorder="1" applyFont="1">
      <alignment shrinkToFit="0" wrapText="1"/>
    </xf>
    <xf borderId="10" fillId="0" fontId="3" numFmtId="0" xfId="0" applyAlignment="1" applyBorder="1" applyFont="1">
      <alignment horizontal="left" readingOrder="0" shrinkToFit="0" vertical="center" wrapText="1"/>
    </xf>
    <xf borderId="11" fillId="0" fontId="3" numFmtId="0" xfId="0" applyAlignment="1" applyBorder="1" applyFont="1">
      <alignment horizontal="center" readingOrder="0" shrinkToFit="0" wrapText="1"/>
    </xf>
    <xf borderId="10" fillId="0" fontId="3" numFmtId="9" xfId="0" applyAlignment="1" applyBorder="1" applyFont="1" applyNumberFormat="1">
      <alignment readingOrder="0"/>
    </xf>
    <xf borderId="10" fillId="0" fontId="3" numFmtId="164" xfId="0" applyAlignment="1" applyBorder="1" applyFont="1" applyNumberFormat="1">
      <alignment horizontal="center" vertical="center"/>
    </xf>
    <xf borderId="0" fillId="8" fontId="22" numFmtId="0" xfId="0" applyAlignment="1" applyFont="1">
      <alignment readingOrder="0"/>
    </xf>
    <xf borderId="32" fillId="8" fontId="18" numFmtId="0" xfId="0" applyAlignment="1" applyBorder="1" applyFont="1">
      <alignment horizontal="left" readingOrder="0"/>
    </xf>
    <xf borderId="11" fillId="0" fontId="3" numFmtId="0" xfId="0" applyAlignment="1" applyBorder="1" applyFont="1">
      <alignment horizontal="center" shrinkToFit="0" vertical="center" wrapText="1"/>
    </xf>
    <xf borderId="1" fillId="0" fontId="3" numFmtId="0" xfId="0" applyAlignment="1" applyBorder="1" applyFont="1">
      <alignment horizontal="center" readingOrder="0"/>
    </xf>
  </cellXfs>
  <cellStyles count="1">
    <cellStyle xfId="0" name="Normal" builtinId="0"/>
  </cellStyles>
  <dxfs count="3">
    <dxf>
      <font/>
      <fill>
        <patternFill patternType="solid">
          <fgColor rgb="FFFF0000"/>
          <bgColor rgb="FFFF0000"/>
        </patternFill>
      </fill>
      <border/>
    </dxf>
    <dxf>
      <font/>
      <fill>
        <patternFill patternType="solid">
          <fgColor rgb="FFFFFF00"/>
          <bgColor rgb="FFFFFF00"/>
        </patternFill>
      </fill>
      <border/>
    </dxf>
    <dxf>
      <font/>
      <fill>
        <patternFill patternType="solid">
          <fgColor rgb="FF92D050"/>
          <bgColor rgb="FF92D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1" Type="http://schemas.openxmlformats.org/officeDocument/2006/relationships/hyperlink" Target="#'Gesti&#243;n%20Documental'!A1" TargetMode="External"/><Relationship Id="rId10" Type="http://schemas.openxmlformats.org/officeDocument/2006/relationships/hyperlink" Target="#'Gesti&#243;n%20Financiera'!A1" TargetMode="External"/><Relationship Id="rId13" Type="http://schemas.openxmlformats.org/officeDocument/2006/relationships/hyperlink" Target="#'Gesti&#243;n%20Tecnol&#243;gica'!A1" TargetMode="External"/><Relationship Id="rId12" Type="http://schemas.openxmlformats.org/officeDocument/2006/relationships/hyperlink" Target="#'Atenci&#243;n%20al%20Ciudadano'!A1" TargetMode="External"/><Relationship Id="rId1" Type="http://schemas.openxmlformats.org/officeDocument/2006/relationships/hyperlink" Target="#'Gesti&#243;n%20Informaci&#243;n%20Tur&#237;stica'!A1" TargetMode="External"/><Relationship Id="rId2" Type="http://schemas.openxmlformats.org/officeDocument/2006/relationships/hyperlink" Target="#'Gesti&#243;n%20de%20Destino%20CyS'!A1" TargetMode="External"/><Relationship Id="rId3" Type="http://schemas.openxmlformats.org/officeDocument/2006/relationships/hyperlink" Target="#'Promoci&#243;n%20y%20Mercadeo%20Tur&#237;stico%20'!A1" TargetMode="External"/><Relationship Id="rId4" Type="http://schemas.openxmlformats.org/officeDocument/2006/relationships/hyperlink" Target="#Comunicaciones!A1" TargetMode="External"/><Relationship Id="rId9" Type="http://schemas.openxmlformats.org/officeDocument/2006/relationships/hyperlink" Target="#'Gesti&#243;n%20Jur&#237;dica'!A1" TargetMode="External"/><Relationship Id="rId15" Type="http://schemas.openxmlformats.org/officeDocument/2006/relationships/image" Target="../media/image1.png"/><Relationship Id="rId14" Type="http://schemas.openxmlformats.org/officeDocument/2006/relationships/hyperlink" Target="#'Evaluaci&#243;n%20Institucional'!A1" TargetMode="External"/><Relationship Id="rId5" Type="http://schemas.openxmlformats.org/officeDocument/2006/relationships/hyperlink" Target="#'Direccionamiento%20Estrat&#233;gico'!A1" TargetMode="External"/><Relationship Id="rId6" Type="http://schemas.openxmlformats.org/officeDocument/2006/relationships/hyperlink" Target="#'Talento%20Humano'!A1" TargetMode="External"/><Relationship Id="rId7" Type="http://schemas.openxmlformats.org/officeDocument/2006/relationships/hyperlink" Target="#'Control%20Interno%20Diciplinario'!A1" TargetMode="External"/><Relationship Id="rId8" Type="http://schemas.openxmlformats.org/officeDocument/2006/relationships/hyperlink" Target="#'Bienes%20y%20Servicios'!A1"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771525</xdr:colOff>
      <xdr:row>17</xdr:row>
      <xdr:rowOff>38100</xdr:rowOff>
    </xdr:from>
    <xdr:ext cx="1876425" cy="95250"/>
    <xdr:sp>
      <xdr:nvSpPr>
        <xdr:cNvPr id="3" name="Shape 3">
          <a:hlinkClick r:id="rId1"/>
        </xdr:cNvPr>
        <xdr:cNvSpPr/>
      </xdr:nvSpPr>
      <xdr:spPr>
        <a:xfrm>
          <a:off x="4412550" y="3737138"/>
          <a:ext cx="1866900" cy="857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5</xdr:col>
      <xdr:colOff>19050</xdr:colOff>
      <xdr:row>17</xdr:row>
      <xdr:rowOff>38100</xdr:rowOff>
    </xdr:from>
    <xdr:ext cx="1847850" cy="95250"/>
    <xdr:sp>
      <xdr:nvSpPr>
        <xdr:cNvPr id="4" name="Shape 4">
          <a:hlinkClick r:id="rId2"/>
        </xdr:cNvPr>
        <xdr:cNvSpPr/>
      </xdr:nvSpPr>
      <xdr:spPr>
        <a:xfrm>
          <a:off x="4426838" y="3737138"/>
          <a:ext cx="1838325" cy="857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8</xdr:col>
      <xdr:colOff>57150</xdr:colOff>
      <xdr:row>17</xdr:row>
      <xdr:rowOff>38100</xdr:rowOff>
    </xdr:from>
    <xdr:ext cx="1819275" cy="95250"/>
    <xdr:sp>
      <xdr:nvSpPr>
        <xdr:cNvPr id="5" name="Shape 5">
          <a:hlinkClick r:id="rId3"/>
        </xdr:cNvPr>
        <xdr:cNvSpPr/>
      </xdr:nvSpPr>
      <xdr:spPr>
        <a:xfrm>
          <a:off x="4441125" y="3737138"/>
          <a:ext cx="1809750" cy="857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6</xdr:col>
      <xdr:colOff>228600</xdr:colOff>
      <xdr:row>9</xdr:row>
      <xdr:rowOff>57150</xdr:rowOff>
    </xdr:from>
    <xdr:ext cx="1819275" cy="95250"/>
    <xdr:sp>
      <xdr:nvSpPr>
        <xdr:cNvPr id="6" name="Shape 6">
          <a:hlinkClick r:id="rId4"/>
        </xdr:cNvPr>
        <xdr:cNvSpPr/>
      </xdr:nvSpPr>
      <xdr:spPr>
        <a:xfrm>
          <a:off x="4441125" y="3737138"/>
          <a:ext cx="1809750" cy="857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xdr:col>
      <xdr:colOff>361950</xdr:colOff>
      <xdr:row>9</xdr:row>
      <xdr:rowOff>57150</xdr:rowOff>
    </xdr:from>
    <xdr:ext cx="1876425" cy="95250"/>
    <xdr:sp>
      <xdr:nvSpPr>
        <xdr:cNvPr id="7" name="Shape 7">
          <a:hlinkClick r:id="rId5"/>
        </xdr:cNvPr>
        <xdr:cNvSpPr/>
      </xdr:nvSpPr>
      <xdr:spPr>
        <a:xfrm>
          <a:off x="4412550" y="3737138"/>
          <a:ext cx="1866900" cy="857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xdr:col>
      <xdr:colOff>133350</xdr:colOff>
      <xdr:row>21</xdr:row>
      <xdr:rowOff>114300</xdr:rowOff>
    </xdr:from>
    <xdr:ext cx="1381125" cy="123825"/>
    <xdr:sp>
      <xdr:nvSpPr>
        <xdr:cNvPr id="8" name="Shape 8">
          <a:hlinkClick r:id="rId6"/>
        </xdr:cNvPr>
        <xdr:cNvSpPr/>
      </xdr:nvSpPr>
      <xdr:spPr>
        <a:xfrm>
          <a:off x="4660200" y="3722850"/>
          <a:ext cx="1371600" cy="11430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2</xdr:col>
      <xdr:colOff>133350</xdr:colOff>
      <xdr:row>24</xdr:row>
      <xdr:rowOff>161925</xdr:rowOff>
    </xdr:from>
    <xdr:ext cx="1381125" cy="123825"/>
    <xdr:sp>
      <xdr:nvSpPr>
        <xdr:cNvPr id="9" name="Shape 9">
          <a:hlinkClick r:id="rId7"/>
        </xdr:cNvPr>
        <xdr:cNvSpPr/>
      </xdr:nvSpPr>
      <xdr:spPr>
        <a:xfrm>
          <a:off x="4660200" y="3722850"/>
          <a:ext cx="1371600" cy="11430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4</xdr:col>
      <xdr:colOff>371475</xdr:colOff>
      <xdr:row>21</xdr:row>
      <xdr:rowOff>114300</xdr:rowOff>
    </xdr:from>
    <xdr:ext cx="1381125" cy="123825"/>
    <xdr:sp>
      <xdr:nvSpPr>
        <xdr:cNvPr id="10" name="Shape 10">
          <a:hlinkClick r:id="rId8"/>
        </xdr:cNvPr>
        <xdr:cNvSpPr/>
      </xdr:nvSpPr>
      <xdr:spPr>
        <a:xfrm>
          <a:off x="4660200" y="3722850"/>
          <a:ext cx="1371600" cy="11430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4</xdr:col>
      <xdr:colOff>371475</xdr:colOff>
      <xdr:row>24</xdr:row>
      <xdr:rowOff>161925</xdr:rowOff>
    </xdr:from>
    <xdr:ext cx="1381125" cy="123825"/>
    <xdr:sp>
      <xdr:nvSpPr>
        <xdr:cNvPr id="11" name="Shape 11">
          <a:hlinkClick r:id="rId9"/>
        </xdr:cNvPr>
        <xdr:cNvSpPr/>
      </xdr:nvSpPr>
      <xdr:spPr>
        <a:xfrm>
          <a:off x="4660200" y="3722850"/>
          <a:ext cx="1371600" cy="11430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6</xdr:col>
      <xdr:colOff>561975</xdr:colOff>
      <xdr:row>21</xdr:row>
      <xdr:rowOff>114300</xdr:rowOff>
    </xdr:from>
    <xdr:ext cx="1438275" cy="123825"/>
    <xdr:sp>
      <xdr:nvSpPr>
        <xdr:cNvPr id="12" name="Shape 12">
          <a:hlinkClick r:id="rId10"/>
        </xdr:cNvPr>
        <xdr:cNvSpPr/>
      </xdr:nvSpPr>
      <xdr:spPr>
        <a:xfrm>
          <a:off x="4631625" y="3722850"/>
          <a:ext cx="1428750" cy="11430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6</xdr:col>
      <xdr:colOff>561975</xdr:colOff>
      <xdr:row>24</xdr:row>
      <xdr:rowOff>161925</xdr:rowOff>
    </xdr:from>
    <xdr:ext cx="1438275" cy="123825"/>
    <xdr:sp>
      <xdr:nvSpPr>
        <xdr:cNvPr id="13" name="Shape 13">
          <a:hlinkClick r:id="rId11"/>
        </xdr:cNvPr>
        <xdr:cNvSpPr/>
      </xdr:nvSpPr>
      <xdr:spPr>
        <a:xfrm>
          <a:off x="4631625" y="3722850"/>
          <a:ext cx="1428750" cy="11430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8</xdr:col>
      <xdr:colOff>676275</xdr:colOff>
      <xdr:row>21</xdr:row>
      <xdr:rowOff>114300</xdr:rowOff>
    </xdr:from>
    <xdr:ext cx="1438275" cy="123825"/>
    <xdr:sp>
      <xdr:nvSpPr>
        <xdr:cNvPr id="14" name="Shape 14">
          <a:hlinkClick r:id="rId12"/>
        </xdr:cNvPr>
        <xdr:cNvSpPr/>
      </xdr:nvSpPr>
      <xdr:spPr>
        <a:xfrm>
          <a:off x="4631625" y="3722850"/>
          <a:ext cx="1428750" cy="11430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8</xdr:col>
      <xdr:colOff>676275</xdr:colOff>
      <xdr:row>24</xdr:row>
      <xdr:rowOff>161925</xdr:rowOff>
    </xdr:from>
    <xdr:ext cx="1438275" cy="123825"/>
    <xdr:sp>
      <xdr:nvSpPr>
        <xdr:cNvPr id="15" name="Shape 15">
          <a:hlinkClick r:id="rId13"/>
        </xdr:cNvPr>
        <xdr:cNvSpPr/>
      </xdr:nvSpPr>
      <xdr:spPr>
        <a:xfrm>
          <a:off x="4631625" y="3722850"/>
          <a:ext cx="1428750" cy="114300"/>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10</xdr:col>
      <xdr:colOff>0</xdr:colOff>
      <xdr:row>7</xdr:row>
      <xdr:rowOff>38100</xdr:rowOff>
    </xdr:from>
    <xdr:ext cx="1000125" cy="95250"/>
    <xdr:sp>
      <xdr:nvSpPr>
        <xdr:cNvPr id="16" name="Shape 16">
          <a:hlinkClick r:id="rId14"/>
        </xdr:cNvPr>
        <xdr:cNvSpPr/>
      </xdr:nvSpPr>
      <xdr:spPr>
        <a:xfrm>
          <a:off x="4850700" y="3737138"/>
          <a:ext cx="990600" cy="85725"/>
        </a:xfrm>
        <a:prstGeom prst="round2SameRect">
          <a:avLst>
            <a:gd fmla="val 16667" name="adj1"/>
            <a:gd fmla="val 0" name="adj2"/>
          </a:avLst>
        </a:prstGeom>
        <a:solidFill>
          <a:schemeClr val="lt1"/>
        </a:solidFill>
        <a:ln cap="flat" cmpd="sng" w="12700">
          <a:solidFill>
            <a:schemeClr val="accent6"/>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114300</xdr:colOff>
      <xdr:row>0</xdr:row>
      <xdr:rowOff>0</xdr:rowOff>
    </xdr:from>
    <xdr:ext cx="9620250" cy="5553075"/>
    <xdr:pic>
      <xdr:nvPicPr>
        <xdr:cNvPr id="0" name="image1.png" title="Imagen"/>
        <xdr:cNvPicPr preferRelativeResize="0"/>
      </xdr:nvPicPr>
      <xdr:blipFill>
        <a:blip cstate="print" r:embed="rId15"/>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200025</xdr:colOff>
      <xdr:row>1</xdr:row>
      <xdr:rowOff>104775</xdr:rowOff>
    </xdr:from>
    <xdr:ext cx="962025" cy="8763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19050</xdr:colOff>
      <xdr:row>1</xdr:row>
      <xdr:rowOff>85725</xdr:rowOff>
    </xdr:from>
    <xdr:ext cx="1266825" cy="8096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intranet.bogotaturismo.gov.co/node/865"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6" width="10.89"/>
    <col customWidth="1" min="7" max="26" width="10.56"/>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c r="D30" s="1" t="s">
        <v>0</v>
      </c>
    </row>
    <row r="31" ht="15.75" customHeight="1">
      <c r="D31" s="2" t="s">
        <v>1</v>
      </c>
      <c r="E31" s="3"/>
    </row>
    <row r="32" ht="15.75" customHeight="1">
      <c r="D32" s="2" t="s">
        <v>2</v>
      </c>
      <c r="E32" s="3"/>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30:E30"/>
    <mergeCell ref="D31:E31"/>
    <mergeCell ref="D32:E32"/>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1"/>
      <c r="H2" s="1"/>
      <c r="J2" s="1"/>
      <c r="L2" s="1"/>
      <c r="N2" s="1"/>
      <c r="P2" s="1"/>
      <c r="R2" s="1"/>
      <c r="T2" s="1"/>
      <c r="V2" s="1"/>
      <c r="X2" s="1"/>
      <c r="Z2" s="1"/>
      <c r="AB2" s="7"/>
      <c r="AC2" s="4"/>
      <c r="AD2" s="4"/>
      <c r="AE2" s="4"/>
      <c r="AF2" s="4"/>
      <c r="AG2" s="4"/>
      <c r="AH2" s="4"/>
      <c r="AI2" s="4"/>
      <c r="AJ2" s="4"/>
      <c r="AK2" s="4"/>
    </row>
    <row r="3" ht="15.75" customHeight="1">
      <c r="A3" s="4"/>
      <c r="C3" s="6"/>
      <c r="D3" s="2" t="s">
        <v>127</v>
      </c>
      <c r="E3" s="3"/>
      <c r="F3" s="2"/>
      <c r="G3" s="3"/>
      <c r="H3" s="2"/>
      <c r="I3" s="3"/>
      <c r="J3" s="2"/>
      <c r="K3" s="3"/>
      <c r="L3" s="2"/>
      <c r="M3" s="3"/>
      <c r="N3" s="2"/>
      <c r="O3" s="3"/>
      <c r="P3" s="2"/>
      <c r="Q3" s="3"/>
      <c r="R3" s="2"/>
      <c r="S3" s="3"/>
      <c r="T3" s="2"/>
      <c r="U3" s="3"/>
      <c r="V3" s="2"/>
      <c r="W3" s="3"/>
      <c r="X3" s="2"/>
      <c r="Y3" s="3"/>
      <c r="Z3" s="2"/>
      <c r="AA3" s="3"/>
      <c r="AB3" s="7"/>
      <c r="AC3" s="4"/>
      <c r="AD3" s="4"/>
      <c r="AE3" s="4"/>
      <c r="AF3" s="4"/>
      <c r="AG3" s="4"/>
      <c r="AH3" s="4"/>
      <c r="AI3" s="4"/>
      <c r="AJ3" s="4"/>
      <c r="AK3" s="4"/>
    </row>
    <row r="4" ht="48.0" customHeight="1">
      <c r="A4" s="4"/>
      <c r="C4" s="6"/>
      <c r="D4" s="2" t="s">
        <v>296</v>
      </c>
      <c r="E4" s="3"/>
      <c r="F4" s="2"/>
      <c r="G4" s="3"/>
      <c r="H4" s="2"/>
      <c r="I4" s="3"/>
      <c r="J4" s="2"/>
      <c r="K4" s="3"/>
      <c r="L4" s="2"/>
      <c r="M4" s="3"/>
      <c r="N4" s="2"/>
      <c r="O4" s="3"/>
      <c r="P4" s="2"/>
      <c r="Q4" s="3"/>
      <c r="R4" s="2"/>
      <c r="S4" s="3"/>
      <c r="T4" s="2"/>
      <c r="U4" s="3"/>
      <c r="V4" s="2"/>
      <c r="W4" s="3"/>
      <c r="X4" s="2"/>
      <c r="Y4" s="3"/>
      <c r="Z4" s="2"/>
      <c r="AA4" s="3"/>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139.5" customHeight="1">
      <c r="A7" s="4"/>
      <c r="B7" s="50" t="s">
        <v>56</v>
      </c>
      <c r="C7" s="72" t="s">
        <v>297</v>
      </c>
      <c r="D7" s="73"/>
      <c r="E7" s="81" t="s">
        <v>298</v>
      </c>
      <c r="F7" s="19" t="s">
        <v>299</v>
      </c>
      <c r="G7" s="20" t="s">
        <v>35</v>
      </c>
      <c r="H7" s="20" t="s">
        <v>36</v>
      </c>
      <c r="I7" s="21">
        <v>0.89</v>
      </c>
      <c r="J7" s="22" t="s">
        <v>300</v>
      </c>
      <c r="K7" s="21">
        <v>0.9</v>
      </c>
      <c r="L7" s="20" t="s">
        <v>38</v>
      </c>
      <c r="M7" s="20" t="s">
        <v>43</v>
      </c>
      <c r="N7" s="23">
        <v>0.99</v>
      </c>
      <c r="O7" s="23">
        <v>0.66</v>
      </c>
      <c r="P7" s="23">
        <v>0.92</v>
      </c>
      <c r="Q7" s="23">
        <v>0.94</v>
      </c>
      <c r="R7" s="23">
        <v>0.85</v>
      </c>
      <c r="S7" s="23">
        <v>0.96</v>
      </c>
      <c r="T7" s="23">
        <v>0.9</v>
      </c>
      <c r="U7" s="23">
        <v>0.89</v>
      </c>
      <c r="V7" s="23">
        <v>1.0</v>
      </c>
      <c r="W7" s="23">
        <v>0.6</v>
      </c>
      <c r="X7" s="23">
        <v>0.5</v>
      </c>
      <c r="Y7" s="23">
        <v>0.97</v>
      </c>
      <c r="Z7" s="21">
        <f>AVERAGE(N7:Y7)</f>
        <v>0.8483333333</v>
      </c>
      <c r="AA7" s="21">
        <f>Z7/K7</f>
        <v>0.9425925926</v>
      </c>
      <c r="AB7" s="129" t="s">
        <v>301</v>
      </c>
      <c r="AC7" s="4"/>
      <c r="AD7" s="27" t="s">
        <v>41</v>
      </c>
      <c r="AE7" s="28" t="s">
        <v>42</v>
      </c>
      <c r="AF7" s="4"/>
      <c r="AG7" s="5" t="s">
        <v>35</v>
      </c>
      <c r="AH7" s="5" t="s">
        <v>36</v>
      </c>
      <c r="AI7" s="5" t="s">
        <v>38</v>
      </c>
      <c r="AJ7" s="5" t="s">
        <v>43</v>
      </c>
      <c r="AK7" s="4" t="s">
        <v>31</v>
      </c>
    </row>
    <row r="8" ht="147.0" customHeight="1">
      <c r="A8" s="4"/>
      <c r="B8" s="29" t="s">
        <v>56</v>
      </c>
      <c r="C8" s="72" t="s">
        <v>297</v>
      </c>
      <c r="D8" s="73"/>
      <c r="E8" s="81" t="s">
        <v>302</v>
      </c>
      <c r="F8" s="19" t="s">
        <v>303</v>
      </c>
      <c r="G8" s="20" t="s">
        <v>35</v>
      </c>
      <c r="H8" s="20" t="s">
        <v>36</v>
      </c>
      <c r="I8" s="21">
        <v>0.93</v>
      </c>
      <c r="J8" s="22" t="s">
        <v>304</v>
      </c>
      <c r="K8" s="21">
        <v>0.93</v>
      </c>
      <c r="L8" s="31" t="s">
        <v>38</v>
      </c>
      <c r="M8" s="31" t="s">
        <v>43</v>
      </c>
      <c r="N8" s="76">
        <v>1.01</v>
      </c>
      <c r="O8" s="76">
        <v>0.94</v>
      </c>
      <c r="P8" s="76">
        <v>1.12</v>
      </c>
      <c r="Q8" s="76">
        <v>1.07</v>
      </c>
      <c r="R8" s="76">
        <v>1.32</v>
      </c>
      <c r="S8" s="76">
        <v>1.1</v>
      </c>
      <c r="T8" s="76">
        <v>0.99</v>
      </c>
      <c r="U8" s="76">
        <v>0.92</v>
      </c>
      <c r="V8" s="76">
        <v>1.3</v>
      </c>
      <c r="W8" s="76">
        <v>0.91</v>
      </c>
      <c r="X8" s="76">
        <v>0.82</v>
      </c>
      <c r="Y8" s="76">
        <v>0.66</v>
      </c>
      <c r="Z8" s="23">
        <v>0.95</v>
      </c>
      <c r="AA8" s="23">
        <v>0.95</v>
      </c>
      <c r="AB8" s="120" t="s">
        <v>305</v>
      </c>
      <c r="AC8" s="4"/>
      <c r="AD8" s="34" t="s">
        <v>44</v>
      </c>
      <c r="AE8" s="28" t="s">
        <v>45</v>
      </c>
      <c r="AF8" s="4"/>
      <c r="AG8" s="5" t="s">
        <v>46</v>
      </c>
      <c r="AH8" s="5" t="s">
        <v>47</v>
      </c>
      <c r="AI8" s="5" t="s">
        <v>48</v>
      </c>
      <c r="AJ8" s="5" t="s">
        <v>49</v>
      </c>
      <c r="AK8" s="4" t="s">
        <v>50</v>
      </c>
    </row>
    <row r="9" ht="125.25" customHeight="1">
      <c r="A9" s="4"/>
      <c r="B9" s="29" t="s">
        <v>56</v>
      </c>
      <c r="C9" s="72" t="s">
        <v>297</v>
      </c>
      <c r="D9" s="73"/>
      <c r="E9" s="81" t="s">
        <v>306</v>
      </c>
      <c r="F9" s="19" t="s">
        <v>307</v>
      </c>
      <c r="G9" s="31" t="s">
        <v>35</v>
      </c>
      <c r="H9" s="31" t="s">
        <v>36</v>
      </c>
      <c r="I9" s="32">
        <v>0.98</v>
      </c>
      <c r="J9" s="22" t="s">
        <v>308</v>
      </c>
      <c r="K9" s="32">
        <v>0.98</v>
      </c>
      <c r="L9" s="31" t="s">
        <v>38</v>
      </c>
      <c r="M9" s="31" t="s">
        <v>43</v>
      </c>
      <c r="N9" s="76">
        <v>1.0</v>
      </c>
      <c r="O9" s="76">
        <v>1.0</v>
      </c>
      <c r="P9" s="76">
        <v>1.0</v>
      </c>
      <c r="Q9" s="76">
        <v>1.0</v>
      </c>
      <c r="R9" s="76">
        <v>1.0</v>
      </c>
      <c r="S9" s="76">
        <v>0.97</v>
      </c>
      <c r="T9" s="76">
        <v>0.94</v>
      </c>
      <c r="U9" s="76">
        <v>0.91</v>
      </c>
      <c r="V9" s="76">
        <v>0.92</v>
      </c>
      <c r="W9" s="76">
        <v>0.92</v>
      </c>
      <c r="X9" s="76">
        <v>0.94</v>
      </c>
      <c r="Y9" s="76">
        <v>0.95</v>
      </c>
      <c r="Z9" s="21">
        <f t="shared" ref="Z9:Z60" si="1">AVERAGE(N9:Y9)</f>
        <v>0.9625</v>
      </c>
      <c r="AA9" s="21">
        <f t="shared" ref="AA9:AA60" si="2">Z9/K9</f>
        <v>0.9821428571</v>
      </c>
      <c r="AB9" s="120" t="s">
        <v>309</v>
      </c>
      <c r="AC9" s="4"/>
      <c r="AD9" s="35" t="s">
        <v>51</v>
      </c>
      <c r="AE9" s="28" t="s">
        <v>52</v>
      </c>
      <c r="AF9" s="4"/>
      <c r="AG9" s="5" t="s">
        <v>53</v>
      </c>
      <c r="AH9" s="5" t="s">
        <v>54</v>
      </c>
      <c r="AI9" s="5" t="s">
        <v>55</v>
      </c>
      <c r="AJ9" s="5" t="s">
        <v>39</v>
      </c>
      <c r="AK9" s="4" t="s">
        <v>56</v>
      </c>
    </row>
    <row r="10" ht="15.75" customHeight="1">
      <c r="A10" s="4"/>
      <c r="B10" s="29"/>
      <c r="C10" s="30"/>
      <c r="D10" s="3"/>
      <c r="E10" s="31"/>
      <c r="F10" s="31"/>
      <c r="G10" s="31"/>
      <c r="H10" s="31"/>
      <c r="I10" s="32"/>
      <c r="J10" s="31"/>
      <c r="K10" s="32"/>
      <c r="L10" s="31"/>
      <c r="M10" s="31"/>
      <c r="N10" s="32"/>
      <c r="O10" s="32"/>
      <c r="P10" s="32"/>
      <c r="Q10" s="32"/>
      <c r="R10" s="32"/>
      <c r="S10" s="32"/>
      <c r="T10" s="32"/>
      <c r="U10" s="32"/>
      <c r="V10" s="32"/>
      <c r="W10" s="32"/>
      <c r="X10" s="32"/>
      <c r="Y10" s="32"/>
      <c r="Z10" s="32" t="str">
        <f t="shared" si="1"/>
        <v>#DIV/0!</v>
      </c>
      <c r="AA10" s="32" t="str">
        <f t="shared" si="2"/>
        <v>#DIV/0!</v>
      </c>
      <c r="AB10" s="31"/>
      <c r="AC10" s="4"/>
      <c r="AD10" s="4"/>
      <c r="AE10" s="4"/>
      <c r="AF10" s="4"/>
      <c r="AG10" s="5" t="s">
        <v>57</v>
      </c>
      <c r="AH10" s="5"/>
      <c r="AI10" s="5" t="s">
        <v>58</v>
      </c>
      <c r="AJ10" s="5" t="s">
        <v>59</v>
      </c>
      <c r="AK10" s="4" t="s">
        <v>60</v>
      </c>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si="1"/>
        <v>#DIV/0!</v>
      </c>
      <c r="AA11" s="32" t="str">
        <f t="shared" si="2"/>
        <v>#DIV/0!</v>
      </c>
      <c r="AB11" s="31"/>
      <c r="AC11" s="4"/>
      <c r="AD11" s="4"/>
      <c r="AE11" s="4"/>
      <c r="AF11" s="4"/>
      <c r="AG11" s="5" t="s">
        <v>61</v>
      </c>
      <c r="AH11" s="5"/>
      <c r="AI11" s="5"/>
      <c r="AJ11" s="5" t="s">
        <v>62</v>
      </c>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1"/>
        <v>#DIV/0!</v>
      </c>
      <c r="AA12" s="32" t="str">
        <f t="shared" si="2"/>
        <v>#DIV/0!</v>
      </c>
      <c r="AB12" s="31"/>
      <c r="AC12" s="4"/>
      <c r="AD12" s="4"/>
      <c r="AE12" s="4"/>
      <c r="AF12" s="4"/>
      <c r="AG12" s="5"/>
      <c r="AH12" s="5"/>
      <c r="AI12" s="5"/>
      <c r="AJ12" s="5" t="s">
        <v>63</v>
      </c>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1"/>
        <v>#DIV/0!</v>
      </c>
      <c r="AA13" s="32" t="str">
        <f t="shared" si="2"/>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1"/>
        <v>#DIV/0!</v>
      </c>
      <c r="AA14" s="32" t="str">
        <f t="shared" si="2"/>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1"/>
        <v>#DIV/0!</v>
      </c>
      <c r="AA15" s="32" t="str">
        <f t="shared" si="2"/>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1"/>
        <v>#DIV/0!</v>
      </c>
      <c r="AA16" s="32" t="str">
        <f t="shared" si="2"/>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1"/>
        <v>#DIV/0!</v>
      </c>
      <c r="AA17" s="32" t="str">
        <f t="shared" si="2"/>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1"/>
        <v>#DIV/0!</v>
      </c>
      <c r="AA18" s="32" t="str">
        <f t="shared" si="2"/>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1"/>
        <v>#DIV/0!</v>
      </c>
      <c r="AA19" s="32" t="str">
        <f t="shared" si="2"/>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1"/>
        <v>#DIV/0!</v>
      </c>
      <c r="AA20" s="32" t="str">
        <f t="shared" si="2"/>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1"/>
        <v>#DIV/0!</v>
      </c>
      <c r="AA21" s="32" t="str">
        <f t="shared" si="2"/>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1"/>
        <v>#DIV/0!</v>
      </c>
      <c r="AA22" s="32" t="str">
        <f t="shared" si="2"/>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1"/>
        <v>#DIV/0!</v>
      </c>
      <c r="AA23" s="32" t="str">
        <f t="shared" si="2"/>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1"/>
        <v>#DIV/0!</v>
      </c>
      <c r="AA24" s="32" t="str">
        <f t="shared" si="2"/>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1"/>
        <v>#DIV/0!</v>
      </c>
      <c r="AA25" s="32" t="str">
        <f t="shared" si="2"/>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1"/>
        <v>#DIV/0!</v>
      </c>
      <c r="AA26" s="32" t="str">
        <f t="shared" si="2"/>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1"/>
        <v>#DIV/0!</v>
      </c>
      <c r="AA27" s="32" t="str">
        <f t="shared" si="2"/>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1"/>
        <v>#DIV/0!</v>
      </c>
      <c r="AA28" s="32" t="str">
        <f t="shared" si="2"/>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1"/>
        <v>#DIV/0!</v>
      </c>
      <c r="AA29" s="32" t="str">
        <f t="shared" si="2"/>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1"/>
        <v>#DIV/0!</v>
      </c>
      <c r="AA30" s="32" t="str">
        <f t="shared" si="2"/>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1"/>
        <v>#DIV/0!</v>
      </c>
      <c r="AA31" s="32" t="str">
        <f t="shared" si="2"/>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1"/>
        <v>#DIV/0!</v>
      </c>
      <c r="AA32" s="32" t="str">
        <f t="shared" si="2"/>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1"/>
        <v>#DIV/0!</v>
      </c>
      <c r="AA33" s="32" t="str">
        <f t="shared" si="2"/>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1"/>
        <v>#DIV/0!</v>
      </c>
      <c r="AA34" s="32" t="str">
        <f t="shared" si="2"/>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1"/>
        <v>#DIV/0!</v>
      </c>
      <c r="AA35" s="32" t="str">
        <f t="shared" si="2"/>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1"/>
        <v>#DIV/0!</v>
      </c>
      <c r="AA36" s="32" t="str">
        <f t="shared" si="2"/>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1"/>
        <v>#DIV/0!</v>
      </c>
      <c r="AA37" s="32" t="str">
        <f t="shared" si="2"/>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1"/>
        <v>#DIV/0!</v>
      </c>
      <c r="AA38" s="32" t="str">
        <f t="shared" si="2"/>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1"/>
        <v>#DIV/0!</v>
      </c>
      <c r="AA39" s="32" t="str">
        <f t="shared" si="2"/>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1"/>
        <v>#DIV/0!</v>
      </c>
      <c r="AA40" s="32" t="str">
        <f t="shared" si="2"/>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1"/>
        <v>#DIV/0!</v>
      </c>
      <c r="AA41" s="32" t="str">
        <f t="shared" si="2"/>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1"/>
        <v>#DIV/0!</v>
      </c>
      <c r="AA42" s="32" t="str">
        <f t="shared" si="2"/>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1"/>
        <v>#DIV/0!</v>
      </c>
      <c r="AA43" s="32" t="str">
        <f t="shared" si="2"/>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1"/>
        <v>#DIV/0!</v>
      </c>
      <c r="AA44" s="32" t="str">
        <f t="shared" si="2"/>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1"/>
        <v>#DIV/0!</v>
      </c>
      <c r="AA45" s="32" t="str">
        <f t="shared" si="2"/>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1"/>
        <v>#DIV/0!</v>
      </c>
      <c r="AA46" s="32" t="str">
        <f t="shared" si="2"/>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1"/>
        <v>#DIV/0!</v>
      </c>
      <c r="AA47" s="32" t="str">
        <f t="shared" si="2"/>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1"/>
        <v>#DIV/0!</v>
      </c>
      <c r="AA48" s="32" t="str">
        <f t="shared" si="2"/>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1"/>
        <v>#DIV/0!</v>
      </c>
      <c r="AA49" s="32" t="str">
        <f t="shared" si="2"/>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1"/>
        <v>#DIV/0!</v>
      </c>
      <c r="AA50" s="32" t="str">
        <f t="shared" si="2"/>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1"/>
        <v>#DIV/0!</v>
      </c>
      <c r="AA51" s="32" t="str">
        <f t="shared" si="2"/>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1"/>
        <v>#DIV/0!</v>
      </c>
      <c r="AA52" s="32" t="str">
        <f t="shared" si="2"/>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1"/>
        <v>#DIV/0!</v>
      </c>
      <c r="AA53" s="32" t="str">
        <f t="shared" si="2"/>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1"/>
        <v>#DIV/0!</v>
      </c>
      <c r="AA54" s="32" t="str">
        <f t="shared" si="2"/>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1"/>
        <v>#DIV/0!</v>
      </c>
      <c r="AA55" s="32" t="str">
        <f t="shared" si="2"/>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1"/>
        <v>#DIV/0!</v>
      </c>
      <c r="AA56" s="32" t="str">
        <f t="shared" si="2"/>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1"/>
        <v>#DIV/0!</v>
      </c>
      <c r="AA57" s="32" t="str">
        <f t="shared" si="2"/>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1"/>
        <v>#DIV/0!</v>
      </c>
      <c r="AA58" s="32" t="str">
        <f t="shared" si="2"/>
        <v>#DIV/0!</v>
      </c>
      <c r="AB58" s="31"/>
      <c r="AC58" s="4"/>
      <c r="AD58" s="4"/>
      <c r="AE58" s="4"/>
      <c r="AF58" s="4"/>
      <c r="AG58" s="4"/>
      <c r="AH58" s="4"/>
      <c r="AI58" s="4"/>
      <c r="AJ58" s="4"/>
      <c r="AK58" s="4"/>
    </row>
    <row r="59" ht="15.75" customHeight="1">
      <c r="A59" s="4"/>
      <c r="B59" s="28"/>
      <c r="C59" s="30"/>
      <c r="D59" s="3"/>
      <c r="E59" s="31"/>
      <c r="F59" s="31"/>
      <c r="G59" s="31"/>
      <c r="H59" s="31"/>
      <c r="I59" s="32"/>
      <c r="J59" s="31"/>
      <c r="K59" s="32"/>
      <c r="L59" s="31"/>
      <c r="M59" s="31"/>
      <c r="N59" s="32"/>
      <c r="O59" s="32"/>
      <c r="P59" s="32"/>
      <c r="Q59" s="32"/>
      <c r="R59" s="32"/>
      <c r="S59" s="32"/>
      <c r="T59" s="32"/>
      <c r="U59" s="32"/>
      <c r="V59" s="32"/>
      <c r="W59" s="32"/>
      <c r="X59" s="32"/>
      <c r="Y59" s="32"/>
      <c r="Z59" s="32" t="str">
        <f t="shared" si="1"/>
        <v>#DIV/0!</v>
      </c>
      <c r="AA59" s="32" t="str">
        <f t="shared" si="2"/>
        <v>#DIV/0!</v>
      </c>
      <c r="AB59" s="31"/>
      <c r="AC59" s="4"/>
      <c r="AD59" s="4"/>
      <c r="AE59" s="4"/>
      <c r="AF59" s="4"/>
      <c r="AG59" s="4"/>
      <c r="AH59" s="4"/>
      <c r="AI59" s="4"/>
      <c r="AJ59" s="4"/>
      <c r="AK59" s="4"/>
    </row>
    <row r="60" ht="15.75" customHeight="1">
      <c r="A60" s="4"/>
      <c r="B60" s="36"/>
      <c r="C60" s="37"/>
      <c r="D60" s="38"/>
      <c r="E60" s="39"/>
      <c r="F60" s="39"/>
      <c r="G60" s="39"/>
      <c r="H60" s="39"/>
      <c r="I60" s="40"/>
      <c r="J60" s="39"/>
      <c r="K60" s="40"/>
      <c r="L60" s="39"/>
      <c r="M60" s="39"/>
      <c r="N60" s="40"/>
      <c r="O60" s="40"/>
      <c r="P60" s="40"/>
      <c r="Q60" s="40"/>
      <c r="R60" s="40"/>
      <c r="S60" s="40"/>
      <c r="T60" s="40"/>
      <c r="U60" s="40"/>
      <c r="V60" s="40"/>
      <c r="W60" s="40"/>
      <c r="X60" s="40"/>
      <c r="Y60" s="40"/>
      <c r="Z60" s="40" t="str">
        <f t="shared" si="1"/>
        <v>#DIV/0!</v>
      </c>
      <c r="AA60" s="40" t="str">
        <f t="shared" si="2"/>
        <v>#DIV/0!</v>
      </c>
      <c r="AB60" s="39"/>
      <c r="AC60" s="4"/>
      <c r="AD60" s="4"/>
      <c r="AE60" s="4"/>
      <c r="AF60" s="4"/>
      <c r="AG60" s="4"/>
      <c r="AH60" s="4"/>
      <c r="AI60" s="4"/>
      <c r="AJ60" s="4"/>
      <c r="AK60" s="4"/>
    </row>
    <row r="61" ht="15.75" customHeight="1">
      <c r="A61" s="4"/>
      <c r="B61" s="42" t="s">
        <v>64</v>
      </c>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91"/>
      <c r="AC61" s="4"/>
      <c r="AD61" s="4"/>
      <c r="AE61" s="4"/>
      <c r="AF61" s="4"/>
      <c r="AG61" s="4"/>
      <c r="AH61" s="4"/>
      <c r="AI61" s="4"/>
      <c r="AJ61" s="4"/>
      <c r="AK61" s="4"/>
    </row>
    <row r="62" ht="15.75" customHeight="1">
      <c r="A62" s="4"/>
      <c r="B62" s="92"/>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4"/>
      <c r="AC62" s="4"/>
      <c r="AD62" s="4"/>
      <c r="AE62" s="4"/>
      <c r="AF62" s="4"/>
      <c r="AG62" s="4"/>
      <c r="AH62" s="4"/>
      <c r="AI62" s="4"/>
      <c r="AJ62" s="4"/>
      <c r="AK62" s="4"/>
    </row>
    <row r="63" ht="15.75" customHeight="1">
      <c r="A63" s="4"/>
      <c r="B63" s="48" t="s">
        <v>3</v>
      </c>
      <c r="C63" s="9" t="s">
        <v>4</v>
      </c>
      <c r="D63" s="10"/>
      <c r="E63" s="11" t="s">
        <v>5</v>
      </c>
      <c r="F63" s="11" t="s">
        <v>6</v>
      </c>
      <c r="G63" s="11" t="s">
        <v>7</v>
      </c>
      <c r="H63" s="11" t="s">
        <v>8</v>
      </c>
      <c r="I63" s="11" t="s">
        <v>9</v>
      </c>
      <c r="J63" s="11" t="s">
        <v>10</v>
      </c>
      <c r="K63" s="11" t="s">
        <v>11</v>
      </c>
      <c r="L63" s="11" t="s">
        <v>12</v>
      </c>
      <c r="M63" s="11" t="s">
        <v>13</v>
      </c>
      <c r="N63" s="49" t="s">
        <v>184</v>
      </c>
      <c r="O63" s="49" t="s">
        <v>15</v>
      </c>
      <c r="P63" s="49" t="s">
        <v>16</v>
      </c>
      <c r="Q63" s="49" t="s">
        <v>17</v>
      </c>
      <c r="R63" s="49" t="s">
        <v>18</v>
      </c>
      <c r="S63" s="49" t="s">
        <v>19</v>
      </c>
      <c r="T63" s="49" t="s">
        <v>20</v>
      </c>
      <c r="U63" s="49" t="s">
        <v>21</v>
      </c>
      <c r="V63" s="11" t="s">
        <v>22</v>
      </c>
      <c r="W63" s="11" t="s">
        <v>23</v>
      </c>
      <c r="X63" s="11" t="s">
        <v>24</v>
      </c>
      <c r="Y63" s="11" t="s">
        <v>25</v>
      </c>
      <c r="Z63" s="11" t="s">
        <v>26</v>
      </c>
      <c r="AA63" s="11" t="s">
        <v>27</v>
      </c>
      <c r="AB63" s="11" t="s">
        <v>28</v>
      </c>
      <c r="AC63" s="4"/>
      <c r="AD63" s="4"/>
      <c r="AE63" s="4"/>
      <c r="AF63" s="4"/>
      <c r="AG63" s="4"/>
      <c r="AH63" s="4"/>
      <c r="AI63" s="4"/>
      <c r="AJ63" s="4"/>
      <c r="AK63" s="4"/>
    </row>
    <row r="64" ht="15.75" customHeight="1">
      <c r="A64" s="4"/>
      <c r="B64" s="50"/>
      <c r="C64" s="17"/>
      <c r="D64" s="18"/>
      <c r="E64" s="20"/>
      <c r="F64" s="19"/>
      <c r="G64" s="20"/>
      <c r="H64" s="20"/>
      <c r="I64" s="21"/>
      <c r="J64" s="22"/>
      <c r="K64" s="21"/>
      <c r="L64" s="20"/>
      <c r="M64" s="20"/>
      <c r="N64" s="21"/>
      <c r="O64" s="21"/>
      <c r="P64" s="21"/>
      <c r="Q64" s="21"/>
      <c r="R64" s="21"/>
      <c r="S64" s="21"/>
      <c r="T64" s="21"/>
      <c r="U64" s="21"/>
      <c r="V64" s="21"/>
      <c r="W64" s="21"/>
      <c r="X64" s="21"/>
      <c r="Y64" s="21"/>
      <c r="Z64" s="21" t="str">
        <f t="shared" ref="Z64:Z78" si="3">AVERAGE(N64:Y64)</f>
        <v>#DIV/0!</v>
      </c>
      <c r="AA64" s="21" t="str">
        <f t="shared" ref="AA64:AA78" si="4">Z64/K64</f>
        <v>#DIV/0!</v>
      </c>
      <c r="AB64" s="106"/>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3"/>
        <v>#DIV/0!</v>
      </c>
      <c r="AA65" s="58" t="str">
        <f t="shared" si="4"/>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3"/>
        <v>#DIV/0!</v>
      </c>
      <c r="AA66" s="58" t="str">
        <f t="shared" si="4"/>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3"/>
        <v>#DIV/0!</v>
      </c>
      <c r="AA67" s="58" t="str">
        <f t="shared" si="4"/>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3"/>
        <v>#DIV/0!</v>
      </c>
      <c r="AA68" s="58" t="str">
        <f t="shared" si="4"/>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3"/>
        <v>#DIV/0!</v>
      </c>
      <c r="AA69" s="58" t="str">
        <f t="shared" si="4"/>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3"/>
        <v>#DIV/0!</v>
      </c>
      <c r="AA70" s="58" t="str">
        <f t="shared" si="4"/>
        <v>#DIV/0!</v>
      </c>
      <c r="AB70" s="31"/>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3"/>
        <v>#DIV/0!</v>
      </c>
      <c r="AA71" s="58" t="str">
        <f t="shared" si="4"/>
        <v>#DIV/0!</v>
      </c>
      <c r="AB71" s="31"/>
      <c r="AC71" s="4"/>
      <c r="AD71" s="4"/>
      <c r="AE71" s="4"/>
      <c r="AF71" s="4"/>
      <c r="AG71" s="4"/>
      <c r="AH71" s="4"/>
      <c r="AI71" s="4"/>
      <c r="AJ71" s="4"/>
      <c r="AK71" s="4"/>
    </row>
    <row r="72" ht="15.75" customHeight="1">
      <c r="A72" s="4"/>
      <c r="B72" s="29"/>
      <c r="C72" s="55"/>
      <c r="D72" s="3"/>
      <c r="E72" s="56"/>
      <c r="F72" s="57"/>
      <c r="G72" s="56"/>
      <c r="H72" s="56"/>
      <c r="I72" s="58"/>
      <c r="J72" s="59"/>
      <c r="K72" s="58"/>
      <c r="L72" s="56"/>
      <c r="M72" s="56"/>
      <c r="N72" s="58"/>
      <c r="O72" s="58"/>
      <c r="P72" s="58"/>
      <c r="Q72" s="58"/>
      <c r="R72" s="58"/>
      <c r="S72" s="58"/>
      <c r="T72" s="58"/>
      <c r="U72" s="58"/>
      <c r="V72" s="58"/>
      <c r="W72" s="58"/>
      <c r="X72" s="58"/>
      <c r="Y72" s="58"/>
      <c r="Z72" s="58" t="str">
        <f t="shared" si="3"/>
        <v>#DIV/0!</v>
      </c>
      <c r="AA72" s="58" t="str">
        <f t="shared" si="4"/>
        <v>#DIV/0!</v>
      </c>
      <c r="AB72" s="31"/>
      <c r="AC72" s="4"/>
      <c r="AD72" s="4"/>
      <c r="AE72" s="4"/>
      <c r="AF72" s="4"/>
      <c r="AG72" s="4"/>
      <c r="AH72" s="4"/>
      <c r="AI72" s="4"/>
      <c r="AJ72" s="4"/>
      <c r="AK72" s="4"/>
    </row>
    <row r="73" ht="15.75" customHeight="1">
      <c r="A73" s="4"/>
      <c r="B73" s="29"/>
      <c r="C73" s="55"/>
      <c r="D73" s="3"/>
      <c r="E73" s="56"/>
      <c r="F73" s="57"/>
      <c r="G73" s="56"/>
      <c r="H73" s="56"/>
      <c r="I73" s="58"/>
      <c r="J73" s="59"/>
      <c r="K73" s="58"/>
      <c r="L73" s="56"/>
      <c r="M73" s="56"/>
      <c r="N73" s="58"/>
      <c r="O73" s="58"/>
      <c r="P73" s="58"/>
      <c r="Q73" s="58"/>
      <c r="R73" s="58"/>
      <c r="S73" s="58"/>
      <c r="T73" s="58"/>
      <c r="U73" s="58"/>
      <c r="V73" s="58"/>
      <c r="W73" s="58"/>
      <c r="X73" s="58"/>
      <c r="Y73" s="58"/>
      <c r="Z73" s="58" t="str">
        <f t="shared" si="3"/>
        <v>#DIV/0!</v>
      </c>
      <c r="AA73" s="58" t="str">
        <f t="shared" si="4"/>
        <v>#DIV/0!</v>
      </c>
      <c r="AB73" s="31"/>
      <c r="AC73" s="4"/>
      <c r="AD73" s="4"/>
      <c r="AE73" s="4"/>
      <c r="AF73" s="4"/>
      <c r="AG73" s="4"/>
      <c r="AH73" s="4"/>
      <c r="AI73" s="4"/>
      <c r="AJ73" s="4"/>
      <c r="AK73" s="4"/>
    </row>
    <row r="74" ht="15.75" customHeight="1">
      <c r="A74" s="4"/>
      <c r="B74" s="29"/>
      <c r="C74" s="55"/>
      <c r="D74" s="3"/>
      <c r="E74" s="56"/>
      <c r="F74" s="57"/>
      <c r="G74" s="56"/>
      <c r="H74" s="56"/>
      <c r="I74" s="58"/>
      <c r="J74" s="59"/>
      <c r="K74" s="58"/>
      <c r="L74" s="56"/>
      <c r="M74" s="56"/>
      <c r="N74" s="58"/>
      <c r="O74" s="58"/>
      <c r="P74" s="58"/>
      <c r="Q74" s="58"/>
      <c r="R74" s="58"/>
      <c r="S74" s="58"/>
      <c r="T74" s="58"/>
      <c r="U74" s="58"/>
      <c r="V74" s="58"/>
      <c r="W74" s="58"/>
      <c r="X74" s="58"/>
      <c r="Y74" s="58"/>
      <c r="Z74" s="58" t="str">
        <f t="shared" si="3"/>
        <v>#DIV/0!</v>
      </c>
      <c r="AA74" s="58" t="str">
        <f t="shared" si="4"/>
        <v>#DIV/0!</v>
      </c>
      <c r="AB74" s="31"/>
      <c r="AC74" s="4"/>
      <c r="AD74" s="4"/>
      <c r="AE74" s="4"/>
      <c r="AF74" s="4"/>
      <c r="AG74" s="4"/>
      <c r="AH74" s="4"/>
      <c r="AI74" s="4"/>
      <c r="AJ74" s="4"/>
      <c r="AK74" s="4"/>
    </row>
    <row r="75" ht="15.75" customHeight="1">
      <c r="A75" s="4"/>
      <c r="B75" s="29"/>
      <c r="C75" s="55"/>
      <c r="D75" s="3"/>
      <c r="E75" s="56"/>
      <c r="F75" s="57"/>
      <c r="G75" s="56"/>
      <c r="H75" s="56"/>
      <c r="I75" s="58"/>
      <c r="J75" s="59"/>
      <c r="K75" s="58"/>
      <c r="L75" s="56"/>
      <c r="M75" s="56"/>
      <c r="N75" s="58"/>
      <c r="O75" s="58"/>
      <c r="P75" s="58"/>
      <c r="Q75" s="58"/>
      <c r="R75" s="58"/>
      <c r="S75" s="58"/>
      <c r="T75" s="58"/>
      <c r="U75" s="58"/>
      <c r="V75" s="58"/>
      <c r="W75" s="58"/>
      <c r="X75" s="58"/>
      <c r="Y75" s="58"/>
      <c r="Z75" s="58" t="str">
        <f t="shared" si="3"/>
        <v>#DIV/0!</v>
      </c>
      <c r="AA75" s="58" t="str">
        <f t="shared" si="4"/>
        <v>#DIV/0!</v>
      </c>
      <c r="AB75" s="31"/>
      <c r="AC75" s="4"/>
      <c r="AD75" s="4"/>
      <c r="AE75" s="4"/>
      <c r="AF75" s="4"/>
      <c r="AG75" s="4"/>
      <c r="AH75" s="4"/>
      <c r="AI75" s="4"/>
      <c r="AJ75" s="4"/>
      <c r="AK75" s="4"/>
    </row>
    <row r="76" ht="15.75" customHeight="1">
      <c r="A76" s="4"/>
      <c r="B76" s="29"/>
      <c r="C76" s="55"/>
      <c r="D76" s="3"/>
      <c r="E76" s="56"/>
      <c r="F76" s="57"/>
      <c r="G76" s="56"/>
      <c r="H76" s="56"/>
      <c r="I76" s="58"/>
      <c r="J76" s="59"/>
      <c r="K76" s="58"/>
      <c r="L76" s="56"/>
      <c r="M76" s="56"/>
      <c r="N76" s="58"/>
      <c r="O76" s="58"/>
      <c r="P76" s="58"/>
      <c r="Q76" s="58"/>
      <c r="R76" s="58"/>
      <c r="S76" s="58"/>
      <c r="T76" s="58"/>
      <c r="U76" s="58"/>
      <c r="V76" s="58"/>
      <c r="W76" s="58"/>
      <c r="X76" s="58"/>
      <c r="Y76" s="58"/>
      <c r="Z76" s="58" t="str">
        <f t="shared" si="3"/>
        <v>#DIV/0!</v>
      </c>
      <c r="AA76" s="58" t="str">
        <f t="shared" si="4"/>
        <v>#DIV/0!</v>
      </c>
      <c r="AB76" s="31"/>
      <c r="AC76" s="4"/>
      <c r="AD76" s="4"/>
      <c r="AE76" s="4"/>
      <c r="AF76" s="4"/>
      <c r="AG76" s="4"/>
      <c r="AH76" s="4"/>
      <c r="AI76" s="4"/>
      <c r="AJ76" s="4"/>
      <c r="AK76" s="4"/>
    </row>
    <row r="77" ht="15.75" customHeight="1">
      <c r="A77" s="4"/>
      <c r="B77" s="29"/>
      <c r="C77" s="55"/>
      <c r="D77" s="3"/>
      <c r="E77" s="56"/>
      <c r="F77" s="57"/>
      <c r="G77" s="56"/>
      <c r="H77" s="56"/>
      <c r="I77" s="58"/>
      <c r="J77" s="59"/>
      <c r="K77" s="58"/>
      <c r="L77" s="56"/>
      <c r="M77" s="56"/>
      <c r="N77" s="58"/>
      <c r="O77" s="58"/>
      <c r="P77" s="58"/>
      <c r="Q77" s="58"/>
      <c r="R77" s="58"/>
      <c r="S77" s="58"/>
      <c r="T77" s="58"/>
      <c r="U77" s="58"/>
      <c r="V77" s="58"/>
      <c r="W77" s="58"/>
      <c r="X77" s="58"/>
      <c r="Y77" s="58"/>
      <c r="Z77" s="58" t="str">
        <f t="shared" si="3"/>
        <v>#DIV/0!</v>
      </c>
      <c r="AA77" s="58" t="str">
        <f t="shared" si="4"/>
        <v>#DIV/0!</v>
      </c>
      <c r="AB77" s="31"/>
      <c r="AC77" s="4"/>
      <c r="AD77" s="4"/>
      <c r="AE77" s="4"/>
      <c r="AF77" s="4"/>
      <c r="AG77" s="4"/>
      <c r="AH77" s="4"/>
      <c r="AI77" s="4"/>
      <c r="AJ77" s="4"/>
      <c r="AK77" s="4"/>
    </row>
    <row r="78" ht="15.75" customHeight="1">
      <c r="A78" s="4"/>
      <c r="B78" s="61"/>
      <c r="C78" s="62"/>
      <c r="D78" s="38"/>
      <c r="E78" s="63"/>
      <c r="F78" s="64"/>
      <c r="G78" s="63"/>
      <c r="H78" s="63"/>
      <c r="I78" s="65"/>
      <c r="J78" s="66"/>
      <c r="K78" s="65"/>
      <c r="L78" s="63"/>
      <c r="M78" s="63"/>
      <c r="N78" s="65"/>
      <c r="O78" s="65"/>
      <c r="P78" s="65"/>
      <c r="Q78" s="65"/>
      <c r="R78" s="65"/>
      <c r="S78" s="65"/>
      <c r="T78" s="65"/>
      <c r="U78" s="65"/>
      <c r="V78" s="65"/>
      <c r="W78" s="65"/>
      <c r="X78" s="65"/>
      <c r="Y78" s="65"/>
      <c r="Z78" s="65" t="str">
        <f t="shared" si="3"/>
        <v>#DIV/0!</v>
      </c>
      <c r="AA78" s="65" t="str">
        <f t="shared" si="4"/>
        <v>#DIV/0!</v>
      </c>
      <c r="AB78" s="39"/>
      <c r="AC78" s="4"/>
      <c r="AD78" s="4"/>
      <c r="AE78" s="4"/>
      <c r="AF78" s="4"/>
      <c r="AG78" s="4"/>
      <c r="AH78" s="4"/>
      <c r="AI78" s="4"/>
      <c r="AJ78" s="4"/>
      <c r="AK78" s="4"/>
    </row>
    <row r="79" ht="15.75" customHeight="1">
      <c r="A79" s="4"/>
      <c r="B79" s="42" t="s">
        <v>70</v>
      </c>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91"/>
      <c r="AC79" s="4"/>
      <c r="AD79" s="4"/>
      <c r="AE79" s="4"/>
      <c r="AF79" s="4"/>
      <c r="AG79" s="4"/>
      <c r="AH79" s="4"/>
      <c r="AI79" s="4"/>
      <c r="AJ79" s="4"/>
      <c r="AK79" s="4"/>
    </row>
    <row r="80" ht="15.75" customHeight="1">
      <c r="A80" s="4"/>
      <c r="B80" s="92"/>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4"/>
      <c r="AC80" s="4"/>
      <c r="AD80" s="4"/>
      <c r="AE80" s="4"/>
      <c r="AF80" s="4"/>
      <c r="AG80" s="4"/>
      <c r="AH80" s="4"/>
      <c r="AI80" s="4"/>
      <c r="AJ80" s="4"/>
      <c r="AK80" s="4"/>
    </row>
    <row r="81" ht="15.75" customHeight="1">
      <c r="A81" s="4"/>
      <c r="B81" s="48" t="s">
        <v>3</v>
      </c>
      <c r="C81" s="9" t="s">
        <v>4</v>
      </c>
      <c r="D81" s="10"/>
      <c r="E81" s="11" t="s">
        <v>5</v>
      </c>
      <c r="F81" s="11" t="s">
        <v>6</v>
      </c>
      <c r="G81" s="11" t="s">
        <v>7</v>
      </c>
      <c r="H81" s="11" t="s">
        <v>8</v>
      </c>
      <c r="I81" s="11" t="s">
        <v>9</v>
      </c>
      <c r="J81" s="11" t="s">
        <v>10</v>
      </c>
      <c r="K81" s="11" t="s">
        <v>11</v>
      </c>
      <c r="L81" s="11" t="s">
        <v>12</v>
      </c>
      <c r="M81" s="11" t="s">
        <v>13</v>
      </c>
      <c r="N81" s="49" t="s">
        <v>14</v>
      </c>
      <c r="O81" s="49" t="s">
        <v>15</v>
      </c>
      <c r="P81" s="49" t="s">
        <v>16</v>
      </c>
      <c r="Q81" s="49" t="s">
        <v>17</v>
      </c>
      <c r="R81" s="49" t="s">
        <v>18</v>
      </c>
      <c r="S81" s="49" t="s">
        <v>19</v>
      </c>
      <c r="T81" s="49" t="s">
        <v>20</v>
      </c>
      <c r="U81" s="49" t="s">
        <v>21</v>
      </c>
      <c r="V81" s="11" t="s">
        <v>22</v>
      </c>
      <c r="W81" s="11" t="s">
        <v>23</v>
      </c>
      <c r="X81" s="11" t="s">
        <v>24</v>
      </c>
      <c r="Y81" s="11" t="s">
        <v>25</v>
      </c>
      <c r="Z81" s="11" t="s">
        <v>26</v>
      </c>
      <c r="AA81" s="11" t="s">
        <v>27</v>
      </c>
      <c r="AB81" s="11" t="s">
        <v>28</v>
      </c>
      <c r="AC81" s="4"/>
      <c r="AD81" s="4"/>
      <c r="AE81" s="4"/>
      <c r="AF81" s="4"/>
      <c r="AG81" s="4"/>
      <c r="AH81" s="4"/>
      <c r="AI81" s="4"/>
      <c r="AJ81" s="4"/>
      <c r="AK81" s="4"/>
    </row>
    <row r="82" ht="15.75" customHeight="1">
      <c r="A82" s="4"/>
      <c r="B82" s="50"/>
      <c r="C82" s="17"/>
      <c r="D82" s="18"/>
      <c r="E82" s="20"/>
      <c r="F82" s="19"/>
      <c r="G82" s="20"/>
      <c r="H82" s="20"/>
      <c r="I82" s="21"/>
      <c r="J82" s="22"/>
      <c r="K82" s="21"/>
      <c r="L82" s="20"/>
      <c r="M82" s="20"/>
      <c r="N82" s="21"/>
      <c r="O82" s="21"/>
      <c r="P82" s="21"/>
      <c r="Q82" s="21"/>
      <c r="R82" s="21"/>
      <c r="S82" s="21"/>
      <c r="T82" s="21"/>
      <c r="U82" s="21"/>
      <c r="V82" s="21"/>
      <c r="W82" s="21"/>
      <c r="X82" s="21"/>
      <c r="Y82" s="21"/>
      <c r="Z82" s="21" t="str">
        <f t="shared" ref="Z82:Z96" si="5">AVERAGE(N82:Y82)</f>
        <v>#DIV/0!</v>
      </c>
      <c r="AA82" s="21" t="str">
        <f t="shared" ref="AA82:AA96" si="6">Z82/K82</f>
        <v>#DIV/0!</v>
      </c>
      <c r="AB82" s="106"/>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5"/>
        <v>#DIV/0!</v>
      </c>
      <c r="AA83" s="58" t="str">
        <f t="shared" si="6"/>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5"/>
        <v>#DIV/0!</v>
      </c>
      <c r="AA84" s="58" t="str">
        <f t="shared" si="6"/>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5"/>
        <v>#DIV/0!</v>
      </c>
      <c r="AA85" s="58" t="str">
        <f t="shared" si="6"/>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5"/>
        <v>#DIV/0!</v>
      </c>
      <c r="AA86" s="58" t="str">
        <f t="shared" si="6"/>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5"/>
        <v>#DIV/0!</v>
      </c>
      <c r="AA87" s="58" t="str">
        <f t="shared" si="6"/>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5"/>
        <v>#DIV/0!</v>
      </c>
      <c r="AA88" s="58" t="str">
        <f t="shared" si="6"/>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5"/>
        <v>#DIV/0!</v>
      </c>
      <c r="AA89" s="58" t="str">
        <f t="shared" si="6"/>
        <v>#DIV/0!</v>
      </c>
      <c r="AB89" s="31"/>
      <c r="AC89" s="4"/>
      <c r="AD89" s="4"/>
      <c r="AE89" s="4"/>
      <c r="AF89" s="4"/>
      <c r="AG89" s="4"/>
      <c r="AH89" s="4"/>
      <c r="AI89" s="4"/>
      <c r="AJ89" s="4"/>
      <c r="AK89" s="4"/>
    </row>
    <row r="90" ht="15.75" customHeight="1">
      <c r="A90" s="4"/>
      <c r="B90" s="29"/>
      <c r="C90" s="55"/>
      <c r="D90" s="3"/>
      <c r="E90" s="56"/>
      <c r="F90" s="57"/>
      <c r="G90" s="56"/>
      <c r="H90" s="56"/>
      <c r="I90" s="58"/>
      <c r="J90" s="59"/>
      <c r="K90" s="58"/>
      <c r="L90" s="56"/>
      <c r="M90" s="56"/>
      <c r="N90" s="58"/>
      <c r="O90" s="58"/>
      <c r="P90" s="58"/>
      <c r="Q90" s="58"/>
      <c r="R90" s="58"/>
      <c r="S90" s="58"/>
      <c r="T90" s="58"/>
      <c r="U90" s="58"/>
      <c r="V90" s="58"/>
      <c r="W90" s="58"/>
      <c r="X90" s="58"/>
      <c r="Y90" s="58"/>
      <c r="Z90" s="58" t="str">
        <f t="shared" si="5"/>
        <v>#DIV/0!</v>
      </c>
      <c r="AA90" s="58" t="str">
        <f t="shared" si="6"/>
        <v>#DIV/0!</v>
      </c>
      <c r="AB90" s="31"/>
      <c r="AC90" s="4"/>
      <c r="AD90" s="4"/>
      <c r="AE90" s="4"/>
      <c r="AF90" s="4"/>
      <c r="AG90" s="4"/>
      <c r="AH90" s="4"/>
      <c r="AI90" s="4"/>
      <c r="AJ90" s="4"/>
      <c r="AK90" s="4"/>
    </row>
    <row r="91" ht="15.75" customHeight="1">
      <c r="A91" s="4"/>
      <c r="B91" s="29"/>
      <c r="C91" s="55"/>
      <c r="D91" s="3"/>
      <c r="E91" s="56"/>
      <c r="F91" s="57"/>
      <c r="G91" s="56"/>
      <c r="H91" s="56"/>
      <c r="I91" s="58"/>
      <c r="J91" s="59"/>
      <c r="K91" s="58"/>
      <c r="L91" s="56"/>
      <c r="M91" s="56"/>
      <c r="N91" s="58"/>
      <c r="O91" s="58"/>
      <c r="P91" s="58"/>
      <c r="Q91" s="58"/>
      <c r="R91" s="58"/>
      <c r="S91" s="58"/>
      <c r="T91" s="58"/>
      <c r="U91" s="58"/>
      <c r="V91" s="58"/>
      <c r="W91" s="58"/>
      <c r="X91" s="58"/>
      <c r="Y91" s="58"/>
      <c r="Z91" s="58" t="str">
        <f t="shared" si="5"/>
        <v>#DIV/0!</v>
      </c>
      <c r="AA91" s="58" t="str">
        <f t="shared" si="6"/>
        <v>#DIV/0!</v>
      </c>
      <c r="AB91" s="31"/>
      <c r="AC91" s="4"/>
      <c r="AD91" s="4"/>
      <c r="AE91" s="4"/>
      <c r="AF91" s="4"/>
      <c r="AG91" s="4"/>
      <c r="AH91" s="4"/>
      <c r="AI91" s="4"/>
      <c r="AJ91" s="4"/>
      <c r="AK91" s="4"/>
    </row>
    <row r="92" ht="15.75" customHeight="1">
      <c r="A92" s="4"/>
      <c r="B92" s="29"/>
      <c r="C92" s="55"/>
      <c r="D92" s="3"/>
      <c r="E92" s="56"/>
      <c r="F92" s="57"/>
      <c r="G92" s="56"/>
      <c r="H92" s="56"/>
      <c r="I92" s="58"/>
      <c r="J92" s="59"/>
      <c r="K92" s="58"/>
      <c r="L92" s="56"/>
      <c r="M92" s="56"/>
      <c r="N92" s="58"/>
      <c r="O92" s="58"/>
      <c r="P92" s="58"/>
      <c r="Q92" s="58"/>
      <c r="R92" s="58"/>
      <c r="S92" s="58"/>
      <c r="T92" s="58"/>
      <c r="U92" s="58"/>
      <c r="V92" s="58"/>
      <c r="W92" s="58"/>
      <c r="X92" s="58"/>
      <c r="Y92" s="58"/>
      <c r="Z92" s="58" t="str">
        <f t="shared" si="5"/>
        <v>#DIV/0!</v>
      </c>
      <c r="AA92" s="58" t="str">
        <f t="shared" si="6"/>
        <v>#DIV/0!</v>
      </c>
      <c r="AB92" s="31"/>
      <c r="AC92" s="4"/>
      <c r="AD92" s="4"/>
      <c r="AE92" s="4"/>
      <c r="AF92" s="4"/>
      <c r="AG92" s="4"/>
      <c r="AH92" s="4"/>
      <c r="AI92" s="4"/>
      <c r="AJ92" s="4"/>
      <c r="AK92" s="4"/>
    </row>
    <row r="93" ht="15.75" customHeight="1">
      <c r="A93" s="4"/>
      <c r="B93" s="29"/>
      <c r="C93" s="55"/>
      <c r="D93" s="3"/>
      <c r="E93" s="56"/>
      <c r="F93" s="57"/>
      <c r="G93" s="56"/>
      <c r="H93" s="56"/>
      <c r="I93" s="58"/>
      <c r="J93" s="59"/>
      <c r="K93" s="58"/>
      <c r="L93" s="56"/>
      <c r="M93" s="56"/>
      <c r="N93" s="58"/>
      <c r="O93" s="58"/>
      <c r="P93" s="58"/>
      <c r="Q93" s="58"/>
      <c r="R93" s="58"/>
      <c r="S93" s="58"/>
      <c r="T93" s="58"/>
      <c r="U93" s="58"/>
      <c r="V93" s="58"/>
      <c r="W93" s="58"/>
      <c r="X93" s="58"/>
      <c r="Y93" s="58"/>
      <c r="Z93" s="58" t="str">
        <f t="shared" si="5"/>
        <v>#DIV/0!</v>
      </c>
      <c r="AA93" s="58" t="str">
        <f t="shared" si="6"/>
        <v>#DIV/0!</v>
      </c>
      <c r="AB93" s="31"/>
      <c r="AC93" s="4"/>
      <c r="AD93" s="4"/>
      <c r="AE93" s="4"/>
      <c r="AF93" s="4"/>
      <c r="AG93" s="4"/>
      <c r="AH93" s="4"/>
      <c r="AI93" s="4"/>
      <c r="AJ93" s="4"/>
      <c r="AK93" s="4"/>
    </row>
    <row r="94" ht="15.75" customHeight="1">
      <c r="A94" s="4"/>
      <c r="B94" s="29"/>
      <c r="C94" s="55"/>
      <c r="D94" s="3"/>
      <c r="E94" s="56"/>
      <c r="F94" s="57"/>
      <c r="G94" s="56"/>
      <c r="H94" s="56"/>
      <c r="I94" s="58"/>
      <c r="J94" s="59"/>
      <c r="K94" s="58"/>
      <c r="L94" s="56"/>
      <c r="M94" s="56"/>
      <c r="N94" s="58"/>
      <c r="O94" s="58"/>
      <c r="P94" s="58"/>
      <c r="Q94" s="58"/>
      <c r="R94" s="58"/>
      <c r="S94" s="58"/>
      <c r="T94" s="58"/>
      <c r="U94" s="58"/>
      <c r="V94" s="58"/>
      <c r="W94" s="58"/>
      <c r="X94" s="58"/>
      <c r="Y94" s="58"/>
      <c r="Z94" s="58" t="str">
        <f t="shared" si="5"/>
        <v>#DIV/0!</v>
      </c>
      <c r="AA94" s="58" t="str">
        <f t="shared" si="6"/>
        <v>#DIV/0!</v>
      </c>
      <c r="AB94" s="31"/>
      <c r="AC94" s="4"/>
      <c r="AD94" s="4"/>
      <c r="AE94" s="4"/>
      <c r="AF94" s="4"/>
      <c r="AG94" s="4"/>
      <c r="AH94" s="4"/>
      <c r="AI94" s="4"/>
      <c r="AJ94" s="4"/>
      <c r="AK94" s="4"/>
    </row>
    <row r="95" ht="15.75" customHeight="1">
      <c r="A95" s="4"/>
      <c r="B95" s="29"/>
      <c r="C95" s="55"/>
      <c r="D95" s="3"/>
      <c r="E95" s="56"/>
      <c r="F95" s="57"/>
      <c r="G95" s="56"/>
      <c r="H95" s="56"/>
      <c r="I95" s="58"/>
      <c r="J95" s="59"/>
      <c r="K95" s="58"/>
      <c r="L95" s="56"/>
      <c r="M95" s="56"/>
      <c r="N95" s="58"/>
      <c r="O95" s="58"/>
      <c r="P95" s="58"/>
      <c r="Q95" s="58"/>
      <c r="R95" s="58"/>
      <c r="S95" s="58"/>
      <c r="T95" s="58"/>
      <c r="U95" s="58"/>
      <c r="V95" s="58"/>
      <c r="W95" s="58"/>
      <c r="X95" s="58"/>
      <c r="Y95" s="58"/>
      <c r="Z95" s="58" t="str">
        <f t="shared" si="5"/>
        <v>#DIV/0!</v>
      </c>
      <c r="AA95" s="58" t="str">
        <f t="shared" si="6"/>
        <v>#DIV/0!</v>
      </c>
      <c r="AB95" s="31"/>
      <c r="AC95" s="4"/>
      <c r="AD95" s="4"/>
      <c r="AE95" s="4"/>
      <c r="AF95" s="4"/>
      <c r="AG95" s="4"/>
      <c r="AH95" s="4"/>
      <c r="AI95" s="4"/>
      <c r="AJ95" s="4"/>
      <c r="AK95" s="4"/>
    </row>
    <row r="96" ht="15.75" customHeight="1">
      <c r="A96" s="4"/>
      <c r="B96" s="29"/>
      <c r="C96" s="55"/>
      <c r="D96" s="3"/>
      <c r="E96" s="56"/>
      <c r="F96" s="57"/>
      <c r="G96" s="56"/>
      <c r="H96" s="56"/>
      <c r="I96" s="58"/>
      <c r="J96" s="59"/>
      <c r="K96" s="58"/>
      <c r="L96" s="56"/>
      <c r="M96" s="56"/>
      <c r="N96" s="58"/>
      <c r="O96" s="58"/>
      <c r="P96" s="58"/>
      <c r="Q96" s="58"/>
      <c r="R96" s="58"/>
      <c r="S96" s="58"/>
      <c r="T96" s="58"/>
      <c r="U96" s="58"/>
      <c r="V96" s="58"/>
      <c r="W96" s="58"/>
      <c r="X96" s="58"/>
      <c r="Y96" s="58"/>
      <c r="Z96" s="58" t="str">
        <f t="shared" si="5"/>
        <v>#DIV/0!</v>
      </c>
      <c r="AA96" s="58" t="str">
        <f t="shared" si="6"/>
        <v>#DIV/0!</v>
      </c>
      <c r="AB96" s="31"/>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row>
  </sheetData>
  <mergeCells count="127">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81:D81"/>
    <mergeCell ref="C82:D82"/>
    <mergeCell ref="C83:D83"/>
    <mergeCell ref="C84:D84"/>
    <mergeCell ref="C85:D85"/>
    <mergeCell ref="C86:D86"/>
    <mergeCell ref="C87:D87"/>
    <mergeCell ref="C95:D95"/>
    <mergeCell ref="C96:D96"/>
    <mergeCell ref="C88:D88"/>
    <mergeCell ref="C89:D89"/>
    <mergeCell ref="C90:D90"/>
    <mergeCell ref="C91:D91"/>
    <mergeCell ref="C92:D92"/>
    <mergeCell ref="C93:D93"/>
    <mergeCell ref="C94:D94"/>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60:D60"/>
    <mergeCell ref="B61:AB62"/>
    <mergeCell ref="C63:D63"/>
    <mergeCell ref="C64:D64"/>
    <mergeCell ref="B79:AB80"/>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N64:AA64 Z65:AA78">
    <cfRule type="cellIs" dxfId="0" priority="4" operator="lessThan">
      <formula>0.7</formula>
    </cfRule>
  </conditionalFormatting>
  <conditionalFormatting sqref="N64:AA64 Z65:AA78">
    <cfRule type="cellIs" dxfId="1" priority="5" operator="between">
      <formula>0.7</formula>
      <formula>0.9</formula>
    </cfRule>
  </conditionalFormatting>
  <conditionalFormatting sqref="N64:AA64 Z65:AA78">
    <cfRule type="cellIs" dxfId="2" priority="6" operator="greaterThan">
      <formula>0.9</formula>
    </cfRule>
  </conditionalFormatting>
  <conditionalFormatting sqref="N65:Y78">
    <cfRule type="cellIs" dxfId="0" priority="7" operator="lessThan">
      <formula>0.7</formula>
    </cfRule>
  </conditionalFormatting>
  <conditionalFormatting sqref="N65:Y78">
    <cfRule type="cellIs" dxfId="1" priority="8" operator="between">
      <formula>0.7</formula>
      <formula>0.9</formula>
    </cfRule>
  </conditionalFormatting>
  <conditionalFormatting sqref="N65:Y78">
    <cfRule type="cellIs" dxfId="2" priority="9" operator="greaterThan">
      <formula>0.9</formula>
    </cfRule>
  </conditionalFormatting>
  <conditionalFormatting sqref="N82:AA82 Z83:AA96">
    <cfRule type="cellIs" dxfId="0" priority="10" operator="lessThan">
      <formula>0.7</formula>
    </cfRule>
  </conditionalFormatting>
  <conditionalFormatting sqref="N82:AA82 Z83:AA96">
    <cfRule type="cellIs" dxfId="1" priority="11" operator="between">
      <formula>0.7</formula>
      <formula>0.9</formula>
    </cfRule>
  </conditionalFormatting>
  <conditionalFormatting sqref="N82:AA82 Z83:AA96">
    <cfRule type="cellIs" dxfId="2" priority="12" operator="greaterThan">
      <formula>0.9</formula>
    </cfRule>
  </conditionalFormatting>
  <conditionalFormatting sqref="N83:Y96">
    <cfRule type="cellIs" dxfId="0" priority="13" operator="lessThan">
      <formula>0.7</formula>
    </cfRule>
  </conditionalFormatting>
  <conditionalFormatting sqref="N83:Y96">
    <cfRule type="cellIs" dxfId="1" priority="14" operator="between">
      <formula>0.7</formula>
      <formula>0.9</formula>
    </cfRule>
  </conditionalFormatting>
  <conditionalFormatting sqref="N83:Y96">
    <cfRule type="cellIs" dxfId="2" priority="15" operator="greaterThan">
      <formula>0.9</formula>
    </cfRule>
  </conditionalFormatting>
  <dataValidations>
    <dataValidation type="list" allowBlank="1" showErrorMessage="1" sqref="G7:G60 G64:G78 G82:G96">
      <formula1>$AG$7:$AG$11</formula1>
    </dataValidation>
    <dataValidation type="list" allowBlank="1" showErrorMessage="1" sqref="L7:L60 L64:L78 L82:L96">
      <formula1>$AI$7:$AI$10</formula1>
    </dataValidation>
    <dataValidation type="list" allowBlank="1" showErrorMessage="1" sqref="H7:H8">
      <formula1>$AG$7:$AG$9</formula1>
    </dataValidation>
    <dataValidation type="list" allowBlank="1" showErrorMessage="1" sqref="H9:H60 H64:H78 H82:H96">
      <formula1>$AH$7:$AH$9</formula1>
    </dataValidation>
    <dataValidation type="list" allowBlank="1" showErrorMessage="1" sqref="B7:B60 B64:B78 B82:B96">
      <formula1>$AK$7:$AK$10</formula1>
    </dataValidation>
    <dataValidation type="list" allowBlank="1" showErrorMessage="1" sqref="M7:M60 M64:M78 M82:M96">
      <formula1>$AJ$7:$AJ$12</formula1>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1"/>
      <c r="H2" s="1"/>
      <c r="J2" s="1"/>
      <c r="L2" s="1"/>
      <c r="N2" s="1"/>
      <c r="P2" s="1"/>
      <c r="R2" s="1"/>
      <c r="T2" s="1"/>
      <c r="V2" s="1"/>
      <c r="X2" s="1"/>
      <c r="Z2" s="1"/>
      <c r="AB2" s="7"/>
      <c r="AC2" s="4"/>
      <c r="AD2" s="4"/>
      <c r="AE2" s="4"/>
      <c r="AF2" s="4"/>
      <c r="AG2" s="4"/>
      <c r="AH2" s="4"/>
      <c r="AI2" s="4"/>
      <c r="AJ2" s="4"/>
      <c r="AK2" s="4"/>
    </row>
    <row r="3" ht="15.75" customHeight="1">
      <c r="A3" s="4"/>
      <c r="C3" s="6"/>
      <c r="D3" s="2" t="s">
        <v>127</v>
      </c>
      <c r="E3" s="3"/>
      <c r="F3" s="2"/>
      <c r="G3" s="3"/>
      <c r="H3" s="2"/>
      <c r="I3" s="3"/>
      <c r="J3" s="2"/>
      <c r="K3" s="3"/>
      <c r="L3" s="2"/>
      <c r="M3" s="3"/>
      <c r="N3" s="2"/>
      <c r="O3" s="3"/>
      <c r="P3" s="2"/>
      <c r="Q3" s="3"/>
      <c r="R3" s="2"/>
      <c r="S3" s="3"/>
      <c r="T3" s="2"/>
      <c r="U3" s="3"/>
      <c r="V3" s="2"/>
      <c r="W3" s="3"/>
      <c r="X3" s="2"/>
      <c r="Y3" s="3"/>
      <c r="Z3" s="2"/>
      <c r="AA3" s="3"/>
      <c r="AB3" s="7"/>
      <c r="AC3" s="4"/>
      <c r="AD3" s="4"/>
      <c r="AE3" s="4"/>
      <c r="AF3" s="4"/>
      <c r="AG3" s="4"/>
      <c r="AH3" s="4"/>
      <c r="AI3" s="4"/>
      <c r="AJ3" s="4"/>
      <c r="AK3" s="4"/>
    </row>
    <row r="4" ht="48.0" customHeight="1">
      <c r="A4" s="4"/>
      <c r="C4" s="6"/>
      <c r="D4" s="2" t="s">
        <v>2</v>
      </c>
      <c r="E4" s="3"/>
      <c r="F4" s="2"/>
      <c r="G4" s="3"/>
      <c r="H4" s="2"/>
      <c r="I4" s="3"/>
      <c r="J4" s="2"/>
      <c r="K4" s="3"/>
      <c r="L4" s="2"/>
      <c r="M4" s="3"/>
      <c r="N4" s="2"/>
      <c r="O4" s="3"/>
      <c r="P4" s="2"/>
      <c r="Q4" s="3"/>
      <c r="R4" s="2"/>
      <c r="S4" s="3"/>
      <c r="T4" s="2"/>
      <c r="U4" s="3"/>
      <c r="V4" s="2"/>
      <c r="W4" s="3"/>
      <c r="X4" s="2"/>
      <c r="Y4" s="3"/>
      <c r="Z4" s="2"/>
      <c r="AA4" s="3"/>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149</v>
      </c>
      <c r="S6" s="11" t="s">
        <v>19</v>
      </c>
      <c r="T6" s="11" t="s">
        <v>20</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157.5" customHeight="1">
      <c r="A7" s="4"/>
      <c r="B7" s="50" t="s">
        <v>56</v>
      </c>
      <c r="C7" s="17" t="s">
        <v>32</v>
      </c>
      <c r="D7" s="18"/>
      <c r="E7" s="19" t="s">
        <v>310</v>
      </c>
      <c r="F7" s="19" t="s">
        <v>311</v>
      </c>
      <c r="G7" s="20" t="s">
        <v>35</v>
      </c>
      <c r="H7" s="20" t="s">
        <v>36</v>
      </c>
      <c r="I7" s="21">
        <v>0.0</v>
      </c>
      <c r="J7" s="22" t="s">
        <v>312</v>
      </c>
      <c r="K7" s="21">
        <v>1.0</v>
      </c>
      <c r="L7" s="20" t="s">
        <v>38</v>
      </c>
      <c r="M7" s="20" t="s">
        <v>39</v>
      </c>
      <c r="N7" s="23">
        <v>1.0</v>
      </c>
      <c r="O7" s="21"/>
      <c r="P7" s="21"/>
      <c r="Q7" s="20"/>
      <c r="R7" s="21"/>
      <c r="S7" s="23">
        <v>1.0</v>
      </c>
      <c r="T7" s="21"/>
      <c r="U7" s="21"/>
      <c r="V7" s="23">
        <v>1.0</v>
      </c>
      <c r="W7" s="21"/>
      <c r="X7" s="21"/>
      <c r="Y7" s="23">
        <v>1.0</v>
      </c>
      <c r="Z7" s="119">
        <f t="shared" ref="Z7:Z9" si="1">AVERAGE(N7:Y7)</f>
        <v>1</v>
      </c>
      <c r="AA7" s="119">
        <f t="shared" ref="AA7:AA73" si="2">Z7/K7</f>
        <v>1</v>
      </c>
      <c r="AB7" s="120" t="s">
        <v>313</v>
      </c>
      <c r="AC7" s="4"/>
      <c r="AD7" s="27" t="s">
        <v>41</v>
      </c>
      <c r="AE7" s="28" t="s">
        <v>42</v>
      </c>
      <c r="AF7" s="4"/>
      <c r="AG7" s="5" t="s">
        <v>35</v>
      </c>
      <c r="AH7" s="5" t="s">
        <v>36</v>
      </c>
      <c r="AI7" s="5" t="s">
        <v>38</v>
      </c>
      <c r="AJ7" s="5" t="s">
        <v>43</v>
      </c>
      <c r="AK7" s="4" t="s">
        <v>31</v>
      </c>
    </row>
    <row r="8" ht="184.5" customHeight="1">
      <c r="A8" s="4"/>
      <c r="B8" s="29" t="s">
        <v>56</v>
      </c>
      <c r="C8" s="17" t="s">
        <v>32</v>
      </c>
      <c r="D8" s="18"/>
      <c r="E8" s="19" t="s">
        <v>314</v>
      </c>
      <c r="F8" s="19" t="s">
        <v>315</v>
      </c>
      <c r="G8" s="31" t="s">
        <v>35</v>
      </c>
      <c r="H8" s="31" t="s">
        <v>36</v>
      </c>
      <c r="I8" s="32">
        <v>0.0</v>
      </c>
      <c r="J8" s="22" t="s">
        <v>316</v>
      </c>
      <c r="K8" s="32">
        <v>1.0</v>
      </c>
      <c r="L8" s="31" t="s">
        <v>38</v>
      </c>
      <c r="M8" s="31" t="s">
        <v>39</v>
      </c>
      <c r="N8" s="32"/>
      <c r="O8" s="32"/>
      <c r="P8" s="76">
        <v>1.0</v>
      </c>
      <c r="Q8" s="32"/>
      <c r="R8" s="32"/>
      <c r="S8" s="76">
        <v>1.0</v>
      </c>
      <c r="T8" s="32"/>
      <c r="U8" s="32"/>
      <c r="V8" s="76">
        <v>1.0</v>
      </c>
      <c r="W8" s="32"/>
      <c r="X8" s="32"/>
      <c r="Y8" s="76">
        <v>1.0</v>
      </c>
      <c r="Z8" s="32">
        <f t="shared" si="1"/>
        <v>1</v>
      </c>
      <c r="AA8" s="118">
        <f t="shared" si="2"/>
        <v>1</v>
      </c>
      <c r="AB8" s="51" t="s">
        <v>317</v>
      </c>
      <c r="AC8" s="4"/>
      <c r="AD8" s="34" t="s">
        <v>44</v>
      </c>
      <c r="AE8" s="28" t="s">
        <v>45</v>
      </c>
      <c r="AF8" s="4"/>
      <c r="AG8" s="5" t="s">
        <v>46</v>
      </c>
      <c r="AH8" s="5" t="s">
        <v>47</v>
      </c>
      <c r="AI8" s="5" t="s">
        <v>48</v>
      </c>
      <c r="AJ8" s="5" t="s">
        <v>49</v>
      </c>
      <c r="AK8" s="4" t="s">
        <v>50</v>
      </c>
    </row>
    <row r="9" ht="164.25" customHeight="1">
      <c r="A9" s="4"/>
      <c r="B9" s="29" t="s">
        <v>56</v>
      </c>
      <c r="C9" s="17" t="s">
        <v>32</v>
      </c>
      <c r="D9" s="18"/>
      <c r="E9" s="19" t="s">
        <v>318</v>
      </c>
      <c r="F9" s="19" t="s">
        <v>319</v>
      </c>
      <c r="G9" s="31" t="s">
        <v>35</v>
      </c>
      <c r="H9" s="31" t="s">
        <v>36</v>
      </c>
      <c r="I9" s="32">
        <v>0.0</v>
      </c>
      <c r="J9" s="22" t="s">
        <v>320</v>
      </c>
      <c r="K9" s="32">
        <v>1.0</v>
      </c>
      <c r="L9" s="31" t="s">
        <v>38</v>
      </c>
      <c r="M9" s="31" t="s">
        <v>39</v>
      </c>
      <c r="N9" s="32"/>
      <c r="O9" s="32"/>
      <c r="P9" s="76">
        <v>1.0</v>
      </c>
      <c r="Q9" s="32"/>
      <c r="R9" s="32"/>
      <c r="S9" s="76">
        <v>1.0</v>
      </c>
      <c r="T9" s="32"/>
      <c r="U9" s="32"/>
      <c r="V9" s="76">
        <v>1.0</v>
      </c>
      <c r="W9" s="32"/>
      <c r="X9" s="32"/>
      <c r="Y9" s="76">
        <v>0.35</v>
      </c>
      <c r="Z9" s="32">
        <f t="shared" si="1"/>
        <v>0.8375</v>
      </c>
      <c r="AA9" s="118">
        <f t="shared" si="2"/>
        <v>0.8375</v>
      </c>
      <c r="AB9" s="51" t="s">
        <v>321</v>
      </c>
      <c r="AC9" s="4"/>
      <c r="AD9" s="35" t="s">
        <v>51</v>
      </c>
      <c r="AE9" s="28" t="s">
        <v>52</v>
      </c>
      <c r="AF9" s="4"/>
      <c r="AG9" s="5" t="s">
        <v>53</v>
      </c>
      <c r="AH9" s="5" t="s">
        <v>54</v>
      </c>
      <c r="AI9" s="5" t="s">
        <v>55</v>
      </c>
      <c r="AJ9" s="5" t="s">
        <v>39</v>
      </c>
      <c r="AK9" s="4" t="s">
        <v>56</v>
      </c>
    </row>
    <row r="10" ht="153.0" customHeight="1">
      <c r="A10" s="4"/>
      <c r="B10" s="29" t="s">
        <v>56</v>
      </c>
      <c r="C10" s="17" t="s">
        <v>32</v>
      </c>
      <c r="D10" s="18"/>
      <c r="E10" s="19" t="s">
        <v>322</v>
      </c>
      <c r="F10" s="19" t="s">
        <v>323</v>
      </c>
      <c r="G10" s="31" t="s">
        <v>35</v>
      </c>
      <c r="H10" s="31" t="s">
        <v>36</v>
      </c>
      <c r="I10" s="32">
        <v>0.0</v>
      </c>
      <c r="J10" s="22" t="s">
        <v>324</v>
      </c>
      <c r="K10" s="32">
        <v>1.0</v>
      </c>
      <c r="L10" s="31" t="s">
        <v>38</v>
      </c>
      <c r="M10" s="31" t="s">
        <v>39</v>
      </c>
      <c r="N10" s="76"/>
      <c r="O10" s="76"/>
      <c r="P10" s="76"/>
      <c r="Q10" s="76"/>
      <c r="R10" s="76"/>
      <c r="S10" s="76">
        <v>1.0</v>
      </c>
      <c r="T10" s="76">
        <v>1.0</v>
      </c>
      <c r="U10" s="76"/>
      <c r="V10" s="32"/>
      <c r="W10" s="32"/>
      <c r="X10" s="32"/>
      <c r="Y10" s="76">
        <v>1.0</v>
      </c>
      <c r="Z10" s="32">
        <f>SUM(N10:Y10)/3</f>
        <v>1</v>
      </c>
      <c r="AA10" s="118">
        <f t="shared" si="2"/>
        <v>1</v>
      </c>
      <c r="AB10" s="51" t="s">
        <v>325</v>
      </c>
      <c r="AC10" s="4"/>
      <c r="AD10" s="4"/>
      <c r="AE10" s="4"/>
      <c r="AF10" s="4"/>
      <c r="AG10" s="5" t="s">
        <v>57</v>
      </c>
      <c r="AH10" s="5"/>
      <c r="AI10" s="5" t="s">
        <v>58</v>
      </c>
      <c r="AJ10" s="5" t="s">
        <v>59</v>
      </c>
      <c r="AK10" s="4" t="s">
        <v>60</v>
      </c>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ref="Z11:Z73" si="3">AVERAGE(N11:Y11)</f>
        <v>#DIV/0!</v>
      </c>
      <c r="AA11" s="32" t="str">
        <f t="shared" si="2"/>
        <v>#DIV/0!</v>
      </c>
      <c r="AB11" s="31"/>
      <c r="AC11" s="4"/>
      <c r="AD11" s="4"/>
      <c r="AE11" s="4"/>
      <c r="AF11" s="4"/>
      <c r="AG11" s="5" t="s">
        <v>61</v>
      </c>
      <c r="AH11" s="5"/>
      <c r="AI11" s="5"/>
      <c r="AJ11" s="5" t="s">
        <v>62</v>
      </c>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3"/>
        <v>#DIV/0!</v>
      </c>
      <c r="AA12" s="32" t="str">
        <f t="shared" si="2"/>
        <v>#DIV/0!</v>
      </c>
      <c r="AB12" s="31"/>
      <c r="AC12" s="4"/>
      <c r="AD12" s="4"/>
      <c r="AE12" s="4"/>
      <c r="AF12" s="4"/>
      <c r="AG12" s="5"/>
      <c r="AH12" s="5"/>
      <c r="AI12" s="5"/>
      <c r="AJ12" s="5" t="s">
        <v>63</v>
      </c>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3"/>
        <v>#DIV/0!</v>
      </c>
      <c r="AA13" s="32" t="str">
        <f t="shared" si="2"/>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3"/>
        <v>#DIV/0!</v>
      </c>
      <c r="AA14" s="32" t="str">
        <f t="shared" si="2"/>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3"/>
        <v>#DIV/0!</v>
      </c>
      <c r="AA15" s="32" t="str">
        <f t="shared" si="2"/>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3"/>
        <v>#DIV/0!</v>
      </c>
      <c r="AA16" s="32" t="str">
        <f t="shared" si="2"/>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3"/>
        <v>#DIV/0!</v>
      </c>
      <c r="AA17" s="32" t="str">
        <f t="shared" si="2"/>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3"/>
        <v>#DIV/0!</v>
      </c>
      <c r="AA18" s="32" t="str">
        <f t="shared" si="2"/>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3"/>
        <v>#DIV/0!</v>
      </c>
      <c r="AA19" s="32" t="str">
        <f t="shared" si="2"/>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3"/>
        <v>#DIV/0!</v>
      </c>
      <c r="AA20" s="32" t="str">
        <f t="shared" si="2"/>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3"/>
        <v>#DIV/0!</v>
      </c>
      <c r="AA21" s="32" t="str">
        <f t="shared" si="2"/>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3"/>
        <v>#DIV/0!</v>
      </c>
      <c r="AA22" s="32" t="str">
        <f t="shared" si="2"/>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3"/>
        <v>#DIV/0!</v>
      </c>
      <c r="AA23" s="32" t="str">
        <f t="shared" si="2"/>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3"/>
        <v>#DIV/0!</v>
      </c>
      <c r="AA24" s="32" t="str">
        <f t="shared" si="2"/>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3"/>
        <v>#DIV/0!</v>
      </c>
      <c r="AA25" s="32" t="str">
        <f t="shared" si="2"/>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3"/>
        <v>#DIV/0!</v>
      </c>
      <c r="AA26" s="32" t="str">
        <f t="shared" si="2"/>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3"/>
        <v>#DIV/0!</v>
      </c>
      <c r="AA27" s="32" t="str">
        <f t="shared" si="2"/>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3"/>
        <v>#DIV/0!</v>
      </c>
      <c r="AA28" s="32" t="str">
        <f t="shared" si="2"/>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3"/>
        <v>#DIV/0!</v>
      </c>
      <c r="AA29" s="32" t="str">
        <f t="shared" si="2"/>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3"/>
        <v>#DIV/0!</v>
      </c>
      <c r="AA30" s="32" t="str">
        <f t="shared" si="2"/>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3"/>
        <v>#DIV/0!</v>
      </c>
      <c r="AA31" s="32" t="str">
        <f t="shared" si="2"/>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3"/>
        <v>#DIV/0!</v>
      </c>
      <c r="AA32" s="32" t="str">
        <f t="shared" si="2"/>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3"/>
        <v>#DIV/0!</v>
      </c>
      <c r="AA33" s="32" t="str">
        <f t="shared" si="2"/>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3"/>
        <v>#DIV/0!</v>
      </c>
      <c r="AA34" s="32" t="str">
        <f t="shared" si="2"/>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3"/>
        <v>#DIV/0!</v>
      </c>
      <c r="AA35" s="32" t="str">
        <f t="shared" si="2"/>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3"/>
        <v>#DIV/0!</v>
      </c>
      <c r="AA36" s="32" t="str">
        <f t="shared" si="2"/>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3"/>
        <v>#DIV/0!</v>
      </c>
      <c r="AA37" s="32" t="str">
        <f t="shared" si="2"/>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3"/>
        <v>#DIV/0!</v>
      </c>
      <c r="AA38" s="32" t="str">
        <f t="shared" si="2"/>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3"/>
        <v>#DIV/0!</v>
      </c>
      <c r="AA39" s="32" t="str">
        <f t="shared" si="2"/>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3"/>
        <v>#DIV/0!</v>
      </c>
      <c r="AA40" s="32" t="str">
        <f t="shared" si="2"/>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3"/>
        <v>#DIV/0!</v>
      </c>
      <c r="AA41" s="32" t="str">
        <f t="shared" si="2"/>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3"/>
        <v>#DIV/0!</v>
      </c>
      <c r="AA42" s="32" t="str">
        <f t="shared" si="2"/>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3"/>
        <v>#DIV/0!</v>
      </c>
      <c r="AA43" s="32" t="str">
        <f t="shared" si="2"/>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3"/>
        <v>#DIV/0!</v>
      </c>
      <c r="AA44" s="32" t="str">
        <f t="shared" si="2"/>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3"/>
        <v>#DIV/0!</v>
      </c>
      <c r="AA45" s="32" t="str">
        <f t="shared" si="2"/>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3"/>
        <v>#DIV/0!</v>
      </c>
      <c r="AA46" s="32" t="str">
        <f t="shared" si="2"/>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3"/>
        <v>#DIV/0!</v>
      </c>
      <c r="AA47" s="32" t="str">
        <f t="shared" si="2"/>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3"/>
        <v>#DIV/0!</v>
      </c>
      <c r="AA48" s="32" t="str">
        <f t="shared" si="2"/>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3"/>
        <v>#DIV/0!</v>
      </c>
      <c r="AA49" s="32" t="str">
        <f t="shared" si="2"/>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3"/>
        <v>#DIV/0!</v>
      </c>
      <c r="AA50" s="32" t="str">
        <f t="shared" si="2"/>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3"/>
        <v>#DIV/0!</v>
      </c>
      <c r="AA51" s="32" t="str">
        <f t="shared" si="2"/>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3"/>
        <v>#DIV/0!</v>
      </c>
      <c r="AA52" s="32" t="str">
        <f t="shared" si="2"/>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3"/>
        <v>#DIV/0!</v>
      </c>
      <c r="AA53" s="32" t="str">
        <f t="shared" si="2"/>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3"/>
        <v>#DIV/0!</v>
      </c>
      <c r="AA54" s="32" t="str">
        <f t="shared" si="2"/>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3"/>
        <v>#DIV/0!</v>
      </c>
      <c r="AA55" s="32" t="str">
        <f t="shared" si="2"/>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3"/>
        <v>#DIV/0!</v>
      </c>
      <c r="AA56" s="32" t="str">
        <f t="shared" si="2"/>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3"/>
        <v>#DIV/0!</v>
      </c>
      <c r="AA57" s="32" t="str">
        <f t="shared" si="2"/>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3"/>
        <v>#DIV/0!</v>
      </c>
      <c r="AA58" s="32" t="str">
        <f t="shared" si="2"/>
        <v>#DIV/0!</v>
      </c>
      <c r="AB58" s="31"/>
      <c r="AC58" s="4"/>
      <c r="AD58" s="4"/>
      <c r="AE58" s="4"/>
      <c r="AF58" s="4"/>
      <c r="AG58" s="4"/>
      <c r="AH58" s="4"/>
      <c r="AI58" s="4"/>
      <c r="AJ58" s="4"/>
      <c r="AK58" s="4"/>
    </row>
    <row r="59" ht="15.75" customHeight="1">
      <c r="A59" s="4"/>
      <c r="B59" s="28"/>
      <c r="C59" s="30"/>
      <c r="D59" s="3"/>
      <c r="E59" s="31"/>
      <c r="F59" s="31"/>
      <c r="G59" s="31"/>
      <c r="H59" s="31"/>
      <c r="I59" s="32"/>
      <c r="J59" s="31"/>
      <c r="K59" s="32"/>
      <c r="L59" s="31"/>
      <c r="M59" s="31"/>
      <c r="N59" s="32"/>
      <c r="O59" s="32"/>
      <c r="P59" s="32"/>
      <c r="Q59" s="32"/>
      <c r="R59" s="32"/>
      <c r="S59" s="32"/>
      <c r="T59" s="32"/>
      <c r="U59" s="32"/>
      <c r="V59" s="32"/>
      <c r="W59" s="32"/>
      <c r="X59" s="32"/>
      <c r="Y59" s="32"/>
      <c r="Z59" s="32" t="str">
        <f t="shared" si="3"/>
        <v>#DIV/0!</v>
      </c>
      <c r="AA59" s="32" t="str">
        <f t="shared" si="2"/>
        <v>#DIV/0!</v>
      </c>
      <c r="AB59" s="31"/>
      <c r="AC59" s="4"/>
      <c r="AD59" s="4"/>
      <c r="AE59" s="4"/>
      <c r="AF59" s="4"/>
      <c r="AG59" s="4"/>
      <c r="AH59" s="4"/>
      <c r="AI59" s="4"/>
      <c r="AJ59" s="4"/>
      <c r="AK59" s="4"/>
    </row>
    <row r="60" ht="15.75" customHeight="1">
      <c r="A60" s="4"/>
      <c r="B60" s="36"/>
      <c r="C60" s="37"/>
      <c r="D60" s="38"/>
      <c r="E60" s="39"/>
      <c r="F60" s="39"/>
      <c r="G60" s="39"/>
      <c r="H60" s="39"/>
      <c r="I60" s="40"/>
      <c r="J60" s="39"/>
      <c r="K60" s="40"/>
      <c r="L60" s="39"/>
      <c r="M60" s="39"/>
      <c r="N60" s="40"/>
      <c r="O60" s="40"/>
      <c r="P60" s="40"/>
      <c r="Q60" s="40"/>
      <c r="R60" s="40"/>
      <c r="S60" s="40"/>
      <c r="T60" s="40"/>
      <c r="U60" s="40"/>
      <c r="V60" s="40"/>
      <c r="W60" s="40"/>
      <c r="X60" s="40"/>
      <c r="Y60" s="40"/>
      <c r="Z60" s="40" t="str">
        <f t="shared" si="3"/>
        <v>#DIV/0!</v>
      </c>
      <c r="AA60" s="40" t="str">
        <f t="shared" si="2"/>
        <v>#DIV/0!</v>
      </c>
      <c r="AB60" s="39"/>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3"/>
        <v>#DIV/0!</v>
      </c>
      <c r="AA61" s="58" t="str">
        <f t="shared" si="2"/>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3"/>
        <v>#DIV/0!</v>
      </c>
      <c r="AA62" s="58" t="str">
        <f t="shared" si="2"/>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3"/>
        <v>#DIV/0!</v>
      </c>
      <c r="AA63" s="58" t="str">
        <f t="shared" si="2"/>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3"/>
        <v>#DIV/0!</v>
      </c>
      <c r="AA64" s="58" t="str">
        <f t="shared" si="2"/>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3"/>
        <v>#DIV/0!</v>
      </c>
      <c r="AA65" s="58" t="str">
        <f t="shared" si="2"/>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3"/>
        <v>#DIV/0!</v>
      </c>
      <c r="AA66" s="58" t="str">
        <f t="shared" si="2"/>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3"/>
        <v>#DIV/0!</v>
      </c>
      <c r="AA67" s="58" t="str">
        <f t="shared" si="2"/>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3"/>
        <v>#DIV/0!</v>
      </c>
      <c r="AA68" s="58" t="str">
        <f t="shared" si="2"/>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3"/>
        <v>#DIV/0!</v>
      </c>
      <c r="AA69" s="58" t="str">
        <f t="shared" si="2"/>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3"/>
        <v>#DIV/0!</v>
      </c>
      <c r="AA70" s="58" t="str">
        <f t="shared" si="2"/>
        <v>#DIV/0!</v>
      </c>
      <c r="AB70" s="31"/>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3"/>
        <v>#DIV/0!</v>
      </c>
      <c r="AA71" s="58" t="str">
        <f t="shared" si="2"/>
        <v>#DIV/0!</v>
      </c>
      <c r="AB71" s="31"/>
      <c r="AC71" s="4"/>
      <c r="AD71" s="4"/>
      <c r="AE71" s="4"/>
      <c r="AF71" s="4"/>
      <c r="AG71" s="4"/>
      <c r="AH71" s="4"/>
      <c r="AI71" s="4"/>
      <c r="AJ71" s="4"/>
      <c r="AK71" s="4"/>
    </row>
    <row r="72" ht="15.75" customHeight="1">
      <c r="A72" s="4"/>
      <c r="B72" s="29"/>
      <c r="C72" s="55"/>
      <c r="D72" s="3"/>
      <c r="E72" s="56"/>
      <c r="F72" s="57"/>
      <c r="G72" s="56"/>
      <c r="H72" s="56"/>
      <c r="I72" s="58"/>
      <c r="J72" s="59"/>
      <c r="K72" s="58"/>
      <c r="L72" s="56"/>
      <c r="M72" s="56"/>
      <c r="N72" s="58"/>
      <c r="O72" s="58"/>
      <c r="P72" s="58"/>
      <c r="Q72" s="58"/>
      <c r="R72" s="58"/>
      <c r="S72" s="58"/>
      <c r="T72" s="58"/>
      <c r="U72" s="58"/>
      <c r="V72" s="58"/>
      <c r="W72" s="58"/>
      <c r="X72" s="58"/>
      <c r="Y72" s="58"/>
      <c r="Z72" s="58" t="str">
        <f t="shared" si="3"/>
        <v>#DIV/0!</v>
      </c>
      <c r="AA72" s="58" t="str">
        <f t="shared" si="2"/>
        <v>#DIV/0!</v>
      </c>
      <c r="AB72" s="31"/>
      <c r="AC72" s="4"/>
      <c r="AD72" s="4"/>
      <c r="AE72" s="4"/>
      <c r="AF72" s="4"/>
      <c r="AG72" s="4"/>
      <c r="AH72" s="4"/>
      <c r="AI72" s="4"/>
      <c r="AJ72" s="4"/>
      <c r="AK72" s="4"/>
    </row>
    <row r="73" ht="15.75" customHeight="1">
      <c r="A73" s="4"/>
      <c r="B73" s="61"/>
      <c r="C73" s="62"/>
      <c r="D73" s="38"/>
      <c r="E73" s="63"/>
      <c r="F73" s="64"/>
      <c r="G73" s="63"/>
      <c r="H73" s="63"/>
      <c r="I73" s="65"/>
      <c r="J73" s="66"/>
      <c r="K73" s="65"/>
      <c r="L73" s="63"/>
      <c r="M73" s="63"/>
      <c r="N73" s="65"/>
      <c r="O73" s="65"/>
      <c r="P73" s="65"/>
      <c r="Q73" s="65"/>
      <c r="R73" s="65"/>
      <c r="S73" s="65"/>
      <c r="T73" s="65"/>
      <c r="U73" s="65"/>
      <c r="V73" s="65"/>
      <c r="W73" s="65"/>
      <c r="X73" s="65"/>
      <c r="Y73" s="65"/>
      <c r="Z73" s="65" t="str">
        <f t="shared" si="3"/>
        <v>#DIV/0!</v>
      </c>
      <c r="AA73" s="65" t="str">
        <f t="shared" si="2"/>
        <v>#DIV/0!</v>
      </c>
      <c r="AB73" s="39"/>
      <c r="AC73" s="4"/>
      <c r="AD73" s="4"/>
      <c r="AE73" s="4"/>
      <c r="AF73" s="4"/>
      <c r="AG73" s="4"/>
      <c r="AH73" s="4"/>
      <c r="AI73" s="4"/>
      <c r="AJ73" s="4"/>
      <c r="AK73" s="4"/>
    </row>
    <row r="74" ht="15.75" customHeight="1">
      <c r="A74" s="4"/>
      <c r="B74" s="42" t="s">
        <v>70</v>
      </c>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91"/>
      <c r="AC74" s="4"/>
      <c r="AD74" s="4"/>
      <c r="AE74" s="4"/>
      <c r="AF74" s="4"/>
      <c r="AG74" s="4"/>
      <c r="AH74" s="4"/>
      <c r="AI74" s="4"/>
      <c r="AJ74" s="4"/>
      <c r="AK74" s="4"/>
    </row>
    <row r="75" ht="15.75" customHeight="1">
      <c r="A75" s="4"/>
      <c r="B75" s="92"/>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4"/>
      <c r="AC75" s="4"/>
      <c r="AD75" s="4"/>
      <c r="AE75" s="4"/>
      <c r="AF75" s="4"/>
      <c r="AG75" s="4"/>
      <c r="AH75" s="4"/>
      <c r="AI75" s="4"/>
      <c r="AJ75" s="4"/>
      <c r="AK75" s="4"/>
    </row>
    <row r="76" ht="15.75" customHeight="1">
      <c r="A76" s="4"/>
      <c r="B76" s="48" t="s">
        <v>3</v>
      </c>
      <c r="C76" s="9" t="s">
        <v>4</v>
      </c>
      <c r="D76" s="10"/>
      <c r="E76" s="11" t="s">
        <v>5</v>
      </c>
      <c r="F76" s="11" t="s">
        <v>6</v>
      </c>
      <c r="G76" s="11" t="s">
        <v>7</v>
      </c>
      <c r="H76" s="11" t="s">
        <v>8</v>
      </c>
      <c r="I76" s="11" t="s">
        <v>9</v>
      </c>
      <c r="J76" s="11" t="s">
        <v>10</v>
      </c>
      <c r="K76" s="11" t="s">
        <v>11</v>
      </c>
      <c r="L76" s="11" t="s">
        <v>12</v>
      </c>
      <c r="M76" s="11" t="s">
        <v>13</v>
      </c>
      <c r="N76" s="49" t="s">
        <v>14</v>
      </c>
      <c r="O76" s="49" t="s">
        <v>15</v>
      </c>
      <c r="P76" s="49" t="s">
        <v>16</v>
      </c>
      <c r="Q76" s="49" t="s">
        <v>17</v>
      </c>
      <c r="R76" s="49" t="s">
        <v>18</v>
      </c>
      <c r="S76" s="49" t="s">
        <v>19</v>
      </c>
      <c r="T76" s="49" t="s">
        <v>20</v>
      </c>
      <c r="U76" s="49" t="s">
        <v>21</v>
      </c>
      <c r="V76" s="49" t="s">
        <v>22</v>
      </c>
      <c r="W76" s="11" t="s">
        <v>23</v>
      </c>
      <c r="X76" s="11" t="s">
        <v>24</v>
      </c>
      <c r="Y76" s="11" t="s">
        <v>25</v>
      </c>
      <c r="Z76" s="11" t="s">
        <v>26</v>
      </c>
      <c r="AA76" s="11" t="s">
        <v>27</v>
      </c>
      <c r="AB76" s="11" t="s">
        <v>28</v>
      </c>
      <c r="AC76" s="4"/>
      <c r="AD76" s="4"/>
      <c r="AE76" s="4"/>
      <c r="AF76" s="4"/>
      <c r="AG76" s="4"/>
      <c r="AH76" s="4"/>
      <c r="AI76" s="4"/>
      <c r="AJ76" s="4"/>
      <c r="AK76" s="4"/>
    </row>
    <row r="77" ht="59.25" customHeight="1">
      <c r="A77" s="4"/>
      <c r="B77" s="16" t="s">
        <v>31</v>
      </c>
      <c r="C77" s="17" t="s">
        <v>32</v>
      </c>
      <c r="D77" s="18"/>
      <c r="E77" s="51" t="s">
        <v>326</v>
      </c>
      <c r="F77" s="51" t="s">
        <v>67</v>
      </c>
      <c r="G77" s="20" t="s">
        <v>35</v>
      </c>
      <c r="H77" s="20" t="s">
        <v>36</v>
      </c>
      <c r="I77" s="21" t="s">
        <v>151</v>
      </c>
      <c r="J77" s="52" t="s">
        <v>126</v>
      </c>
      <c r="K77" s="21">
        <v>1.0</v>
      </c>
      <c r="L77" s="20" t="s">
        <v>38</v>
      </c>
      <c r="M77" s="20" t="s">
        <v>39</v>
      </c>
      <c r="N77" s="21"/>
      <c r="O77" s="21"/>
      <c r="P77" s="21"/>
      <c r="Q77" s="21"/>
      <c r="R77" s="21"/>
      <c r="S77" s="21"/>
      <c r="T77" s="21"/>
      <c r="U77" s="21"/>
      <c r="V77" s="21"/>
      <c r="W77" s="21"/>
      <c r="X77" s="21"/>
      <c r="Y77" s="21"/>
      <c r="Z77" s="21" t="str">
        <f t="shared" ref="Z77:Z91" si="4">AVERAGE(N77:Y77)</f>
        <v>#DIV/0!</v>
      </c>
      <c r="AA77" s="21" t="str">
        <f t="shared" ref="AA77:AA91" si="5">Z77/K77</f>
        <v>#DIV/0!</v>
      </c>
      <c r="AB77" s="116"/>
      <c r="AC77" s="19"/>
      <c r="AD77" s="4"/>
      <c r="AE77" s="4"/>
      <c r="AF77" s="4"/>
      <c r="AG77" s="4"/>
      <c r="AH77" s="4"/>
      <c r="AI77" s="4"/>
      <c r="AJ77" s="4"/>
      <c r="AK77" s="4"/>
    </row>
    <row r="78" ht="15.75" customHeight="1">
      <c r="A78" s="4"/>
      <c r="B78" s="29"/>
      <c r="C78" s="55"/>
      <c r="D78" s="3"/>
      <c r="E78" s="56"/>
      <c r="F78" s="57"/>
      <c r="G78" s="56"/>
      <c r="H78" s="56"/>
      <c r="I78" s="58"/>
      <c r="J78" s="59"/>
      <c r="K78" s="58"/>
      <c r="L78" s="56"/>
      <c r="M78" s="56"/>
      <c r="N78" s="58"/>
      <c r="O78" s="58"/>
      <c r="P78" s="58"/>
      <c r="Q78" s="58"/>
      <c r="R78" s="58"/>
      <c r="S78" s="58"/>
      <c r="T78" s="58"/>
      <c r="U78" s="58"/>
      <c r="V78" s="58"/>
      <c r="W78" s="58"/>
      <c r="X78" s="58"/>
      <c r="Y78" s="58"/>
      <c r="Z78" s="58" t="str">
        <f t="shared" si="4"/>
        <v>#DIV/0!</v>
      </c>
      <c r="AA78" s="58" t="str">
        <f t="shared" si="5"/>
        <v>#DIV/0!</v>
      </c>
      <c r="AB78" s="31"/>
      <c r="AC78" s="4"/>
      <c r="AD78" s="4"/>
      <c r="AE78" s="4"/>
      <c r="AF78" s="4"/>
      <c r="AG78" s="4"/>
      <c r="AH78" s="4"/>
      <c r="AI78" s="4"/>
      <c r="AJ78" s="4"/>
      <c r="AK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4"/>
        <v>#DIV/0!</v>
      </c>
      <c r="AA79" s="58" t="str">
        <f t="shared" si="5"/>
        <v>#DIV/0!</v>
      </c>
      <c r="AB79" s="31"/>
      <c r="AC79" s="4"/>
      <c r="AD79" s="4"/>
      <c r="AE79" s="4"/>
      <c r="AF79" s="4"/>
      <c r="AG79" s="4"/>
      <c r="AH79" s="4"/>
      <c r="AI79" s="4"/>
      <c r="AJ79" s="4"/>
      <c r="AK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4"/>
        <v>#DIV/0!</v>
      </c>
      <c r="AA80" s="58" t="str">
        <f t="shared" si="5"/>
        <v>#DIV/0!</v>
      </c>
      <c r="AB80" s="31"/>
      <c r="AC80" s="4"/>
      <c r="AD80" s="4"/>
      <c r="AE80" s="4"/>
      <c r="AF80" s="4"/>
      <c r="AG80" s="4"/>
      <c r="AH80" s="4"/>
      <c r="AI80" s="4"/>
      <c r="AJ80" s="4"/>
      <c r="AK80" s="4"/>
    </row>
    <row r="81" ht="15.75" customHeight="1">
      <c r="A81" s="4"/>
      <c r="B81" s="29"/>
      <c r="C81" s="55"/>
      <c r="D81" s="3"/>
      <c r="E81" s="56"/>
      <c r="F81" s="57"/>
      <c r="G81" s="56"/>
      <c r="H81" s="56"/>
      <c r="I81" s="58"/>
      <c r="J81" s="59"/>
      <c r="K81" s="58"/>
      <c r="L81" s="56"/>
      <c r="M81" s="56"/>
      <c r="N81" s="58"/>
      <c r="O81" s="58"/>
      <c r="P81" s="58"/>
      <c r="Q81" s="58"/>
      <c r="R81" s="58"/>
      <c r="S81" s="58"/>
      <c r="T81" s="58"/>
      <c r="U81" s="58"/>
      <c r="V81" s="58"/>
      <c r="W81" s="58"/>
      <c r="X81" s="58"/>
      <c r="Y81" s="58"/>
      <c r="Z81" s="58" t="str">
        <f t="shared" si="4"/>
        <v>#DIV/0!</v>
      </c>
      <c r="AA81" s="58" t="str">
        <f t="shared" si="5"/>
        <v>#DIV/0!</v>
      </c>
      <c r="AB81" s="31"/>
      <c r="AC81" s="4"/>
      <c r="AD81" s="4"/>
      <c r="AE81" s="4"/>
      <c r="AF81" s="4"/>
      <c r="AG81" s="4"/>
      <c r="AH81" s="4"/>
      <c r="AI81" s="4"/>
      <c r="AJ81" s="4"/>
      <c r="AK81" s="4"/>
    </row>
    <row r="82" ht="15.75" customHeight="1">
      <c r="A82" s="4"/>
      <c r="B82" s="29"/>
      <c r="C82" s="55"/>
      <c r="D82" s="3"/>
      <c r="E82" s="56"/>
      <c r="F82" s="57"/>
      <c r="G82" s="56"/>
      <c r="H82" s="56"/>
      <c r="I82" s="58"/>
      <c r="J82" s="59"/>
      <c r="K82" s="58"/>
      <c r="L82" s="56"/>
      <c r="M82" s="56"/>
      <c r="N82" s="58"/>
      <c r="O82" s="58"/>
      <c r="P82" s="58"/>
      <c r="Q82" s="58"/>
      <c r="R82" s="58"/>
      <c r="S82" s="58"/>
      <c r="T82" s="58"/>
      <c r="U82" s="58"/>
      <c r="V82" s="58"/>
      <c r="W82" s="58"/>
      <c r="X82" s="58"/>
      <c r="Y82" s="58"/>
      <c r="Z82" s="58" t="str">
        <f t="shared" si="4"/>
        <v>#DIV/0!</v>
      </c>
      <c r="AA82" s="58" t="str">
        <f t="shared" si="5"/>
        <v>#DIV/0!</v>
      </c>
      <c r="AB82" s="31"/>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4"/>
        <v>#DIV/0!</v>
      </c>
      <c r="AA83" s="58" t="str">
        <f t="shared" si="5"/>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4"/>
        <v>#DIV/0!</v>
      </c>
      <c r="AA84" s="58" t="str">
        <f t="shared" si="5"/>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4"/>
        <v>#DIV/0!</v>
      </c>
      <c r="AA85" s="58" t="str">
        <f t="shared" si="5"/>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4"/>
        <v>#DIV/0!</v>
      </c>
      <c r="AA86" s="58" t="str">
        <f t="shared" si="5"/>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4"/>
        <v>#DIV/0!</v>
      </c>
      <c r="AA87" s="58" t="str">
        <f t="shared" si="5"/>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4"/>
        <v>#DIV/0!</v>
      </c>
      <c r="AA88" s="58" t="str">
        <f t="shared" si="5"/>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4"/>
        <v>#DIV/0!</v>
      </c>
      <c r="AA89" s="58" t="str">
        <f t="shared" si="5"/>
        <v>#DIV/0!</v>
      </c>
      <c r="AB89" s="31"/>
      <c r="AC89" s="4"/>
      <c r="AD89" s="4"/>
      <c r="AE89" s="4"/>
      <c r="AF89" s="4"/>
      <c r="AG89" s="4"/>
      <c r="AH89" s="4"/>
      <c r="AI89" s="4"/>
      <c r="AJ89" s="4"/>
      <c r="AK89" s="4"/>
    </row>
    <row r="90" ht="15.75" customHeight="1">
      <c r="A90" s="4"/>
      <c r="B90" s="29"/>
      <c r="C90" s="55"/>
      <c r="D90" s="3"/>
      <c r="E90" s="56"/>
      <c r="F90" s="57"/>
      <c r="G90" s="56"/>
      <c r="H90" s="56"/>
      <c r="I90" s="58"/>
      <c r="J90" s="59"/>
      <c r="K90" s="58"/>
      <c r="L90" s="56"/>
      <c r="M90" s="56"/>
      <c r="N90" s="58"/>
      <c r="O90" s="58"/>
      <c r="P90" s="58"/>
      <c r="Q90" s="58"/>
      <c r="R90" s="58"/>
      <c r="S90" s="58"/>
      <c r="T90" s="58"/>
      <c r="U90" s="58"/>
      <c r="V90" s="58"/>
      <c r="W90" s="58"/>
      <c r="X90" s="58"/>
      <c r="Y90" s="58"/>
      <c r="Z90" s="58" t="str">
        <f t="shared" si="4"/>
        <v>#DIV/0!</v>
      </c>
      <c r="AA90" s="58" t="str">
        <f t="shared" si="5"/>
        <v>#DIV/0!</v>
      </c>
      <c r="AB90" s="31"/>
      <c r="AC90" s="4"/>
      <c r="AD90" s="4"/>
      <c r="AE90" s="4"/>
      <c r="AF90" s="4"/>
      <c r="AG90" s="4"/>
      <c r="AH90" s="4"/>
      <c r="AI90" s="4"/>
      <c r="AJ90" s="4"/>
      <c r="AK90" s="4"/>
    </row>
    <row r="91" ht="15.75" customHeight="1">
      <c r="A91" s="4"/>
      <c r="B91" s="29"/>
      <c r="C91" s="55"/>
      <c r="D91" s="3"/>
      <c r="E91" s="56"/>
      <c r="F91" s="57"/>
      <c r="G91" s="56"/>
      <c r="H91" s="56"/>
      <c r="I91" s="58"/>
      <c r="J91" s="59"/>
      <c r="K91" s="58"/>
      <c r="L91" s="56"/>
      <c r="M91" s="56"/>
      <c r="N91" s="58"/>
      <c r="O91" s="58"/>
      <c r="P91" s="58"/>
      <c r="Q91" s="58"/>
      <c r="R91" s="58"/>
      <c r="S91" s="58"/>
      <c r="T91" s="58"/>
      <c r="U91" s="58"/>
      <c r="V91" s="58"/>
      <c r="W91" s="58"/>
      <c r="X91" s="58"/>
      <c r="Y91" s="58"/>
      <c r="Z91" s="58" t="str">
        <f t="shared" si="4"/>
        <v>#DIV/0!</v>
      </c>
      <c r="AA91" s="58" t="str">
        <f t="shared" si="5"/>
        <v>#DIV/0!</v>
      </c>
      <c r="AB91" s="31"/>
      <c r="AC91" s="4"/>
      <c r="AD91" s="4"/>
      <c r="AE91" s="4"/>
      <c r="AF91" s="4"/>
      <c r="AG91" s="4"/>
      <c r="AH91" s="4"/>
      <c r="AI91" s="4"/>
      <c r="AJ91" s="4"/>
      <c r="AK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row>
  </sheetData>
  <mergeCells count="123">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7:D67"/>
    <mergeCell ref="C68:D68"/>
    <mergeCell ref="C69:D69"/>
    <mergeCell ref="C70:D70"/>
    <mergeCell ref="C71:D71"/>
    <mergeCell ref="C72:D72"/>
    <mergeCell ref="C73:D73"/>
    <mergeCell ref="B74:AB75"/>
    <mergeCell ref="C60:D60"/>
    <mergeCell ref="C61:D61"/>
    <mergeCell ref="C62:D62"/>
    <mergeCell ref="C63:D63"/>
    <mergeCell ref="C64:D64"/>
    <mergeCell ref="C65:D65"/>
    <mergeCell ref="C66:D66"/>
    <mergeCell ref="C76:D76"/>
    <mergeCell ref="C77:D77"/>
    <mergeCell ref="C78:D78"/>
    <mergeCell ref="C79:D79"/>
    <mergeCell ref="C80:D80"/>
    <mergeCell ref="C81:D81"/>
    <mergeCell ref="C82:D82"/>
    <mergeCell ref="C90:D90"/>
    <mergeCell ref="C91:D91"/>
    <mergeCell ref="C83:D83"/>
    <mergeCell ref="C84:D84"/>
    <mergeCell ref="C85:D85"/>
    <mergeCell ref="C86:D86"/>
    <mergeCell ref="C87:D87"/>
    <mergeCell ref="C88:D88"/>
    <mergeCell ref="C89:D89"/>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Z61:AA73">
    <cfRule type="cellIs" dxfId="0" priority="4" operator="lessThan">
      <formula>0.7</formula>
    </cfRule>
  </conditionalFormatting>
  <conditionalFormatting sqref="Z61:AA73">
    <cfRule type="cellIs" dxfId="1" priority="5" operator="between">
      <formula>0.7</formula>
      <formula>0.9</formula>
    </cfRule>
  </conditionalFormatting>
  <conditionalFormatting sqref="Z61:AA73">
    <cfRule type="cellIs" dxfId="2" priority="6" operator="greaterThan">
      <formula>0.9</formula>
    </cfRule>
  </conditionalFormatting>
  <conditionalFormatting sqref="N61:Y73">
    <cfRule type="cellIs" dxfId="0" priority="7" operator="lessThan">
      <formula>0.7</formula>
    </cfRule>
  </conditionalFormatting>
  <conditionalFormatting sqref="N61:Y73">
    <cfRule type="cellIs" dxfId="1" priority="8" operator="between">
      <formula>0.7</formula>
      <formula>0.9</formula>
    </cfRule>
  </conditionalFormatting>
  <conditionalFormatting sqref="N61:Y73">
    <cfRule type="cellIs" dxfId="2" priority="9" operator="greaterThan">
      <formula>0.9</formula>
    </cfRule>
  </conditionalFormatting>
  <conditionalFormatting sqref="N77:Y77 Z77:AA91">
    <cfRule type="cellIs" dxfId="0" priority="10" operator="lessThan">
      <formula>0.7</formula>
    </cfRule>
  </conditionalFormatting>
  <conditionalFormatting sqref="N77:Y77 Z77:AA91">
    <cfRule type="cellIs" dxfId="1" priority="11" operator="between">
      <formula>0.7</formula>
      <formula>0.9</formula>
    </cfRule>
  </conditionalFormatting>
  <conditionalFormatting sqref="N77:Y77 Z77:AA91">
    <cfRule type="cellIs" dxfId="2" priority="12" operator="greaterThan">
      <formula>0.9</formula>
    </cfRule>
  </conditionalFormatting>
  <conditionalFormatting sqref="N78:Y91">
    <cfRule type="cellIs" dxfId="0" priority="13" operator="lessThan">
      <formula>0.7</formula>
    </cfRule>
  </conditionalFormatting>
  <conditionalFormatting sqref="N78:Y91">
    <cfRule type="cellIs" dxfId="1" priority="14" operator="between">
      <formula>0.7</formula>
      <formula>0.9</formula>
    </cfRule>
  </conditionalFormatting>
  <conditionalFormatting sqref="N78:Y91">
    <cfRule type="cellIs" dxfId="2" priority="15" operator="greaterThan">
      <formula>0.9</formula>
    </cfRule>
  </conditionalFormatting>
  <dataValidations>
    <dataValidation type="list" allowBlank="1" showErrorMessage="1" sqref="G7:G73 G77:G91">
      <formula1>$AG$7:$AG$11</formula1>
    </dataValidation>
    <dataValidation type="list" allowBlank="1" showErrorMessage="1" sqref="L7:L73 L77:L91">
      <formula1>$AI$7:$AI$10</formula1>
    </dataValidation>
    <dataValidation type="list" allowBlank="1" showErrorMessage="1" sqref="H7:H73 H77:H91">
      <formula1>$AH$7:$AH$9</formula1>
    </dataValidation>
    <dataValidation type="list" allowBlank="1" showErrorMessage="1" sqref="B7:B73 B77:B91">
      <formula1>$AK$7:$AK$10</formula1>
    </dataValidation>
    <dataValidation type="list" allowBlank="1" showErrorMessage="1" sqref="M7:M73 M77:M91">
      <formula1>$AJ$7:$AJ$12</formula1>
    </dataValidation>
  </dataValidation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1"/>
      <c r="H2" s="1"/>
      <c r="J2" s="1"/>
      <c r="L2" s="1"/>
      <c r="N2" s="1"/>
      <c r="P2" s="1"/>
      <c r="R2" s="1"/>
      <c r="T2" s="1"/>
      <c r="V2" s="1"/>
      <c r="X2" s="1"/>
      <c r="Z2" s="1"/>
      <c r="AB2" s="7"/>
      <c r="AC2" s="4"/>
      <c r="AD2" s="4"/>
      <c r="AE2" s="4"/>
      <c r="AF2" s="4"/>
      <c r="AG2" s="4"/>
      <c r="AH2" s="4"/>
      <c r="AI2" s="4"/>
      <c r="AJ2" s="4"/>
      <c r="AK2" s="4"/>
    </row>
    <row r="3" ht="15.75" customHeight="1">
      <c r="A3" s="4"/>
      <c r="C3" s="6"/>
      <c r="D3" s="2" t="s">
        <v>127</v>
      </c>
      <c r="E3" s="3"/>
      <c r="F3" s="2"/>
      <c r="G3" s="3"/>
      <c r="H3" s="2"/>
      <c r="I3" s="3"/>
      <c r="J3" s="2"/>
      <c r="K3" s="3"/>
      <c r="L3" s="2"/>
      <c r="M3" s="3"/>
      <c r="N3" s="2"/>
      <c r="O3" s="3"/>
      <c r="P3" s="2"/>
      <c r="Q3" s="3"/>
      <c r="R3" s="2"/>
      <c r="S3" s="3"/>
      <c r="T3" s="2"/>
      <c r="U3" s="3"/>
      <c r="V3" s="2"/>
      <c r="W3" s="3"/>
      <c r="X3" s="2"/>
      <c r="Y3" s="3"/>
      <c r="Z3" s="2"/>
      <c r="AA3" s="3"/>
      <c r="AB3" s="7"/>
      <c r="AC3" s="4"/>
      <c r="AD3" s="4"/>
      <c r="AE3" s="4"/>
      <c r="AF3" s="4"/>
      <c r="AG3" s="4"/>
      <c r="AH3" s="4"/>
      <c r="AI3" s="4"/>
      <c r="AJ3" s="4"/>
      <c r="AK3" s="4"/>
    </row>
    <row r="4" ht="48.0" customHeight="1">
      <c r="A4" s="4"/>
      <c r="C4" s="6"/>
      <c r="D4" s="2" t="s">
        <v>2</v>
      </c>
      <c r="E4" s="3"/>
      <c r="F4" s="2"/>
      <c r="G4" s="3"/>
      <c r="H4" s="2"/>
      <c r="I4" s="3"/>
      <c r="J4" s="2"/>
      <c r="K4" s="3"/>
      <c r="L4" s="2"/>
      <c r="M4" s="3"/>
      <c r="N4" s="2"/>
      <c r="O4" s="3"/>
      <c r="P4" s="2"/>
      <c r="Q4" s="3"/>
      <c r="R4" s="2"/>
      <c r="S4" s="3"/>
      <c r="T4" s="2"/>
      <c r="U4" s="3"/>
      <c r="V4" s="2"/>
      <c r="W4" s="3"/>
      <c r="X4" s="2"/>
      <c r="Y4" s="3"/>
      <c r="Z4" s="2"/>
      <c r="AA4" s="3"/>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163</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133.5" customHeight="1">
      <c r="A7" s="4"/>
      <c r="B7" s="16" t="s">
        <v>56</v>
      </c>
      <c r="C7" s="17" t="s">
        <v>32</v>
      </c>
      <c r="D7" s="18"/>
      <c r="E7" s="19" t="s">
        <v>327</v>
      </c>
      <c r="F7" s="19" t="s">
        <v>328</v>
      </c>
      <c r="G7" s="20" t="s">
        <v>35</v>
      </c>
      <c r="H7" s="98" t="s">
        <v>36</v>
      </c>
      <c r="I7" s="21">
        <v>0.0</v>
      </c>
      <c r="J7" s="22" t="s">
        <v>329</v>
      </c>
      <c r="K7" s="98" t="s">
        <v>330</v>
      </c>
      <c r="L7" s="20" t="s">
        <v>38</v>
      </c>
      <c r="M7" s="20" t="s">
        <v>43</v>
      </c>
      <c r="N7" s="23">
        <v>1.0</v>
      </c>
      <c r="O7" s="23">
        <v>1.0</v>
      </c>
      <c r="P7" s="23">
        <v>1.0</v>
      </c>
      <c r="Q7" s="23">
        <v>1.0</v>
      </c>
      <c r="R7" s="23">
        <v>1.0</v>
      </c>
      <c r="S7" s="23">
        <v>1.0</v>
      </c>
      <c r="T7" s="23">
        <v>1.0</v>
      </c>
      <c r="U7" s="23">
        <v>1.0</v>
      </c>
      <c r="V7" s="23">
        <v>0.8</v>
      </c>
      <c r="W7" s="23">
        <v>1.0</v>
      </c>
      <c r="X7" s="23">
        <v>1.0</v>
      </c>
      <c r="Y7" s="23">
        <v>1.0</v>
      </c>
      <c r="Z7" s="118">
        <f t="shared" ref="Z7:Z10" si="1">SUM(N7:Y7)/12</f>
        <v>0.9833333333</v>
      </c>
      <c r="AA7" s="21">
        <f t="shared" ref="AA7:AA10" si="2">Z7</f>
        <v>0.9833333333</v>
      </c>
      <c r="AB7" s="51" t="s">
        <v>331</v>
      </c>
      <c r="AC7" s="4"/>
      <c r="AD7" s="27" t="s">
        <v>41</v>
      </c>
      <c r="AE7" s="28" t="s">
        <v>42</v>
      </c>
      <c r="AF7" s="4"/>
      <c r="AG7" s="5" t="s">
        <v>35</v>
      </c>
      <c r="AH7" s="5" t="s">
        <v>36</v>
      </c>
      <c r="AI7" s="5" t="s">
        <v>38</v>
      </c>
      <c r="AJ7" s="5" t="s">
        <v>43</v>
      </c>
      <c r="AK7" s="4" t="s">
        <v>31</v>
      </c>
    </row>
    <row r="8" ht="103.5" customHeight="1">
      <c r="A8" s="4"/>
      <c r="B8" s="16" t="s">
        <v>56</v>
      </c>
      <c r="C8" s="130" t="s">
        <v>332</v>
      </c>
      <c r="D8" s="18"/>
      <c r="E8" s="51" t="s">
        <v>333</v>
      </c>
      <c r="F8" s="51" t="s">
        <v>334</v>
      </c>
      <c r="G8" s="98" t="s">
        <v>35</v>
      </c>
      <c r="H8" s="98" t="s">
        <v>36</v>
      </c>
      <c r="I8" s="23">
        <v>0.0</v>
      </c>
      <c r="J8" s="52" t="s">
        <v>335</v>
      </c>
      <c r="K8" s="98" t="s">
        <v>330</v>
      </c>
      <c r="L8" s="98" t="s">
        <v>38</v>
      </c>
      <c r="M8" s="98" t="s">
        <v>43</v>
      </c>
      <c r="N8" s="131">
        <v>1.0</v>
      </c>
      <c r="O8" s="131">
        <v>1.0</v>
      </c>
      <c r="P8" s="131"/>
      <c r="Q8" s="131">
        <v>1.0</v>
      </c>
      <c r="R8" s="131">
        <v>1.0</v>
      </c>
      <c r="S8" s="131">
        <v>1.0</v>
      </c>
      <c r="T8" s="131">
        <v>1.0</v>
      </c>
      <c r="U8" s="131">
        <v>1.0</v>
      </c>
      <c r="V8" s="131">
        <v>1.0</v>
      </c>
      <c r="W8" s="131">
        <v>1.0</v>
      </c>
      <c r="X8" s="131">
        <v>1.0</v>
      </c>
      <c r="Y8" s="131">
        <v>1.0</v>
      </c>
      <c r="Z8" s="118">
        <f t="shared" si="1"/>
        <v>0.9166666667</v>
      </c>
      <c r="AA8" s="21">
        <f t="shared" si="2"/>
        <v>0.9166666667</v>
      </c>
      <c r="AB8" s="51" t="s">
        <v>336</v>
      </c>
      <c r="AC8" s="4"/>
      <c r="AD8" s="34"/>
      <c r="AE8" s="28"/>
      <c r="AF8" s="4"/>
      <c r="AG8" s="5"/>
      <c r="AH8" s="5"/>
      <c r="AI8" s="5"/>
      <c r="AJ8" s="5"/>
      <c r="AK8" s="4"/>
    </row>
    <row r="9" ht="103.5" customHeight="1">
      <c r="A9" s="4"/>
      <c r="B9" s="53" t="s">
        <v>31</v>
      </c>
      <c r="C9" s="17" t="s">
        <v>32</v>
      </c>
      <c r="D9" s="18"/>
      <c r="E9" s="19" t="s">
        <v>337</v>
      </c>
      <c r="F9" s="19" t="s">
        <v>338</v>
      </c>
      <c r="G9" s="20" t="s">
        <v>35</v>
      </c>
      <c r="H9" s="20" t="s">
        <v>54</v>
      </c>
      <c r="I9" s="21">
        <v>0.0</v>
      </c>
      <c r="J9" s="22" t="s">
        <v>339</v>
      </c>
      <c r="K9" s="98" t="s">
        <v>340</v>
      </c>
      <c r="L9" s="20" t="s">
        <v>38</v>
      </c>
      <c r="M9" s="20" t="s">
        <v>43</v>
      </c>
      <c r="N9" s="76">
        <v>1.0</v>
      </c>
      <c r="O9" s="76">
        <v>1.0</v>
      </c>
      <c r="P9" s="76">
        <v>1.0</v>
      </c>
      <c r="Q9" s="76">
        <v>1.0</v>
      </c>
      <c r="R9" s="76">
        <v>1.0</v>
      </c>
      <c r="S9" s="76">
        <v>1.0</v>
      </c>
      <c r="T9" s="76">
        <v>1.0</v>
      </c>
      <c r="U9" s="76">
        <v>1.0</v>
      </c>
      <c r="V9" s="76">
        <v>1.0</v>
      </c>
      <c r="W9" s="76">
        <v>1.0</v>
      </c>
      <c r="X9" s="76">
        <v>1.0</v>
      </c>
      <c r="Y9" s="76">
        <v>1.0</v>
      </c>
      <c r="Z9" s="118">
        <f t="shared" si="1"/>
        <v>1</v>
      </c>
      <c r="AA9" s="21">
        <f t="shared" si="2"/>
        <v>1</v>
      </c>
      <c r="AB9" s="51" t="s">
        <v>341</v>
      </c>
      <c r="AC9" s="4"/>
      <c r="AD9" s="34" t="s">
        <v>44</v>
      </c>
      <c r="AE9" s="28" t="s">
        <v>45</v>
      </c>
      <c r="AF9" s="4"/>
      <c r="AG9" s="5" t="s">
        <v>46</v>
      </c>
      <c r="AH9" s="5" t="s">
        <v>47</v>
      </c>
      <c r="AI9" s="5" t="s">
        <v>48</v>
      </c>
      <c r="AJ9" s="5" t="s">
        <v>49</v>
      </c>
      <c r="AK9" s="4" t="s">
        <v>50</v>
      </c>
    </row>
    <row r="10" ht="103.5" customHeight="1">
      <c r="A10" s="4"/>
      <c r="B10" s="53" t="s">
        <v>56</v>
      </c>
      <c r="C10" s="17" t="s">
        <v>32</v>
      </c>
      <c r="D10" s="18"/>
      <c r="E10" s="51" t="s">
        <v>342</v>
      </c>
      <c r="F10" s="19" t="s">
        <v>338</v>
      </c>
      <c r="G10" s="98" t="s">
        <v>35</v>
      </c>
      <c r="H10" s="98" t="s">
        <v>54</v>
      </c>
      <c r="I10" s="23">
        <v>0.0</v>
      </c>
      <c r="J10" s="22" t="s">
        <v>339</v>
      </c>
      <c r="K10" s="98" t="s">
        <v>340</v>
      </c>
      <c r="L10" s="98" t="s">
        <v>38</v>
      </c>
      <c r="M10" s="98" t="s">
        <v>43</v>
      </c>
      <c r="N10" s="76">
        <v>1.0</v>
      </c>
      <c r="O10" s="76">
        <v>1.0</v>
      </c>
      <c r="P10" s="76"/>
      <c r="Q10" s="76">
        <v>0.9</v>
      </c>
      <c r="R10" s="76">
        <v>1.0</v>
      </c>
      <c r="S10" s="76">
        <v>1.0</v>
      </c>
      <c r="T10" s="76">
        <v>0.9</v>
      </c>
      <c r="U10" s="76">
        <v>0.9</v>
      </c>
      <c r="V10" s="76">
        <v>1.0</v>
      </c>
      <c r="W10" s="76">
        <v>1.0</v>
      </c>
      <c r="X10" s="76">
        <v>0.9</v>
      </c>
      <c r="Y10" s="76">
        <v>0.9</v>
      </c>
      <c r="Z10" s="118">
        <f t="shared" si="1"/>
        <v>0.875</v>
      </c>
      <c r="AA10" s="21">
        <f t="shared" si="2"/>
        <v>0.875</v>
      </c>
      <c r="AB10" s="51" t="s">
        <v>343</v>
      </c>
      <c r="AC10" s="4"/>
      <c r="AD10" s="34"/>
      <c r="AE10" s="28"/>
      <c r="AF10" s="4"/>
      <c r="AG10" s="5"/>
      <c r="AH10" s="5"/>
      <c r="AI10" s="5"/>
      <c r="AJ10" s="5"/>
      <c r="AK10" s="4"/>
    </row>
    <row r="11" ht="129.0" customHeight="1">
      <c r="A11" s="4"/>
      <c r="B11" s="53" t="s">
        <v>56</v>
      </c>
      <c r="C11" s="17" t="s">
        <v>32</v>
      </c>
      <c r="D11" s="18"/>
      <c r="E11" s="19" t="s">
        <v>344</v>
      </c>
      <c r="F11" s="19" t="s">
        <v>345</v>
      </c>
      <c r="G11" s="20" t="s">
        <v>35</v>
      </c>
      <c r="H11" s="31" t="s">
        <v>36</v>
      </c>
      <c r="I11" s="32">
        <v>0.0</v>
      </c>
      <c r="J11" s="22" t="s">
        <v>346</v>
      </c>
      <c r="K11" s="132">
        <v>14.0</v>
      </c>
      <c r="L11" s="20" t="s">
        <v>48</v>
      </c>
      <c r="M11" s="20" t="s">
        <v>43</v>
      </c>
      <c r="N11" s="76"/>
      <c r="O11" s="76"/>
      <c r="P11" s="76">
        <v>1.0</v>
      </c>
      <c r="Q11" s="76">
        <v>1.0</v>
      </c>
      <c r="R11" s="76">
        <v>0.86</v>
      </c>
      <c r="S11" s="76">
        <v>0.89</v>
      </c>
      <c r="T11" s="76">
        <v>0.82</v>
      </c>
      <c r="U11" s="76">
        <v>0.85</v>
      </c>
      <c r="V11" s="76">
        <v>0.87</v>
      </c>
      <c r="W11" s="76">
        <v>0.87</v>
      </c>
      <c r="X11" s="76">
        <v>0.93</v>
      </c>
      <c r="Y11" s="76">
        <v>1.0</v>
      </c>
      <c r="Z11" s="32">
        <f>AVERAGE(O11:Y11)</f>
        <v>0.909</v>
      </c>
      <c r="AA11" s="76">
        <v>1.0</v>
      </c>
      <c r="AB11" s="51" t="s">
        <v>347</v>
      </c>
      <c r="AC11" s="4"/>
      <c r="AD11" s="35" t="s">
        <v>51</v>
      </c>
      <c r="AE11" s="28" t="s">
        <v>52</v>
      </c>
      <c r="AF11" s="4"/>
      <c r="AG11" s="5" t="s">
        <v>53</v>
      </c>
      <c r="AH11" s="5" t="s">
        <v>54</v>
      </c>
      <c r="AI11" s="5" t="s">
        <v>55</v>
      </c>
      <c r="AJ11" s="5" t="s">
        <v>39</v>
      </c>
      <c r="AK11" s="4" t="s">
        <v>56</v>
      </c>
    </row>
    <row r="12" ht="60.75" customHeight="1">
      <c r="A12" s="4"/>
      <c r="B12" s="121" t="s">
        <v>56</v>
      </c>
      <c r="C12" s="17" t="s">
        <v>32</v>
      </c>
      <c r="D12" s="18"/>
      <c r="E12" s="19" t="s">
        <v>348</v>
      </c>
      <c r="F12" s="19" t="s">
        <v>349</v>
      </c>
      <c r="G12" s="31" t="s">
        <v>35</v>
      </c>
      <c r="H12" s="31" t="s">
        <v>36</v>
      </c>
      <c r="I12" s="31" t="s">
        <v>151</v>
      </c>
      <c r="J12" s="22" t="s">
        <v>350</v>
      </c>
      <c r="K12" s="32">
        <v>1.0</v>
      </c>
      <c r="L12" s="31" t="s">
        <v>38</v>
      </c>
      <c r="M12" s="31" t="s">
        <v>62</v>
      </c>
      <c r="N12" s="32"/>
      <c r="O12" s="32"/>
      <c r="P12" s="32"/>
      <c r="Q12" s="32"/>
      <c r="R12" s="32"/>
      <c r="S12" s="76">
        <v>1.0</v>
      </c>
      <c r="T12" s="32"/>
      <c r="U12" s="32"/>
      <c r="V12" s="32"/>
      <c r="W12" s="32"/>
      <c r="X12" s="32"/>
      <c r="Y12" s="76">
        <v>1.0</v>
      </c>
      <c r="Z12" s="32">
        <f t="shared" ref="Z12:Z74" si="3">AVERAGE(N12:Y12)</f>
        <v>1</v>
      </c>
      <c r="AA12" s="32">
        <f t="shared" ref="AA12:AA74" si="4">Z12/K12</f>
        <v>1</v>
      </c>
      <c r="AB12" s="83" t="s">
        <v>351</v>
      </c>
      <c r="AC12" s="4"/>
      <c r="AD12" s="4"/>
      <c r="AE12" s="4"/>
      <c r="AF12" s="4"/>
      <c r="AG12" s="5" t="s">
        <v>61</v>
      </c>
      <c r="AH12" s="5"/>
      <c r="AI12" s="5"/>
      <c r="AJ12" s="5" t="s">
        <v>62</v>
      </c>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3"/>
        <v>#DIV/0!</v>
      </c>
      <c r="AA13" s="32" t="str">
        <f t="shared" si="4"/>
        <v>#DIV/0!</v>
      </c>
      <c r="AB13" s="31"/>
      <c r="AC13" s="4"/>
      <c r="AD13" s="4"/>
      <c r="AE13" s="4"/>
      <c r="AF13" s="4"/>
      <c r="AG13" s="5"/>
      <c r="AH13" s="5"/>
      <c r="AI13" s="5"/>
      <c r="AJ13" s="5" t="s">
        <v>63</v>
      </c>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3"/>
        <v>#DIV/0!</v>
      </c>
      <c r="AA14" s="32" t="str">
        <f t="shared" si="4"/>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3"/>
        <v>#DIV/0!</v>
      </c>
      <c r="AA15" s="32" t="str">
        <f t="shared" si="4"/>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3"/>
        <v>#DIV/0!</v>
      </c>
      <c r="AA16" s="32" t="str">
        <f t="shared" si="4"/>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3"/>
        <v>#DIV/0!</v>
      </c>
      <c r="AA17" s="32" t="str">
        <f t="shared" si="4"/>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3"/>
        <v>#DIV/0!</v>
      </c>
      <c r="AA18" s="32" t="str">
        <f t="shared" si="4"/>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3"/>
        <v>#DIV/0!</v>
      </c>
      <c r="AA19" s="32" t="str">
        <f t="shared" si="4"/>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3"/>
        <v>#DIV/0!</v>
      </c>
      <c r="AA20" s="32" t="str">
        <f t="shared" si="4"/>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3"/>
        <v>#DIV/0!</v>
      </c>
      <c r="AA21" s="32" t="str">
        <f t="shared" si="4"/>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3"/>
        <v>#DIV/0!</v>
      </c>
      <c r="AA22" s="32" t="str">
        <f t="shared" si="4"/>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3"/>
        <v>#DIV/0!</v>
      </c>
      <c r="AA23" s="32" t="str">
        <f t="shared" si="4"/>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3"/>
        <v>#DIV/0!</v>
      </c>
      <c r="AA24" s="32" t="str">
        <f t="shared" si="4"/>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3"/>
        <v>#DIV/0!</v>
      </c>
      <c r="AA25" s="32" t="str">
        <f t="shared" si="4"/>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3"/>
        <v>#DIV/0!</v>
      </c>
      <c r="AA26" s="32" t="str">
        <f t="shared" si="4"/>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3"/>
        <v>#DIV/0!</v>
      </c>
      <c r="AA27" s="32" t="str">
        <f t="shared" si="4"/>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3"/>
        <v>#DIV/0!</v>
      </c>
      <c r="AA28" s="32" t="str">
        <f t="shared" si="4"/>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3"/>
        <v>#DIV/0!</v>
      </c>
      <c r="AA29" s="32" t="str">
        <f t="shared" si="4"/>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3"/>
        <v>#DIV/0!</v>
      </c>
      <c r="AA30" s="32" t="str">
        <f t="shared" si="4"/>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3"/>
        <v>#DIV/0!</v>
      </c>
      <c r="AA31" s="32" t="str">
        <f t="shared" si="4"/>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3"/>
        <v>#DIV/0!</v>
      </c>
      <c r="AA32" s="32" t="str">
        <f t="shared" si="4"/>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3"/>
        <v>#DIV/0!</v>
      </c>
      <c r="AA33" s="32" t="str">
        <f t="shared" si="4"/>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3"/>
        <v>#DIV/0!</v>
      </c>
      <c r="AA34" s="32" t="str">
        <f t="shared" si="4"/>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3"/>
        <v>#DIV/0!</v>
      </c>
      <c r="AA35" s="32" t="str">
        <f t="shared" si="4"/>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3"/>
        <v>#DIV/0!</v>
      </c>
      <c r="AA36" s="32" t="str">
        <f t="shared" si="4"/>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3"/>
        <v>#DIV/0!</v>
      </c>
      <c r="AA37" s="32" t="str">
        <f t="shared" si="4"/>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3"/>
        <v>#DIV/0!</v>
      </c>
      <c r="AA38" s="32" t="str">
        <f t="shared" si="4"/>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3"/>
        <v>#DIV/0!</v>
      </c>
      <c r="AA39" s="32" t="str">
        <f t="shared" si="4"/>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3"/>
        <v>#DIV/0!</v>
      </c>
      <c r="AA40" s="32" t="str">
        <f t="shared" si="4"/>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3"/>
        <v>#DIV/0!</v>
      </c>
      <c r="AA41" s="32" t="str">
        <f t="shared" si="4"/>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3"/>
        <v>#DIV/0!</v>
      </c>
      <c r="AA42" s="32" t="str">
        <f t="shared" si="4"/>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3"/>
        <v>#DIV/0!</v>
      </c>
      <c r="AA43" s="32" t="str">
        <f t="shared" si="4"/>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3"/>
        <v>#DIV/0!</v>
      </c>
      <c r="AA44" s="32" t="str">
        <f t="shared" si="4"/>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3"/>
        <v>#DIV/0!</v>
      </c>
      <c r="AA45" s="32" t="str">
        <f t="shared" si="4"/>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3"/>
        <v>#DIV/0!</v>
      </c>
      <c r="AA46" s="32" t="str">
        <f t="shared" si="4"/>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3"/>
        <v>#DIV/0!</v>
      </c>
      <c r="AA47" s="32" t="str">
        <f t="shared" si="4"/>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3"/>
        <v>#DIV/0!</v>
      </c>
      <c r="AA48" s="32" t="str">
        <f t="shared" si="4"/>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3"/>
        <v>#DIV/0!</v>
      </c>
      <c r="AA49" s="32" t="str">
        <f t="shared" si="4"/>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3"/>
        <v>#DIV/0!</v>
      </c>
      <c r="AA50" s="32" t="str">
        <f t="shared" si="4"/>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3"/>
        <v>#DIV/0!</v>
      </c>
      <c r="AA51" s="32" t="str">
        <f t="shared" si="4"/>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3"/>
        <v>#DIV/0!</v>
      </c>
      <c r="AA52" s="32" t="str">
        <f t="shared" si="4"/>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3"/>
        <v>#DIV/0!</v>
      </c>
      <c r="AA53" s="32" t="str">
        <f t="shared" si="4"/>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3"/>
        <v>#DIV/0!</v>
      </c>
      <c r="AA54" s="32" t="str">
        <f t="shared" si="4"/>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3"/>
        <v>#DIV/0!</v>
      </c>
      <c r="AA55" s="32" t="str">
        <f t="shared" si="4"/>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3"/>
        <v>#DIV/0!</v>
      </c>
      <c r="AA56" s="32" t="str">
        <f t="shared" si="4"/>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3"/>
        <v>#DIV/0!</v>
      </c>
      <c r="AA57" s="32" t="str">
        <f t="shared" si="4"/>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3"/>
        <v>#DIV/0!</v>
      </c>
      <c r="AA58" s="32" t="str">
        <f t="shared" si="4"/>
        <v>#DIV/0!</v>
      </c>
      <c r="AB58" s="31"/>
      <c r="AC58" s="4"/>
      <c r="AD58" s="4"/>
      <c r="AE58" s="4"/>
      <c r="AF58" s="4"/>
      <c r="AG58" s="4"/>
      <c r="AH58" s="4"/>
      <c r="AI58" s="4"/>
      <c r="AJ58" s="4"/>
      <c r="AK58" s="4"/>
    </row>
    <row r="59" ht="15.75" customHeight="1">
      <c r="A59" s="4"/>
      <c r="B59" s="28"/>
      <c r="C59" s="30"/>
      <c r="D59" s="3"/>
      <c r="E59" s="31"/>
      <c r="F59" s="31"/>
      <c r="G59" s="31"/>
      <c r="H59" s="31"/>
      <c r="I59" s="32"/>
      <c r="J59" s="31"/>
      <c r="K59" s="32"/>
      <c r="L59" s="31"/>
      <c r="M59" s="31"/>
      <c r="N59" s="32"/>
      <c r="O59" s="32"/>
      <c r="P59" s="32"/>
      <c r="Q59" s="32"/>
      <c r="R59" s="32"/>
      <c r="S59" s="32"/>
      <c r="T59" s="32"/>
      <c r="U59" s="32"/>
      <c r="V59" s="32"/>
      <c r="W59" s="32"/>
      <c r="X59" s="32"/>
      <c r="Y59" s="32"/>
      <c r="Z59" s="32" t="str">
        <f t="shared" si="3"/>
        <v>#DIV/0!</v>
      </c>
      <c r="AA59" s="32" t="str">
        <f t="shared" si="4"/>
        <v>#DIV/0!</v>
      </c>
      <c r="AB59" s="31"/>
      <c r="AC59" s="4"/>
      <c r="AD59" s="4"/>
      <c r="AE59" s="4"/>
      <c r="AF59" s="4"/>
      <c r="AG59" s="4"/>
      <c r="AH59" s="4"/>
      <c r="AI59" s="4"/>
      <c r="AJ59" s="4"/>
      <c r="AK59" s="4"/>
    </row>
    <row r="60" ht="15.75" customHeight="1">
      <c r="A60" s="4"/>
      <c r="B60" s="28"/>
      <c r="C60" s="30"/>
      <c r="D60" s="3"/>
      <c r="E60" s="31"/>
      <c r="F60" s="31"/>
      <c r="G60" s="31"/>
      <c r="H60" s="31"/>
      <c r="I60" s="32"/>
      <c r="J60" s="31"/>
      <c r="K60" s="32"/>
      <c r="L60" s="31"/>
      <c r="M60" s="31"/>
      <c r="N60" s="32"/>
      <c r="O60" s="32"/>
      <c r="P60" s="32"/>
      <c r="Q60" s="32"/>
      <c r="R60" s="32"/>
      <c r="S60" s="32"/>
      <c r="T60" s="32"/>
      <c r="U60" s="32"/>
      <c r="V60" s="32"/>
      <c r="W60" s="32"/>
      <c r="X60" s="32"/>
      <c r="Y60" s="32"/>
      <c r="Z60" s="32" t="str">
        <f t="shared" si="3"/>
        <v>#DIV/0!</v>
      </c>
      <c r="AA60" s="32" t="str">
        <f t="shared" si="4"/>
        <v>#DIV/0!</v>
      </c>
      <c r="AB60" s="31"/>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3"/>
        <v>#DIV/0!</v>
      </c>
      <c r="AA61" s="58" t="str">
        <f t="shared" si="4"/>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3"/>
        <v>#DIV/0!</v>
      </c>
      <c r="AA62" s="58" t="str">
        <f t="shared" si="4"/>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3"/>
        <v>#DIV/0!</v>
      </c>
      <c r="AA63" s="58" t="str">
        <f t="shared" si="4"/>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3"/>
        <v>#DIV/0!</v>
      </c>
      <c r="AA64" s="58" t="str">
        <f t="shared" si="4"/>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3"/>
        <v>#DIV/0!</v>
      </c>
      <c r="AA65" s="58" t="str">
        <f t="shared" si="4"/>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3"/>
        <v>#DIV/0!</v>
      </c>
      <c r="AA66" s="58" t="str">
        <f t="shared" si="4"/>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3"/>
        <v>#DIV/0!</v>
      </c>
      <c r="AA67" s="58" t="str">
        <f t="shared" si="4"/>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3"/>
        <v>#DIV/0!</v>
      </c>
      <c r="AA68" s="58" t="str">
        <f t="shared" si="4"/>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3"/>
        <v>#DIV/0!</v>
      </c>
      <c r="AA69" s="58" t="str">
        <f t="shared" si="4"/>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3"/>
        <v>#DIV/0!</v>
      </c>
      <c r="AA70" s="58" t="str">
        <f t="shared" si="4"/>
        <v>#DIV/0!</v>
      </c>
      <c r="AB70" s="31"/>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3"/>
        <v>#DIV/0!</v>
      </c>
      <c r="AA71" s="58" t="str">
        <f t="shared" si="4"/>
        <v>#DIV/0!</v>
      </c>
      <c r="AB71" s="31"/>
      <c r="AC71" s="4"/>
      <c r="AD71" s="4"/>
      <c r="AE71" s="4"/>
      <c r="AF71" s="4"/>
      <c r="AG71" s="4"/>
      <c r="AH71" s="4"/>
      <c r="AI71" s="4"/>
      <c r="AJ71" s="4"/>
      <c r="AK71" s="4"/>
    </row>
    <row r="72" ht="15.75" customHeight="1">
      <c r="A72" s="4"/>
      <c r="B72" s="29"/>
      <c r="C72" s="55"/>
      <c r="D72" s="3"/>
      <c r="E72" s="56"/>
      <c r="F72" s="57"/>
      <c r="G72" s="56"/>
      <c r="H72" s="56"/>
      <c r="I72" s="58"/>
      <c r="J72" s="59"/>
      <c r="K72" s="58"/>
      <c r="L72" s="56"/>
      <c r="M72" s="56"/>
      <c r="N72" s="58"/>
      <c r="O72" s="58"/>
      <c r="P72" s="58"/>
      <c r="Q72" s="58"/>
      <c r="R72" s="58"/>
      <c r="S72" s="58"/>
      <c r="T72" s="58"/>
      <c r="U72" s="58"/>
      <c r="V72" s="58"/>
      <c r="W72" s="58"/>
      <c r="X72" s="58"/>
      <c r="Y72" s="58"/>
      <c r="Z72" s="58" t="str">
        <f t="shared" si="3"/>
        <v>#DIV/0!</v>
      </c>
      <c r="AA72" s="58" t="str">
        <f t="shared" si="4"/>
        <v>#DIV/0!</v>
      </c>
      <c r="AB72" s="31"/>
      <c r="AC72" s="4"/>
      <c r="AD72" s="4"/>
      <c r="AE72" s="4"/>
      <c r="AF72" s="4"/>
      <c r="AG72" s="4"/>
      <c r="AH72" s="4"/>
      <c r="AI72" s="4"/>
      <c r="AJ72" s="4"/>
      <c r="AK72" s="4"/>
    </row>
    <row r="73" ht="15.75" customHeight="1">
      <c r="A73" s="4"/>
      <c r="B73" s="29"/>
      <c r="C73" s="55"/>
      <c r="D73" s="3"/>
      <c r="E73" s="56"/>
      <c r="F73" s="57"/>
      <c r="G73" s="56"/>
      <c r="H73" s="56"/>
      <c r="I73" s="58"/>
      <c r="J73" s="59"/>
      <c r="K73" s="58"/>
      <c r="L73" s="56"/>
      <c r="M73" s="56"/>
      <c r="N73" s="58"/>
      <c r="O73" s="58"/>
      <c r="P73" s="58"/>
      <c r="Q73" s="58"/>
      <c r="R73" s="58"/>
      <c r="S73" s="58"/>
      <c r="T73" s="58"/>
      <c r="U73" s="58"/>
      <c r="V73" s="58"/>
      <c r="W73" s="58"/>
      <c r="X73" s="58"/>
      <c r="Y73" s="58"/>
      <c r="Z73" s="58" t="str">
        <f t="shared" si="3"/>
        <v>#DIV/0!</v>
      </c>
      <c r="AA73" s="58" t="str">
        <f t="shared" si="4"/>
        <v>#DIV/0!</v>
      </c>
      <c r="AB73" s="31"/>
      <c r="AC73" s="4"/>
      <c r="AD73" s="4"/>
      <c r="AE73" s="4"/>
      <c r="AF73" s="4"/>
      <c r="AG73" s="4"/>
      <c r="AH73" s="4"/>
      <c r="AI73" s="4"/>
      <c r="AJ73" s="4"/>
      <c r="AK73" s="4"/>
    </row>
    <row r="74" ht="15.75" customHeight="1">
      <c r="A74" s="4"/>
      <c r="B74" s="61"/>
      <c r="C74" s="62"/>
      <c r="D74" s="38"/>
      <c r="E74" s="63"/>
      <c r="F74" s="64"/>
      <c r="G74" s="63"/>
      <c r="H74" s="63"/>
      <c r="I74" s="65"/>
      <c r="J74" s="66"/>
      <c r="K74" s="65"/>
      <c r="L74" s="63"/>
      <c r="M74" s="63"/>
      <c r="N74" s="65"/>
      <c r="O74" s="65"/>
      <c r="P74" s="65"/>
      <c r="Q74" s="65"/>
      <c r="R74" s="65"/>
      <c r="S74" s="65"/>
      <c r="T74" s="65"/>
      <c r="U74" s="65"/>
      <c r="V74" s="65"/>
      <c r="W74" s="65"/>
      <c r="X74" s="65"/>
      <c r="Y74" s="65"/>
      <c r="Z74" s="65" t="str">
        <f t="shared" si="3"/>
        <v>#DIV/0!</v>
      </c>
      <c r="AA74" s="65" t="str">
        <f t="shared" si="4"/>
        <v>#DIV/0!</v>
      </c>
      <c r="AB74" s="39"/>
      <c r="AC74" s="4"/>
      <c r="AD74" s="4"/>
      <c r="AE74" s="4"/>
      <c r="AF74" s="4"/>
      <c r="AG74" s="4"/>
      <c r="AH74" s="4"/>
      <c r="AI74" s="4"/>
      <c r="AJ74" s="4"/>
      <c r="AK74" s="4"/>
    </row>
    <row r="75" ht="15.75" customHeight="1">
      <c r="A75" s="4"/>
      <c r="B75" s="42" t="s">
        <v>70</v>
      </c>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91"/>
      <c r="AC75" s="4"/>
      <c r="AD75" s="4"/>
      <c r="AE75" s="4"/>
      <c r="AF75" s="4"/>
      <c r="AG75" s="4"/>
      <c r="AH75" s="4"/>
      <c r="AI75" s="4"/>
      <c r="AJ75" s="4"/>
      <c r="AK75" s="4"/>
    </row>
    <row r="76" ht="15.75" customHeight="1">
      <c r="A76" s="4"/>
      <c r="B76" s="92"/>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4"/>
      <c r="AC76" s="4"/>
      <c r="AD76" s="4"/>
      <c r="AE76" s="4"/>
      <c r="AF76" s="4"/>
      <c r="AG76" s="4"/>
      <c r="AH76" s="4"/>
      <c r="AI76" s="4"/>
      <c r="AJ76" s="4"/>
      <c r="AK76" s="4"/>
    </row>
    <row r="77" ht="15.75" customHeight="1">
      <c r="A77" s="4"/>
      <c r="B77" s="48" t="s">
        <v>3</v>
      </c>
      <c r="C77" s="9" t="s">
        <v>4</v>
      </c>
      <c r="D77" s="10"/>
      <c r="E77" s="11" t="s">
        <v>5</v>
      </c>
      <c r="F77" s="11" t="s">
        <v>6</v>
      </c>
      <c r="G77" s="11" t="s">
        <v>7</v>
      </c>
      <c r="H77" s="11" t="s">
        <v>8</v>
      </c>
      <c r="I77" s="11" t="s">
        <v>9</v>
      </c>
      <c r="J77" s="11" t="s">
        <v>10</v>
      </c>
      <c r="K77" s="11" t="s">
        <v>11</v>
      </c>
      <c r="L77" s="11" t="s">
        <v>12</v>
      </c>
      <c r="M77" s="11" t="s">
        <v>13</v>
      </c>
      <c r="N77" s="49" t="s">
        <v>14</v>
      </c>
      <c r="O77" s="49" t="s">
        <v>15</v>
      </c>
      <c r="P77" s="49" t="s">
        <v>16</v>
      </c>
      <c r="Q77" s="49" t="s">
        <v>17</v>
      </c>
      <c r="R77" s="49" t="s">
        <v>18</v>
      </c>
      <c r="S77" s="49" t="s">
        <v>19</v>
      </c>
      <c r="T77" s="49" t="s">
        <v>20</v>
      </c>
      <c r="U77" s="49" t="s">
        <v>285</v>
      </c>
      <c r="V77" s="49" t="s">
        <v>22</v>
      </c>
      <c r="W77" s="11" t="s">
        <v>23</v>
      </c>
      <c r="X77" s="11" t="s">
        <v>24</v>
      </c>
      <c r="Y77" s="11" t="s">
        <v>25</v>
      </c>
      <c r="Z77" s="11" t="s">
        <v>26</v>
      </c>
      <c r="AA77" s="11" t="s">
        <v>27</v>
      </c>
      <c r="AB77" s="11" t="s">
        <v>28</v>
      </c>
      <c r="AC77" s="4"/>
      <c r="AD77" s="4"/>
      <c r="AE77" s="4"/>
      <c r="AF77" s="4"/>
      <c r="AG77" s="4"/>
      <c r="AH77" s="4"/>
      <c r="AI77" s="4"/>
      <c r="AJ77" s="4"/>
      <c r="AK77" s="4"/>
    </row>
    <row r="78" ht="76.5" customHeight="1">
      <c r="A78" s="4"/>
      <c r="B78" s="50" t="s">
        <v>50</v>
      </c>
      <c r="C78" s="17" t="s">
        <v>32</v>
      </c>
      <c r="D78" s="18"/>
      <c r="E78" s="51" t="s">
        <v>352</v>
      </c>
      <c r="F78" s="51" t="s">
        <v>67</v>
      </c>
      <c r="G78" s="20" t="s">
        <v>35</v>
      </c>
      <c r="H78" s="20" t="s">
        <v>36</v>
      </c>
      <c r="I78" s="20" t="s">
        <v>151</v>
      </c>
      <c r="J78" s="52" t="s">
        <v>126</v>
      </c>
      <c r="K78" s="21">
        <v>1.0</v>
      </c>
      <c r="L78" s="20" t="s">
        <v>38</v>
      </c>
      <c r="M78" s="20" t="s">
        <v>39</v>
      </c>
      <c r="N78" s="21"/>
      <c r="O78" s="21"/>
      <c r="P78" s="21"/>
      <c r="Q78" s="21"/>
      <c r="R78" s="21"/>
      <c r="S78" s="21"/>
      <c r="T78" s="21"/>
      <c r="U78" s="21"/>
      <c r="V78" s="21"/>
      <c r="W78" s="21"/>
      <c r="X78" s="21"/>
      <c r="Y78" s="21"/>
      <c r="Z78" s="21" t="str">
        <f t="shared" ref="Z78:Z92" si="5">AVERAGE(N78:Y78)</f>
        <v>#DIV/0!</v>
      </c>
      <c r="AA78" s="21" t="str">
        <f t="shared" ref="AA78:AA92" si="6">Z78/K78</f>
        <v>#DIV/0!</v>
      </c>
      <c r="AB78" s="22"/>
      <c r="AC78" s="4"/>
      <c r="AD78" s="4"/>
      <c r="AE78" s="4"/>
      <c r="AF78" s="4"/>
      <c r="AG78" s="4"/>
      <c r="AH78" s="4"/>
      <c r="AI78" s="4"/>
      <c r="AJ78" s="4"/>
      <c r="AK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5"/>
        <v>#DIV/0!</v>
      </c>
      <c r="AA79" s="58" t="str">
        <f t="shared" si="6"/>
        <v>#DIV/0!</v>
      </c>
      <c r="AB79" s="31"/>
      <c r="AC79" s="4"/>
      <c r="AD79" s="4"/>
      <c r="AE79" s="4"/>
      <c r="AF79" s="4"/>
      <c r="AG79" s="4"/>
      <c r="AH79" s="4"/>
      <c r="AI79" s="4"/>
      <c r="AJ79" s="4"/>
      <c r="AK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5"/>
        <v>#DIV/0!</v>
      </c>
      <c r="AA80" s="58" t="str">
        <f t="shared" si="6"/>
        <v>#DIV/0!</v>
      </c>
      <c r="AB80" s="31"/>
      <c r="AC80" s="4"/>
      <c r="AD80" s="4"/>
      <c r="AE80" s="4"/>
      <c r="AF80" s="4"/>
      <c r="AG80" s="4"/>
      <c r="AH80" s="4"/>
      <c r="AI80" s="4"/>
      <c r="AJ80" s="4"/>
      <c r="AK80" s="4"/>
    </row>
    <row r="81" ht="15.75" customHeight="1">
      <c r="A81" s="4"/>
      <c r="B81" s="29"/>
      <c r="C81" s="55"/>
      <c r="D81" s="3"/>
      <c r="E81" s="56"/>
      <c r="F81" s="57"/>
      <c r="G81" s="56"/>
      <c r="H81" s="56"/>
      <c r="I81" s="58"/>
      <c r="J81" s="59"/>
      <c r="K81" s="58"/>
      <c r="L81" s="56"/>
      <c r="M81" s="56"/>
      <c r="N81" s="58"/>
      <c r="O81" s="58"/>
      <c r="P81" s="58"/>
      <c r="Q81" s="58"/>
      <c r="R81" s="58"/>
      <c r="S81" s="58"/>
      <c r="T81" s="58"/>
      <c r="U81" s="58"/>
      <c r="V81" s="58"/>
      <c r="W81" s="58"/>
      <c r="X81" s="58"/>
      <c r="Y81" s="58"/>
      <c r="Z81" s="58" t="str">
        <f t="shared" si="5"/>
        <v>#DIV/0!</v>
      </c>
      <c r="AA81" s="58" t="str">
        <f t="shared" si="6"/>
        <v>#DIV/0!</v>
      </c>
      <c r="AB81" s="31"/>
      <c r="AC81" s="4"/>
      <c r="AD81" s="4"/>
      <c r="AE81" s="4"/>
      <c r="AF81" s="4"/>
      <c r="AG81" s="4"/>
      <c r="AH81" s="4"/>
      <c r="AI81" s="4"/>
      <c r="AJ81" s="4"/>
      <c r="AK81" s="4"/>
    </row>
    <row r="82" ht="15.75" customHeight="1">
      <c r="A82" s="4"/>
      <c r="B82" s="29"/>
      <c r="C82" s="55"/>
      <c r="D82" s="3"/>
      <c r="E82" s="56"/>
      <c r="F82" s="57"/>
      <c r="G82" s="56"/>
      <c r="H82" s="56"/>
      <c r="I82" s="58"/>
      <c r="J82" s="59"/>
      <c r="K82" s="58"/>
      <c r="L82" s="56"/>
      <c r="M82" s="56"/>
      <c r="N82" s="58"/>
      <c r="O82" s="58"/>
      <c r="P82" s="58"/>
      <c r="Q82" s="58"/>
      <c r="R82" s="58"/>
      <c r="S82" s="58"/>
      <c r="T82" s="58"/>
      <c r="U82" s="58"/>
      <c r="V82" s="58"/>
      <c r="W82" s="58"/>
      <c r="X82" s="58"/>
      <c r="Y82" s="58"/>
      <c r="Z82" s="58" t="str">
        <f t="shared" si="5"/>
        <v>#DIV/0!</v>
      </c>
      <c r="AA82" s="58" t="str">
        <f t="shared" si="6"/>
        <v>#DIV/0!</v>
      </c>
      <c r="AB82" s="31"/>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5"/>
        <v>#DIV/0!</v>
      </c>
      <c r="AA83" s="58" t="str">
        <f t="shared" si="6"/>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5"/>
        <v>#DIV/0!</v>
      </c>
      <c r="AA84" s="58" t="str">
        <f t="shared" si="6"/>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5"/>
        <v>#DIV/0!</v>
      </c>
      <c r="AA85" s="58" t="str">
        <f t="shared" si="6"/>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5"/>
        <v>#DIV/0!</v>
      </c>
      <c r="AA86" s="58" t="str">
        <f t="shared" si="6"/>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5"/>
        <v>#DIV/0!</v>
      </c>
      <c r="AA87" s="58" t="str">
        <f t="shared" si="6"/>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5"/>
        <v>#DIV/0!</v>
      </c>
      <c r="AA88" s="58" t="str">
        <f t="shared" si="6"/>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5"/>
        <v>#DIV/0!</v>
      </c>
      <c r="AA89" s="58" t="str">
        <f t="shared" si="6"/>
        <v>#DIV/0!</v>
      </c>
      <c r="AB89" s="31"/>
      <c r="AC89" s="4"/>
      <c r="AD89" s="4"/>
      <c r="AE89" s="4"/>
      <c r="AF89" s="4"/>
      <c r="AG89" s="4"/>
      <c r="AH89" s="4"/>
      <c r="AI89" s="4"/>
      <c r="AJ89" s="4"/>
      <c r="AK89" s="4"/>
    </row>
    <row r="90" ht="15.75" customHeight="1">
      <c r="A90" s="4"/>
      <c r="B90" s="29"/>
      <c r="C90" s="55"/>
      <c r="D90" s="3"/>
      <c r="E90" s="56"/>
      <c r="F90" s="57"/>
      <c r="G90" s="56"/>
      <c r="H90" s="56"/>
      <c r="I90" s="58"/>
      <c r="J90" s="59"/>
      <c r="K90" s="58"/>
      <c r="L90" s="56"/>
      <c r="M90" s="56"/>
      <c r="N90" s="58"/>
      <c r="O90" s="58"/>
      <c r="P90" s="58"/>
      <c r="Q90" s="58"/>
      <c r="R90" s="58"/>
      <c r="S90" s="58"/>
      <c r="T90" s="58"/>
      <c r="U90" s="58"/>
      <c r="V90" s="58"/>
      <c r="W90" s="58"/>
      <c r="X90" s="58"/>
      <c r="Y90" s="58"/>
      <c r="Z90" s="58" t="str">
        <f t="shared" si="5"/>
        <v>#DIV/0!</v>
      </c>
      <c r="AA90" s="58" t="str">
        <f t="shared" si="6"/>
        <v>#DIV/0!</v>
      </c>
      <c r="AB90" s="31"/>
      <c r="AC90" s="4"/>
      <c r="AD90" s="4"/>
      <c r="AE90" s="4"/>
      <c r="AF90" s="4"/>
      <c r="AG90" s="4"/>
      <c r="AH90" s="4"/>
      <c r="AI90" s="4"/>
      <c r="AJ90" s="4"/>
      <c r="AK90" s="4"/>
    </row>
    <row r="91" ht="15.75" customHeight="1">
      <c r="A91" s="4"/>
      <c r="B91" s="29"/>
      <c r="C91" s="55"/>
      <c r="D91" s="3"/>
      <c r="E91" s="56"/>
      <c r="F91" s="57"/>
      <c r="G91" s="56"/>
      <c r="H91" s="56"/>
      <c r="I91" s="58"/>
      <c r="J91" s="59"/>
      <c r="K91" s="58"/>
      <c r="L91" s="56"/>
      <c r="M91" s="56"/>
      <c r="N91" s="58"/>
      <c r="O91" s="58"/>
      <c r="P91" s="58"/>
      <c r="Q91" s="58"/>
      <c r="R91" s="58"/>
      <c r="S91" s="58"/>
      <c r="T91" s="58"/>
      <c r="U91" s="58"/>
      <c r="V91" s="58"/>
      <c r="W91" s="58"/>
      <c r="X91" s="58"/>
      <c r="Y91" s="58"/>
      <c r="Z91" s="58" t="str">
        <f t="shared" si="5"/>
        <v>#DIV/0!</v>
      </c>
      <c r="AA91" s="58" t="str">
        <f t="shared" si="6"/>
        <v>#DIV/0!</v>
      </c>
      <c r="AB91" s="31"/>
      <c r="AC91" s="4"/>
      <c r="AD91" s="4"/>
      <c r="AE91" s="4"/>
      <c r="AF91" s="4"/>
      <c r="AG91" s="4"/>
      <c r="AH91" s="4"/>
      <c r="AI91" s="4"/>
      <c r="AJ91" s="4"/>
      <c r="AK91" s="4"/>
    </row>
    <row r="92" ht="15.75" customHeight="1">
      <c r="A92" s="4"/>
      <c r="B92" s="29"/>
      <c r="C92" s="55"/>
      <c r="D92" s="3"/>
      <c r="E92" s="56"/>
      <c r="F92" s="57"/>
      <c r="G92" s="56"/>
      <c r="H92" s="56"/>
      <c r="I92" s="58"/>
      <c r="J92" s="59"/>
      <c r="K92" s="58"/>
      <c r="L92" s="56"/>
      <c r="M92" s="56"/>
      <c r="N92" s="58"/>
      <c r="O92" s="58"/>
      <c r="P92" s="58"/>
      <c r="Q92" s="58"/>
      <c r="R92" s="58"/>
      <c r="S92" s="58"/>
      <c r="T92" s="58"/>
      <c r="U92" s="58"/>
      <c r="V92" s="58"/>
      <c r="W92" s="58"/>
      <c r="X92" s="58"/>
      <c r="Y92" s="58"/>
      <c r="Z92" s="58" t="str">
        <f t="shared" si="5"/>
        <v>#DIV/0!</v>
      </c>
      <c r="AA92" s="58" t="str">
        <f t="shared" si="6"/>
        <v>#DIV/0!</v>
      </c>
      <c r="AB92" s="31"/>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row>
  </sheetData>
  <mergeCells count="124">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0:D60"/>
    <mergeCell ref="C61:D61"/>
    <mergeCell ref="C62:D62"/>
    <mergeCell ref="C63:D63"/>
    <mergeCell ref="C64:D64"/>
    <mergeCell ref="C65:D65"/>
    <mergeCell ref="C66:D66"/>
    <mergeCell ref="C74:D74"/>
    <mergeCell ref="B75:AB76"/>
    <mergeCell ref="C67:D67"/>
    <mergeCell ref="C68:D68"/>
    <mergeCell ref="C69:D69"/>
    <mergeCell ref="C70:D70"/>
    <mergeCell ref="C71:D71"/>
    <mergeCell ref="C72:D72"/>
    <mergeCell ref="C73:D73"/>
    <mergeCell ref="C77:D77"/>
    <mergeCell ref="C78:D78"/>
    <mergeCell ref="C79:D79"/>
    <mergeCell ref="C80:D80"/>
    <mergeCell ref="C81:D81"/>
    <mergeCell ref="C82:D82"/>
    <mergeCell ref="C83:D83"/>
    <mergeCell ref="C91:D91"/>
    <mergeCell ref="C92:D92"/>
    <mergeCell ref="C84:D84"/>
    <mergeCell ref="C85:D85"/>
    <mergeCell ref="C86:D86"/>
    <mergeCell ref="C87:D87"/>
    <mergeCell ref="C88:D88"/>
    <mergeCell ref="C89:D89"/>
    <mergeCell ref="C90:D9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Z61:AA74">
    <cfRule type="cellIs" dxfId="0" priority="4" operator="lessThan">
      <formula>0.7</formula>
    </cfRule>
  </conditionalFormatting>
  <conditionalFormatting sqref="Z61:AA74">
    <cfRule type="cellIs" dxfId="1" priority="5" operator="between">
      <formula>0.7</formula>
      <formula>0.9</formula>
    </cfRule>
  </conditionalFormatting>
  <conditionalFormatting sqref="Z61:AA74">
    <cfRule type="cellIs" dxfId="2" priority="6" operator="greaterThan">
      <formula>0.9</formula>
    </cfRule>
  </conditionalFormatting>
  <conditionalFormatting sqref="N61:Y74">
    <cfRule type="cellIs" dxfId="0" priority="7" operator="lessThan">
      <formula>0.7</formula>
    </cfRule>
  </conditionalFormatting>
  <conditionalFormatting sqref="N61:Y74">
    <cfRule type="cellIs" dxfId="1" priority="8" operator="between">
      <formula>0.7</formula>
      <formula>0.9</formula>
    </cfRule>
  </conditionalFormatting>
  <conditionalFormatting sqref="N61:Y74">
    <cfRule type="cellIs" dxfId="2" priority="9" operator="greaterThan">
      <formula>0.9</formula>
    </cfRule>
  </conditionalFormatting>
  <conditionalFormatting sqref="N78:Y78 Z78:AA92">
    <cfRule type="cellIs" dxfId="0" priority="10" operator="lessThan">
      <formula>0.7</formula>
    </cfRule>
  </conditionalFormatting>
  <conditionalFormatting sqref="N78:Y78 Z78:AA92">
    <cfRule type="cellIs" dxfId="1" priority="11" operator="between">
      <formula>0.7</formula>
      <formula>0.9</formula>
    </cfRule>
  </conditionalFormatting>
  <conditionalFormatting sqref="N78:Y78 Z78:AA92">
    <cfRule type="cellIs" dxfId="2" priority="12" operator="greaterThan">
      <formula>0.9</formula>
    </cfRule>
  </conditionalFormatting>
  <conditionalFormatting sqref="N79:Y92">
    <cfRule type="cellIs" dxfId="0" priority="13" operator="lessThan">
      <formula>0.7</formula>
    </cfRule>
  </conditionalFormatting>
  <conditionalFormatting sqref="N79:Y92">
    <cfRule type="cellIs" dxfId="1" priority="14" operator="between">
      <formula>0.7</formula>
      <formula>0.9</formula>
    </cfRule>
  </conditionalFormatting>
  <conditionalFormatting sqref="N79:Y92">
    <cfRule type="cellIs" dxfId="2" priority="15" operator="greaterThan">
      <formula>0.9</formula>
    </cfRule>
  </conditionalFormatting>
  <dataValidations>
    <dataValidation type="list" allowBlank="1" showErrorMessage="1" sqref="G7:G74 G78:G92">
      <formula1>$AG$7:$AG$12</formula1>
    </dataValidation>
    <dataValidation type="list" allowBlank="1" showErrorMessage="1" sqref="B7:B74 B78:B92">
      <formula1>$AK$7:$AK$11</formula1>
    </dataValidation>
    <dataValidation type="list" allowBlank="1" showErrorMessage="1" sqref="M7:M74 M78:M92">
      <formula1>$AJ$7:$AJ$13</formula1>
    </dataValidation>
    <dataValidation type="list" allowBlank="1" showErrorMessage="1" sqref="L7:L74 L78:L92">
      <formula1>$AI$7:$AI$11</formula1>
    </dataValidation>
    <dataValidation type="list" allowBlank="1" showErrorMessage="1" sqref="H7:H74 H78:H92">
      <formula1>$AH$7:$AH$11</formula1>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1"/>
      <c r="H2" s="1"/>
      <c r="J2" s="1"/>
      <c r="L2" s="1"/>
      <c r="N2" s="1"/>
      <c r="P2" s="1"/>
      <c r="R2" s="1"/>
      <c r="T2" s="1"/>
      <c r="V2" s="1"/>
      <c r="X2" s="1"/>
      <c r="Z2" s="1"/>
      <c r="AB2" s="7"/>
      <c r="AC2" s="4"/>
      <c r="AD2" s="4"/>
      <c r="AE2" s="4"/>
      <c r="AF2" s="4"/>
      <c r="AG2" s="4"/>
      <c r="AH2" s="4"/>
      <c r="AI2" s="4"/>
      <c r="AJ2" s="4"/>
      <c r="AK2" s="4"/>
    </row>
    <row r="3" ht="15.75" customHeight="1">
      <c r="A3" s="4"/>
      <c r="C3" s="6"/>
      <c r="D3" s="2" t="s">
        <v>127</v>
      </c>
      <c r="E3" s="3"/>
      <c r="F3" s="2"/>
      <c r="G3" s="3"/>
      <c r="H3" s="2"/>
      <c r="I3" s="3"/>
      <c r="J3" s="2"/>
      <c r="K3" s="3"/>
      <c r="L3" s="2"/>
      <c r="M3" s="3"/>
      <c r="N3" s="2"/>
      <c r="O3" s="3"/>
      <c r="P3" s="2"/>
      <c r="Q3" s="3"/>
      <c r="R3" s="2"/>
      <c r="S3" s="3"/>
      <c r="T3" s="2"/>
      <c r="U3" s="3"/>
      <c r="V3" s="2"/>
      <c r="W3" s="3"/>
      <c r="X3" s="2"/>
      <c r="Y3" s="3"/>
      <c r="Z3" s="2"/>
      <c r="AA3" s="3"/>
      <c r="AB3" s="7"/>
      <c r="AC3" s="4"/>
      <c r="AD3" s="4"/>
      <c r="AE3" s="4"/>
      <c r="AF3" s="4"/>
      <c r="AG3" s="4"/>
      <c r="AH3" s="4"/>
      <c r="AI3" s="4"/>
      <c r="AJ3" s="4"/>
      <c r="AK3" s="4"/>
    </row>
    <row r="4" ht="48.0" customHeight="1">
      <c r="A4" s="4"/>
      <c r="C4" s="6"/>
      <c r="D4" s="2" t="s">
        <v>2</v>
      </c>
      <c r="E4" s="3"/>
      <c r="F4" s="2"/>
      <c r="G4" s="3"/>
      <c r="H4" s="2"/>
      <c r="I4" s="3"/>
      <c r="J4" s="2"/>
      <c r="K4" s="3"/>
      <c r="L4" s="2"/>
      <c r="M4" s="3"/>
      <c r="N4" s="2"/>
      <c r="O4" s="3"/>
      <c r="P4" s="2"/>
      <c r="Q4" s="3"/>
      <c r="R4" s="2"/>
      <c r="S4" s="3"/>
      <c r="T4" s="2"/>
      <c r="U4" s="3"/>
      <c r="V4" s="2"/>
      <c r="W4" s="3"/>
      <c r="X4" s="2"/>
      <c r="Y4" s="3"/>
      <c r="Z4" s="2"/>
      <c r="AA4" s="3"/>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93.75" customHeight="1">
      <c r="A7" s="4"/>
      <c r="B7" s="50" t="s">
        <v>56</v>
      </c>
      <c r="C7" s="17" t="s">
        <v>32</v>
      </c>
      <c r="D7" s="18"/>
      <c r="E7" s="19" t="s">
        <v>353</v>
      </c>
      <c r="F7" s="19" t="s">
        <v>354</v>
      </c>
      <c r="G7" s="20" t="s">
        <v>53</v>
      </c>
      <c r="H7" s="20" t="s">
        <v>36</v>
      </c>
      <c r="I7" s="21">
        <v>0.0</v>
      </c>
      <c r="J7" s="22" t="s">
        <v>355</v>
      </c>
      <c r="K7" s="21">
        <v>1.0</v>
      </c>
      <c r="L7" s="20" t="s">
        <v>38</v>
      </c>
      <c r="M7" s="20" t="s">
        <v>43</v>
      </c>
      <c r="N7" s="23">
        <v>1.0</v>
      </c>
      <c r="O7" s="23">
        <v>1.0</v>
      </c>
      <c r="P7" s="23">
        <v>1.0</v>
      </c>
      <c r="Q7" s="23">
        <v>1.0</v>
      </c>
      <c r="R7" s="23">
        <v>1.0</v>
      </c>
      <c r="S7" s="23">
        <v>1.0</v>
      </c>
      <c r="T7" s="23">
        <v>1.0</v>
      </c>
      <c r="U7" s="23">
        <v>1.0</v>
      </c>
      <c r="V7" s="23">
        <v>1.0</v>
      </c>
      <c r="W7" s="23">
        <v>1.0</v>
      </c>
      <c r="X7" s="23">
        <v>1.0</v>
      </c>
      <c r="Y7" s="23">
        <v>1.0</v>
      </c>
      <c r="Z7" s="21">
        <f t="shared" ref="Z7:Z73" si="1">AVERAGE(N7:Y7)</f>
        <v>1</v>
      </c>
      <c r="AA7" s="21">
        <f t="shared" ref="AA7:AA73" si="2">Z7/K7</f>
        <v>1</v>
      </c>
      <c r="AB7" s="52" t="s">
        <v>356</v>
      </c>
      <c r="AC7" s="4"/>
      <c r="AD7" s="27" t="s">
        <v>41</v>
      </c>
      <c r="AE7" s="28" t="s">
        <v>42</v>
      </c>
      <c r="AF7" s="4"/>
      <c r="AG7" s="5" t="s">
        <v>35</v>
      </c>
      <c r="AH7" s="5" t="s">
        <v>36</v>
      </c>
      <c r="AI7" s="5" t="s">
        <v>38</v>
      </c>
      <c r="AJ7" s="5" t="s">
        <v>43</v>
      </c>
      <c r="AK7" s="4" t="s">
        <v>31</v>
      </c>
    </row>
    <row r="8" ht="80.25" customHeight="1">
      <c r="A8" s="4"/>
      <c r="B8" s="29" t="s">
        <v>56</v>
      </c>
      <c r="C8" s="17" t="s">
        <v>32</v>
      </c>
      <c r="D8" s="18"/>
      <c r="E8" s="19" t="s">
        <v>357</v>
      </c>
      <c r="F8" s="19" t="s">
        <v>358</v>
      </c>
      <c r="G8" s="31" t="s">
        <v>53</v>
      </c>
      <c r="H8" s="31" t="s">
        <v>47</v>
      </c>
      <c r="I8" s="32">
        <v>0.0</v>
      </c>
      <c r="J8" s="22" t="s">
        <v>359</v>
      </c>
      <c r="K8" s="32">
        <v>0.8</v>
      </c>
      <c r="L8" s="31" t="s">
        <v>38</v>
      </c>
      <c r="M8" s="31" t="s">
        <v>43</v>
      </c>
      <c r="N8" s="76">
        <v>0.91</v>
      </c>
      <c r="O8" s="76">
        <v>1.0</v>
      </c>
      <c r="P8" s="76">
        <v>0.25</v>
      </c>
      <c r="Q8" s="76">
        <v>0.73</v>
      </c>
      <c r="R8" s="76">
        <v>0.73</v>
      </c>
      <c r="S8" s="76">
        <v>0.73</v>
      </c>
      <c r="T8" s="76">
        <v>0.84</v>
      </c>
      <c r="U8" s="76">
        <v>0.71</v>
      </c>
      <c r="V8" s="76">
        <v>0.73</v>
      </c>
      <c r="W8" s="76">
        <v>0.96</v>
      </c>
      <c r="X8" s="76">
        <v>0.67</v>
      </c>
      <c r="Y8" s="76">
        <v>0.71</v>
      </c>
      <c r="Z8" s="32">
        <f t="shared" si="1"/>
        <v>0.7475</v>
      </c>
      <c r="AA8" s="21">
        <f t="shared" si="2"/>
        <v>0.934375</v>
      </c>
      <c r="AB8" s="51" t="s">
        <v>360</v>
      </c>
      <c r="AC8" s="4"/>
      <c r="AD8" s="34" t="s">
        <v>44</v>
      </c>
      <c r="AE8" s="28" t="s">
        <v>45</v>
      </c>
      <c r="AF8" s="4"/>
      <c r="AG8" s="5" t="s">
        <v>46</v>
      </c>
      <c r="AH8" s="5" t="s">
        <v>47</v>
      </c>
      <c r="AI8" s="5" t="s">
        <v>48</v>
      </c>
      <c r="AJ8" s="5" t="s">
        <v>49</v>
      </c>
      <c r="AK8" s="4" t="s">
        <v>50</v>
      </c>
    </row>
    <row r="9" ht="15.75" customHeight="1">
      <c r="A9" s="4"/>
      <c r="B9" s="29"/>
      <c r="C9" s="30"/>
      <c r="D9" s="3"/>
      <c r="E9" s="31"/>
      <c r="F9" s="31"/>
      <c r="G9" s="31"/>
      <c r="H9" s="31"/>
      <c r="I9" s="32"/>
      <c r="J9" s="31"/>
      <c r="K9" s="32"/>
      <c r="L9" s="31"/>
      <c r="M9" s="31"/>
      <c r="N9" s="32"/>
      <c r="O9" s="32"/>
      <c r="P9" s="32"/>
      <c r="Q9" s="32"/>
      <c r="R9" s="32"/>
      <c r="S9" s="32"/>
      <c r="T9" s="32"/>
      <c r="U9" s="32"/>
      <c r="V9" s="32"/>
      <c r="W9" s="32"/>
      <c r="X9" s="32"/>
      <c r="Y9" s="32"/>
      <c r="Z9" s="32" t="str">
        <f t="shared" si="1"/>
        <v>#DIV/0!</v>
      </c>
      <c r="AA9" s="32" t="str">
        <f t="shared" si="2"/>
        <v>#DIV/0!</v>
      </c>
      <c r="AB9" s="31"/>
      <c r="AC9" s="4"/>
      <c r="AD9" s="35" t="s">
        <v>51</v>
      </c>
      <c r="AE9" s="28" t="s">
        <v>52</v>
      </c>
      <c r="AF9" s="4"/>
      <c r="AG9" s="5" t="s">
        <v>53</v>
      </c>
      <c r="AH9" s="5" t="s">
        <v>54</v>
      </c>
      <c r="AI9" s="5" t="s">
        <v>55</v>
      </c>
      <c r="AJ9" s="5" t="s">
        <v>39</v>
      </c>
      <c r="AK9" s="4" t="s">
        <v>56</v>
      </c>
    </row>
    <row r="10" ht="15.75" customHeight="1">
      <c r="A10" s="4"/>
      <c r="B10" s="29"/>
      <c r="C10" s="30"/>
      <c r="D10" s="3"/>
      <c r="E10" s="31"/>
      <c r="F10" s="31"/>
      <c r="G10" s="31"/>
      <c r="H10" s="31"/>
      <c r="I10" s="32"/>
      <c r="J10" s="31"/>
      <c r="K10" s="32"/>
      <c r="L10" s="31"/>
      <c r="M10" s="31"/>
      <c r="N10" s="32"/>
      <c r="O10" s="32"/>
      <c r="P10" s="32"/>
      <c r="Q10" s="32"/>
      <c r="R10" s="32"/>
      <c r="S10" s="32"/>
      <c r="T10" s="32"/>
      <c r="U10" s="32"/>
      <c r="V10" s="32"/>
      <c r="W10" s="32"/>
      <c r="X10" s="32"/>
      <c r="Y10" s="32"/>
      <c r="Z10" s="32" t="str">
        <f t="shared" si="1"/>
        <v>#DIV/0!</v>
      </c>
      <c r="AA10" s="32" t="str">
        <f t="shared" si="2"/>
        <v>#DIV/0!</v>
      </c>
      <c r="AB10" s="31"/>
      <c r="AC10" s="4"/>
      <c r="AD10" s="4"/>
      <c r="AE10" s="4"/>
      <c r="AF10" s="4"/>
      <c r="AG10" s="5" t="s">
        <v>57</v>
      </c>
      <c r="AH10" s="5"/>
      <c r="AI10" s="5" t="s">
        <v>58</v>
      </c>
      <c r="AJ10" s="5" t="s">
        <v>59</v>
      </c>
      <c r="AK10" s="4" t="s">
        <v>60</v>
      </c>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si="1"/>
        <v>#DIV/0!</v>
      </c>
      <c r="AA11" s="32" t="str">
        <f t="shared" si="2"/>
        <v>#DIV/0!</v>
      </c>
      <c r="AB11" s="31"/>
      <c r="AC11" s="4"/>
      <c r="AD11" s="4"/>
      <c r="AE11" s="4"/>
      <c r="AF11" s="4"/>
      <c r="AG11" s="5" t="s">
        <v>61</v>
      </c>
      <c r="AH11" s="5"/>
      <c r="AI11" s="5"/>
      <c r="AJ11" s="5" t="s">
        <v>62</v>
      </c>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1"/>
        <v>#DIV/0!</v>
      </c>
      <c r="AA12" s="32" t="str">
        <f t="shared" si="2"/>
        <v>#DIV/0!</v>
      </c>
      <c r="AB12" s="31"/>
      <c r="AC12" s="4"/>
      <c r="AD12" s="4"/>
      <c r="AE12" s="4"/>
      <c r="AF12" s="4"/>
      <c r="AG12" s="5"/>
      <c r="AH12" s="5"/>
      <c r="AI12" s="5"/>
      <c r="AJ12" s="5" t="s">
        <v>63</v>
      </c>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1"/>
        <v>#DIV/0!</v>
      </c>
      <c r="AA13" s="32" t="str">
        <f t="shared" si="2"/>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1"/>
        <v>#DIV/0!</v>
      </c>
      <c r="AA14" s="32" t="str">
        <f t="shared" si="2"/>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1"/>
        <v>#DIV/0!</v>
      </c>
      <c r="AA15" s="32" t="str">
        <f t="shared" si="2"/>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1"/>
        <v>#DIV/0!</v>
      </c>
      <c r="AA16" s="32" t="str">
        <f t="shared" si="2"/>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1"/>
        <v>#DIV/0!</v>
      </c>
      <c r="AA17" s="32" t="str">
        <f t="shared" si="2"/>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1"/>
        <v>#DIV/0!</v>
      </c>
      <c r="AA18" s="32" t="str">
        <f t="shared" si="2"/>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1"/>
        <v>#DIV/0!</v>
      </c>
      <c r="AA19" s="32" t="str">
        <f t="shared" si="2"/>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1"/>
        <v>#DIV/0!</v>
      </c>
      <c r="AA20" s="32" t="str">
        <f t="shared" si="2"/>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1"/>
        <v>#DIV/0!</v>
      </c>
      <c r="AA21" s="32" t="str">
        <f t="shared" si="2"/>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1"/>
        <v>#DIV/0!</v>
      </c>
      <c r="AA22" s="32" t="str">
        <f t="shared" si="2"/>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1"/>
        <v>#DIV/0!</v>
      </c>
      <c r="AA23" s="32" t="str">
        <f t="shared" si="2"/>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1"/>
        <v>#DIV/0!</v>
      </c>
      <c r="AA24" s="32" t="str">
        <f t="shared" si="2"/>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1"/>
        <v>#DIV/0!</v>
      </c>
      <c r="AA25" s="32" t="str">
        <f t="shared" si="2"/>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1"/>
        <v>#DIV/0!</v>
      </c>
      <c r="AA26" s="32" t="str">
        <f t="shared" si="2"/>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1"/>
        <v>#DIV/0!</v>
      </c>
      <c r="AA27" s="32" t="str">
        <f t="shared" si="2"/>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1"/>
        <v>#DIV/0!</v>
      </c>
      <c r="AA28" s="32" t="str">
        <f t="shared" si="2"/>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1"/>
        <v>#DIV/0!</v>
      </c>
      <c r="AA29" s="32" t="str">
        <f t="shared" si="2"/>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1"/>
        <v>#DIV/0!</v>
      </c>
      <c r="AA30" s="32" t="str">
        <f t="shared" si="2"/>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1"/>
        <v>#DIV/0!</v>
      </c>
      <c r="AA31" s="32" t="str">
        <f t="shared" si="2"/>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1"/>
        <v>#DIV/0!</v>
      </c>
      <c r="AA32" s="32" t="str">
        <f t="shared" si="2"/>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1"/>
        <v>#DIV/0!</v>
      </c>
      <c r="AA33" s="32" t="str">
        <f t="shared" si="2"/>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1"/>
        <v>#DIV/0!</v>
      </c>
      <c r="AA34" s="32" t="str">
        <f t="shared" si="2"/>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1"/>
        <v>#DIV/0!</v>
      </c>
      <c r="AA35" s="32" t="str">
        <f t="shared" si="2"/>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1"/>
        <v>#DIV/0!</v>
      </c>
      <c r="AA36" s="32" t="str">
        <f t="shared" si="2"/>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1"/>
        <v>#DIV/0!</v>
      </c>
      <c r="AA37" s="32" t="str">
        <f t="shared" si="2"/>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1"/>
        <v>#DIV/0!</v>
      </c>
      <c r="AA38" s="32" t="str">
        <f t="shared" si="2"/>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1"/>
        <v>#DIV/0!</v>
      </c>
      <c r="AA39" s="32" t="str">
        <f t="shared" si="2"/>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1"/>
        <v>#DIV/0!</v>
      </c>
      <c r="AA40" s="32" t="str">
        <f t="shared" si="2"/>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1"/>
        <v>#DIV/0!</v>
      </c>
      <c r="AA41" s="32" t="str">
        <f t="shared" si="2"/>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1"/>
        <v>#DIV/0!</v>
      </c>
      <c r="AA42" s="32" t="str">
        <f t="shared" si="2"/>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1"/>
        <v>#DIV/0!</v>
      </c>
      <c r="AA43" s="32" t="str">
        <f t="shared" si="2"/>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1"/>
        <v>#DIV/0!</v>
      </c>
      <c r="AA44" s="32" t="str">
        <f t="shared" si="2"/>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1"/>
        <v>#DIV/0!</v>
      </c>
      <c r="AA45" s="32" t="str">
        <f t="shared" si="2"/>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1"/>
        <v>#DIV/0!</v>
      </c>
      <c r="AA46" s="32" t="str">
        <f t="shared" si="2"/>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1"/>
        <v>#DIV/0!</v>
      </c>
      <c r="AA47" s="32" t="str">
        <f t="shared" si="2"/>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1"/>
        <v>#DIV/0!</v>
      </c>
      <c r="AA48" s="32" t="str">
        <f t="shared" si="2"/>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1"/>
        <v>#DIV/0!</v>
      </c>
      <c r="AA49" s="32" t="str">
        <f t="shared" si="2"/>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1"/>
        <v>#DIV/0!</v>
      </c>
      <c r="AA50" s="32" t="str">
        <f t="shared" si="2"/>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1"/>
        <v>#DIV/0!</v>
      </c>
      <c r="AA51" s="32" t="str">
        <f t="shared" si="2"/>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1"/>
        <v>#DIV/0!</v>
      </c>
      <c r="AA52" s="32" t="str">
        <f t="shared" si="2"/>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1"/>
        <v>#DIV/0!</v>
      </c>
      <c r="AA53" s="32" t="str">
        <f t="shared" si="2"/>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1"/>
        <v>#DIV/0!</v>
      </c>
      <c r="AA54" s="32" t="str">
        <f t="shared" si="2"/>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1"/>
        <v>#DIV/0!</v>
      </c>
      <c r="AA55" s="32" t="str">
        <f t="shared" si="2"/>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1"/>
        <v>#DIV/0!</v>
      </c>
      <c r="AA56" s="32" t="str">
        <f t="shared" si="2"/>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1"/>
        <v>#DIV/0!</v>
      </c>
      <c r="AA57" s="32" t="str">
        <f t="shared" si="2"/>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1"/>
        <v>#DIV/0!</v>
      </c>
      <c r="AA58" s="32" t="str">
        <f t="shared" si="2"/>
        <v>#DIV/0!</v>
      </c>
      <c r="AB58" s="31"/>
      <c r="AC58" s="4"/>
      <c r="AD58" s="4"/>
      <c r="AE58" s="4"/>
      <c r="AF58" s="4"/>
      <c r="AG58" s="4"/>
      <c r="AH58" s="4"/>
      <c r="AI58" s="4"/>
      <c r="AJ58" s="4"/>
      <c r="AK58" s="4"/>
    </row>
    <row r="59" ht="15.75" customHeight="1">
      <c r="A59" s="4"/>
      <c r="B59" s="28"/>
      <c r="C59" s="30"/>
      <c r="D59" s="3"/>
      <c r="E59" s="31"/>
      <c r="F59" s="31"/>
      <c r="G59" s="31"/>
      <c r="H59" s="31"/>
      <c r="I59" s="32"/>
      <c r="J59" s="31"/>
      <c r="K59" s="32"/>
      <c r="L59" s="31"/>
      <c r="M59" s="31"/>
      <c r="N59" s="32"/>
      <c r="O59" s="32"/>
      <c r="P59" s="32"/>
      <c r="Q59" s="32"/>
      <c r="R59" s="32"/>
      <c r="S59" s="32"/>
      <c r="T59" s="32"/>
      <c r="U59" s="32"/>
      <c r="V59" s="32"/>
      <c r="W59" s="32"/>
      <c r="X59" s="32"/>
      <c r="Y59" s="32"/>
      <c r="Z59" s="32" t="str">
        <f t="shared" si="1"/>
        <v>#DIV/0!</v>
      </c>
      <c r="AA59" s="32" t="str">
        <f t="shared" si="2"/>
        <v>#DIV/0!</v>
      </c>
      <c r="AB59" s="31"/>
      <c r="AC59" s="4"/>
      <c r="AD59" s="4"/>
      <c r="AE59" s="4"/>
      <c r="AF59" s="4"/>
      <c r="AG59" s="4"/>
      <c r="AH59" s="4"/>
      <c r="AI59" s="4"/>
      <c r="AJ59" s="4"/>
      <c r="AK59" s="4"/>
    </row>
    <row r="60" ht="15.75" customHeight="1">
      <c r="A60" s="4"/>
      <c r="B60" s="36"/>
      <c r="C60" s="37"/>
      <c r="D60" s="38"/>
      <c r="E60" s="39"/>
      <c r="F60" s="39"/>
      <c r="G60" s="39"/>
      <c r="H60" s="39"/>
      <c r="I60" s="40"/>
      <c r="J60" s="39"/>
      <c r="K60" s="40"/>
      <c r="L60" s="39"/>
      <c r="M60" s="39"/>
      <c r="N60" s="40"/>
      <c r="O60" s="40"/>
      <c r="P60" s="40"/>
      <c r="Q60" s="40"/>
      <c r="R60" s="40"/>
      <c r="S60" s="40"/>
      <c r="T60" s="40"/>
      <c r="U60" s="40"/>
      <c r="V60" s="40"/>
      <c r="W60" s="40"/>
      <c r="X60" s="40"/>
      <c r="Y60" s="40"/>
      <c r="Z60" s="40" t="str">
        <f t="shared" si="1"/>
        <v>#DIV/0!</v>
      </c>
      <c r="AA60" s="40" t="str">
        <f t="shared" si="2"/>
        <v>#DIV/0!</v>
      </c>
      <c r="AB60" s="39"/>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1"/>
        <v>#DIV/0!</v>
      </c>
      <c r="AA61" s="58" t="str">
        <f t="shared" si="2"/>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1"/>
        <v>#DIV/0!</v>
      </c>
      <c r="AA62" s="58" t="str">
        <f t="shared" si="2"/>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1"/>
        <v>#DIV/0!</v>
      </c>
      <c r="AA63" s="58" t="str">
        <f t="shared" si="2"/>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1"/>
        <v>#DIV/0!</v>
      </c>
      <c r="AA64" s="58" t="str">
        <f t="shared" si="2"/>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1"/>
        <v>#DIV/0!</v>
      </c>
      <c r="AA65" s="58" t="str">
        <f t="shared" si="2"/>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1"/>
        <v>#DIV/0!</v>
      </c>
      <c r="AA66" s="58" t="str">
        <f t="shared" si="2"/>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1"/>
        <v>#DIV/0!</v>
      </c>
      <c r="AA67" s="58" t="str">
        <f t="shared" si="2"/>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1"/>
        <v>#DIV/0!</v>
      </c>
      <c r="AA68" s="58" t="str">
        <f t="shared" si="2"/>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1"/>
        <v>#DIV/0!</v>
      </c>
      <c r="AA69" s="58" t="str">
        <f t="shared" si="2"/>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1"/>
        <v>#DIV/0!</v>
      </c>
      <c r="AA70" s="58" t="str">
        <f t="shared" si="2"/>
        <v>#DIV/0!</v>
      </c>
      <c r="AB70" s="31"/>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1"/>
        <v>#DIV/0!</v>
      </c>
      <c r="AA71" s="58" t="str">
        <f t="shared" si="2"/>
        <v>#DIV/0!</v>
      </c>
      <c r="AB71" s="31"/>
      <c r="AC71" s="4"/>
      <c r="AD71" s="4"/>
      <c r="AE71" s="4"/>
      <c r="AF71" s="4"/>
      <c r="AG71" s="4"/>
      <c r="AH71" s="4"/>
      <c r="AI71" s="4"/>
      <c r="AJ71" s="4"/>
      <c r="AK71" s="4"/>
    </row>
    <row r="72" ht="15.75" customHeight="1">
      <c r="A72" s="4"/>
      <c r="B72" s="29"/>
      <c r="C72" s="55"/>
      <c r="D72" s="3"/>
      <c r="E72" s="56"/>
      <c r="F72" s="57"/>
      <c r="G72" s="56"/>
      <c r="H72" s="56"/>
      <c r="I72" s="58"/>
      <c r="J72" s="59"/>
      <c r="K72" s="58"/>
      <c r="L72" s="56"/>
      <c r="M72" s="56"/>
      <c r="N72" s="58"/>
      <c r="O72" s="58"/>
      <c r="P72" s="58"/>
      <c r="Q72" s="58"/>
      <c r="R72" s="58"/>
      <c r="S72" s="58"/>
      <c r="T72" s="58"/>
      <c r="U72" s="58"/>
      <c r="V72" s="58"/>
      <c r="W72" s="58"/>
      <c r="X72" s="58"/>
      <c r="Y72" s="58"/>
      <c r="Z72" s="58" t="str">
        <f t="shared" si="1"/>
        <v>#DIV/0!</v>
      </c>
      <c r="AA72" s="58" t="str">
        <f t="shared" si="2"/>
        <v>#DIV/0!</v>
      </c>
      <c r="AB72" s="31"/>
      <c r="AC72" s="4"/>
      <c r="AD72" s="4"/>
      <c r="AE72" s="4"/>
      <c r="AF72" s="4"/>
      <c r="AG72" s="4"/>
      <c r="AH72" s="4"/>
      <c r="AI72" s="4"/>
      <c r="AJ72" s="4"/>
      <c r="AK72" s="4"/>
    </row>
    <row r="73" ht="15.75" customHeight="1">
      <c r="A73" s="4"/>
      <c r="B73" s="61"/>
      <c r="C73" s="62"/>
      <c r="D73" s="38"/>
      <c r="E73" s="63"/>
      <c r="F73" s="64"/>
      <c r="G73" s="63"/>
      <c r="H73" s="63"/>
      <c r="I73" s="65"/>
      <c r="J73" s="66"/>
      <c r="K73" s="65"/>
      <c r="L73" s="63"/>
      <c r="M73" s="63"/>
      <c r="N73" s="65"/>
      <c r="O73" s="65"/>
      <c r="P73" s="65"/>
      <c r="Q73" s="65"/>
      <c r="R73" s="65"/>
      <c r="S73" s="65"/>
      <c r="T73" s="65"/>
      <c r="U73" s="65"/>
      <c r="V73" s="65"/>
      <c r="W73" s="65"/>
      <c r="X73" s="65"/>
      <c r="Y73" s="65"/>
      <c r="Z73" s="65" t="str">
        <f t="shared" si="1"/>
        <v>#DIV/0!</v>
      </c>
      <c r="AA73" s="65" t="str">
        <f t="shared" si="2"/>
        <v>#DIV/0!</v>
      </c>
      <c r="AB73" s="39"/>
      <c r="AC73" s="4"/>
      <c r="AD73" s="4"/>
      <c r="AE73" s="4"/>
      <c r="AF73" s="4"/>
      <c r="AG73" s="4"/>
      <c r="AH73" s="4"/>
      <c r="AI73" s="4"/>
      <c r="AJ73" s="4"/>
      <c r="AK73" s="4"/>
    </row>
    <row r="74" ht="15.75" customHeight="1">
      <c r="A74" s="4"/>
      <c r="B74" s="42" t="s">
        <v>70</v>
      </c>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91"/>
      <c r="AC74" s="4"/>
      <c r="AD74" s="4"/>
      <c r="AE74" s="4"/>
      <c r="AF74" s="4"/>
      <c r="AG74" s="4"/>
      <c r="AH74" s="4"/>
      <c r="AI74" s="4"/>
      <c r="AJ74" s="4"/>
      <c r="AK74" s="4"/>
    </row>
    <row r="75" ht="15.75" customHeight="1">
      <c r="A75" s="4"/>
      <c r="B75" s="92"/>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4"/>
      <c r="AC75" s="4"/>
      <c r="AD75" s="4"/>
      <c r="AE75" s="4"/>
      <c r="AF75" s="4"/>
      <c r="AG75" s="4"/>
      <c r="AH75" s="4"/>
      <c r="AI75" s="4"/>
      <c r="AJ75" s="4"/>
      <c r="AK75" s="4"/>
    </row>
    <row r="76" ht="15.75" customHeight="1">
      <c r="A76" s="4"/>
      <c r="B76" s="48" t="s">
        <v>3</v>
      </c>
      <c r="C76" s="9" t="s">
        <v>4</v>
      </c>
      <c r="D76" s="10"/>
      <c r="E76" s="11" t="s">
        <v>5</v>
      </c>
      <c r="F76" s="11" t="s">
        <v>6</v>
      </c>
      <c r="G76" s="11" t="s">
        <v>7</v>
      </c>
      <c r="H76" s="11" t="s">
        <v>8</v>
      </c>
      <c r="I76" s="11" t="s">
        <v>9</v>
      </c>
      <c r="J76" s="11" t="s">
        <v>10</v>
      </c>
      <c r="K76" s="11" t="s">
        <v>11</v>
      </c>
      <c r="L76" s="11" t="s">
        <v>12</v>
      </c>
      <c r="M76" s="11" t="s">
        <v>13</v>
      </c>
      <c r="N76" s="49" t="s">
        <v>14</v>
      </c>
      <c r="O76" s="49" t="s">
        <v>15</v>
      </c>
      <c r="P76" s="49" t="s">
        <v>361</v>
      </c>
      <c r="Q76" s="49" t="s">
        <v>17</v>
      </c>
      <c r="R76" s="49" t="s">
        <v>362</v>
      </c>
      <c r="S76" s="49" t="s">
        <v>19</v>
      </c>
      <c r="T76" s="49" t="s">
        <v>20</v>
      </c>
      <c r="U76" s="49" t="s">
        <v>21</v>
      </c>
      <c r="V76" s="49" t="s">
        <v>22</v>
      </c>
      <c r="W76" s="11" t="s">
        <v>23</v>
      </c>
      <c r="X76" s="11" t="s">
        <v>24</v>
      </c>
      <c r="Y76" s="11" t="s">
        <v>25</v>
      </c>
      <c r="Z76" s="11" t="s">
        <v>26</v>
      </c>
      <c r="AA76" s="11" t="s">
        <v>27</v>
      </c>
      <c r="AB76" s="11" t="s">
        <v>28</v>
      </c>
      <c r="AC76" s="4"/>
      <c r="AD76" s="4"/>
      <c r="AE76" s="4"/>
      <c r="AF76" s="4"/>
      <c r="AG76" s="4"/>
      <c r="AH76" s="4"/>
      <c r="AI76" s="4"/>
      <c r="AJ76" s="4"/>
      <c r="AK76" s="4"/>
    </row>
    <row r="77" ht="48.0" customHeight="1">
      <c r="A77" s="4"/>
      <c r="B77" s="50" t="s">
        <v>50</v>
      </c>
      <c r="C77" s="17" t="s">
        <v>32</v>
      </c>
      <c r="D77" s="18"/>
      <c r="E77" s="51" t="s">
        <v>363</v>
      </c>
      <c r="F77" s="51" t="s">
        <v>67</v>
      </c>
      <c r="G77" s="20" t="s">
        <v>35</v>
      </c>
      <c r="H77" s="20" t="s">
        <v>36</v>
      </c>
      <c r="I77" s="21">
        <v>0.0</v>
      </c>
      <c r="J77" s="133" t="s">
        <v>126</v>
      </c>
      <c r="K77" s="21">
        <v>1.0</v>
      </c>
      <c r="L77" s="20" t="s">
        <v>38</v>
      </c>
      <c r="M77" s="20" t="s">
        <v>39</v>
      </c>
      <c r="N77" s="21"/>
      <c r="O77" s="21"/>
      <c r="P77" s="21"/>
      <c r="Q77" s="21"/>
      <c r="R77" s="21"/>
      <c r="S77" s="21"/>
      <c r="T77" s="21"/>
      <c r="U77" s="21"/>
      <c r="V77" s="21"/>
      <c r="W77" s="21"/>
      <c r="X77" s="21"/>
      <c r="Y77" s="21"/>
      <c r="Z77" s="21" t="str">
        <f t="shared" ref="Z77:Z91" si="3">AVERAGE(N77:Y77)</f>
        <v>#DIV/0!</v>
      </c>
      <c r="AA77" s="21" t="str">
        <f t="shared" ref="AA77:AA91" si="4">Z77/K77</f>
        <v>#DIV/0!</v>
      </c>
      <c r="AB77" s="106"/>
      <c r="AC77" s="4"/>
      <c r="AD77" s="4"/>
      <c r="AE77" s="4"/>
      <c r="AF77" s="4"/>
      <c r="AG77" s="4"/>
      <c r="AH77" s="4"/>
      <c r="AI77" s="4"/>
      <c r="AJ77" s="4"/>
      <c r="AK77" s="4"/>
    </row>
    <row r="78" ht="15.75" customHeight="1">
      <c r="A78" s="4"/>
      <c r="B78" s="29"/>
      <c r="C78" s="55"/>
      <c r="D78" s="3"/>
      <c r="E78" s="56"/>
      <c r="F78" s="57"/>
      <c r="G78" s="56"/>
      <c r="H78" s="56"/>
      <c r="I78" s="58"/>
      <c r="J78" s="59"/>
      <c r="K78" s="58"/>
      <c r="L78" s="56"/>
      <c r="M78" s="56"/>
      <c r="N78" s="58"/>
      <c r="O78" s="58"/>
      <c r="P78" s="58"/>
      <c r="Q78" s="58"/>
      <c r="R78" s="58"/>
      <c r="S78" s="58"/>
      <c r="T78" s="58"/>
      <c r="U78" s="58"/>
      <c r="V78" s="58"/>
      <c r="W78" s="58"/>
      <c r="X78" s="58"/>
      <c r="Y78" s="58"/>
      <c r="Z78" s="58" t="str">
        <f t="shared" si="3"/>
        <v>#DIV/0!</v>
      </c>
      <c r="AA78" s="58" t="str">
        <f t="shared" si="4"/>
        <v>#DIV/0!</v>
      </c>
      <c r="AB78" s="31"/>
      <c r="AC78" s="4"/>
      <c r="AD78" s="4"/>
      <c r="AE78" s="4"/>
      <c r="AF78" s="4"/>
      <c r="AG78" s="4"/>
      <c r="AH78" s="4"/>
      <c r="AI78" s="4"/>
      <c r="AJ78" s="4"/>
      <c r="AK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3"/>
        <v>#DIV/0!</v>
      </c>
      <c r="AA79" s="58" t="str">
        <f t="shared" si="4"/>
        <v>#DIV/0!</v>
      </c>
      <c r="AB79" s="31"/>
      <c r="AC79" s="4"/>
      <c r="AD79" s="4"/>
      <c r="AE79" s="4"/>
      <c r="AF79" s="4"/>
      <c r="AG79" s="4"/>
      <c r="AH79" s="4"/>
      <c r="AI79" s="4"/>
      <c r="AJ79" s="4"/>
      <c r="AK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3"/>
        <v>#DIV/0!</v>
      </c>
      <c r="AA80" s="58" t="str">
        <f t="shared" si="4"/>
        <v>#DIV/0!</v>
      </c>
      <c r="AB80" s="31"/>
      <c r="AC80" s="4"/>
      <c r="AD80" s="4"/>
      <c r="AE80" s="4"/>
      <c r="AF80" s="4"/>
      <c r="AG80" s="4"/>
      <c r="AH80" s="4"/>
      <c r="AI80" s="4"/>
      <c r="AJ80" s="4"/>
      <c r="AK80" s="4"/>
    </row>
    <row r="81" ht="15.75" customHeight="1">
      <c r="A81" s="4"/>
      <c r="B81" s="29"/>
      <c r="C81" s="55"/>
      <c r="D81" s="3"/>
      <c r="E81" s="56"/>
      <c r="F81" s="57"/>
      <c r="G81" s="56"/>
      <c r="H81" s="56"/>
      <c r="I81" s="58"/>
      <c r="J81" s="59"/>
      <c r="K81" s="58"/>
      <c r="L81" s="56"/>
      <c r="M81" s="56"/>
      <c r="N81" s="58"/>
      <c r="O81" s="58"/>
      <c r="P81" s="58"/>
      <c r="Q81" s="58"/>
      <c r="R81" s="58"/>
      <c r="S81" s="58"/>
      <c r="T81" s="58"/>
      <c r="U81" s="58"/>
      <c r="V81" s="58"/>
      <c r="W81" s="58"/>
      <c r="X81" s="58"/>
      <c r="Y81" s="58"/>
      <c r="Z81" s="58" t="str">
        <f t="shared" si="3"/>
        <v>#DIV/0!</v>
      </c>
      <c r="AA81" s="58" t="str">
        <f t="shared" si="4"/>
        <v>#DIV/0!</v>
      </c>
      <c r="AB81" s="31"/>
      <c r="AC81" s="4"/>
      <c r="AD81" s="4"/>
      <c r="AE81" s="4"/>
      <c r="AF81" s="4"/>
      <c r="AG81" s="4"/>
      <c r="AH81" s="4"/>
      <c r="AI81" s="4"/>
      <c r="AJ81" s="4"/>
      <c r="AK81" s="4"/>
    </row>
    <row r="82" ht="15.75" customHeight="1">
      <c r="A82" s="4"/>
      <c r="B82" s="29"/>
      <c r="C82" s="55"/>
      <c r="D82" s="3"/>
      <c r="E82" s="56"/>
      <c r="F82" s="57"/>
      <c r="G82" s="56"/>
      <c r="H82" s="56"/>
      <c r="I82" s="58"/>
      <c r="J82" s="59"/>
      <c r="K82" s="58"/>
      <c r="L82" s="56"/>
      <c r="M82" s="56"/>
      <c r="N82" s="58"/>
      <c r="O82" s="58"/>
      <c r="P82" s="58"/>
      <c r="Q82" s="58"/>
      <c r="R82" s="58"/>
      <c r="S82" s="58"/>
      <c r="T82" s="58"/>
      <c r="U82" s="58"/>
      <c r="V82" s="58"/>
      <c r="W82" s="58"/>
      <c r="X82" s="58"/>
      <c r="Y82" s="58"/>
      <c r="Z82" s="58" t="str">
        <f t="shared" si="3"/>
        <v>#DIV/0!</v>
      </c>
      <c r="AA82" s="58" t="str">
        <f t="shared" si="4"/>
        <v>#DIV/0!</v>
      </c>
      <c r="AB82" s="31"/>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3"/>
        <v>#DIV/0!</v>
      </c>
      <c r="AA83" s="58" t="str">
        <f t="shared" si="4"/>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3"/>
        <v>#DIV/0!</v>
      </c>
      <c r="AA84" s="58" t="str">
        <f t="shared" si="4"/>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3"/>
        <v>#DIV/0!</v>
      </c>
      <c r="AA85" s="58" t="str">
        <f t="shared" si="4"/>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3"/>
        <v>#DIV/0!</v>
      </c>
      <c r="AA86" s="58" t="str">
        <f t="shared" si="4"/>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3"/>
        <v>#DIV/0!</v>
      </c>
      <c r="AA87" s="58" t="str">
        <f t="shared" si="4"/>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3"/>
        <v>#DIV/0!</v>
      </c>
      <c r="AA88" s="58" t="str">
        <f t="shared" si="4"/>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3"/>
        <v>#DIV/0!</v>
      </c>
      <c r="AA89" s="58" t="str">
        <f t="shared" si="4"/>
        <v>#DIV/0!</v>
      </c>
      <c r="AB89" s="31"/>
      <c r="AC89" s="4"/>
      <c r="AD89" s="4"/>
      <c r="AE89" s="4"/>
      <c r="AF89" s="4"/>
      <c r="AG89" s="4"/>
      <c r="AH89" s="4"/>
      <c r="AI89" s="4"/>
      <c r="AJ89" s="4"/>
      <c r="AK89" s="4"/>
    </row>
    <row r="90" ht="15.75" customHeight="1">
      <c r="A90" s="4"/>
      <c r="B90" s="29"/>
      <c r="C90" s="55"/>
      <c r="D90" s="3"/>
      <c r="E90" s="56"/>
      <c r="F90" s="57"/>
      <c r="G90" s="56"/>
      <c r="H90" s="56"/>
      <c r="I90" s="58"/>
      <c r="J90" s="59"/>
      <c r="K90" s="58"/>
      <c r="L90" s="56"/>
      <c r="M90" s="56"/>
      <c r="N90" s="58"/>
      <c r="O90" s="58"/>
      <c r="P90" s="58"/>
      <c r="Q90" s="58"/>
      <c r="R90" s="58"/>
      <c r="S90" s="58"/>
      <c r="T90" s="58"/>
      <c r="U90" s="58"/>
      <c r="V90" s="58"/>
      <c r="W90" s="58"/>
      <c r="X90" s="58"/>
      <c r="Y90" s="58"/>
      <c r="Z90" s="58" t="str">
        <f t="shared" si="3"/>
        <v>#DIV/0!</v>
      </c>
      <c r="AA90" s="58" t="str">
        <f t="shared" si="4"/>
        <v>#DIV/0!</v>
      </c>
      <c r="AB90" s="31"/>
      <c r="AC90" s="4"/>
      <c r="AD90" s="4"/>
      <c r="AE90" s="4"/>
      <c r="AF90" s="4"/>
      <c r="AG90" s="4"/>
      <c r="AH90" s="4"/>
      <c r="AI90" s="4"/>
      <c r="AJ90" s="4"/>
      <c r="AK90" s="4"/>
    </row>
    <row r="91" ht="15.75" customHeight="1">
      <c r="A91" s="4"/>
      <c r="B91" s="29"/>
      <c r="C91" s="55"/>
      <c r="D91" s="3"/>
      <c r="E91" s="56"/>
      <c r="F91" s="57"/>
      <c r="G91" s="56"/>
      <c r="H91" s="56"/>
      <c r="I91" s="58"/>
      <c r="J91" s="59"/>
      <c r="K91" s="58"/>
      <c r="L91" s="56"/>
      <c r="M91" s="56"/>
      <c r="N91" s="58"/>
      <c r="O91" s="58"/>
      <c r="P91" s="58"/>
      <c r="Q91" s="58"/>
      <c r="R91" s="58"/>
      <c r="S91" s="58"/>
      <c r="T91" s="58"/>
      <c r="U91" s="58"/>
      <c r="V91" s="58"/>
      <c r="W91" s="58"/>
      <c r="X91" s="58"/>
      <c r="Y91" s="58"/>
      <c r="Z91" s="58" t="str">
        <f t="shared" si="3"/>
        <v>#DIV/0!</v>
      </c>
      <c r="AA91" s="58" t="str">
        <f t="shared" si="4"/>
        <v>#DIV/0!</v>
      </c>
      <c r="AB91" s="31"/>
      <c r="AC91" s="4"/>
      <c r="AD91" s="4"/>
      <c r="AE91" s="4"/>
      <c r="AF91" s="4"/>
      <c r="AG91" s="4"/>
      <c r="AH91" s="4"/>
      <c r="AI91" s="4"/>
      <c r="AJ91" s="4"/>
      <c r="AK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row>
  </sheetData>
  <mergeCells count="123">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7:D67"/>
    <mergeCell ref="C68:D68"/>
    <mergeCell ref="C69:D69"/>
    <mergeCell ref="C70:D70"/>
    <mergeCell ref="C71:D71"/>
    <mergeCell ref="C72:D72"/>
    <mergeCell ref="C73:D73"/>
    <mergeCell ref="B74:AB75"/>
    <mergeCell ref="C60:D60"/>
    <mergeCell ref="C61:D61"/>
    <mergeCell ref="C62:D62"/>
    <mergeCell ref="C63:D63"/>
    <mergeCell ref="C64:D64"/>
    <mergeCell ref="C65:D65"/>
    <mergeCell ref="C66:D66"/>
    <mergeCell ref="C76:D76"/>
    <mergeCell ref="C77:D77"/>
    <mergeCell ref="C78:D78"/>
    <mergeCell ref="C79:D79"/>
    <mergeCell ref="C80:D80"/>
    <mergeCell ref="C81:D81"/>
    <mergeCell ref="C82:D82"/>
    <mergeCell ref="C90:D90"/>
    <mergeCell ref="C91:D91"/>
    <mergeCell ref="C83:D83"/>
    <mergeCell ref="C84:D84"/>
    <mergeCell ref="C85:D85"/>
    <mergeCell ref="C86:D86"/>
    <mergeCell ref="C87:D87"/>
    <mergeCell ref="C88:D88"/>
    <mergeCell ref="C89:D89"/>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Z61:AA73">
    <cfRule type="cellIs" dxfId="0" priority="4" operator="lessThan">
      <formula>0.7</formula>
    </cfRule>
  </conditionalFormatting>
  <conditionalFormatting sqref="Z61:AA73">
    <cfRule type="cellIs" dxfId="1" priority="5" operator="between">
      <formula>0.7</formula>
      <formula>0.9</formula>
    </cfRule>
  </conditionalFormatting>
  <conditionalFormatting sqref="Z61:AA73">
    <cfRule type="cellIs" dxfId="2" priority="6" operator="greaterThan">
      <formula>0.9</formula>
    </cfRule>
  </conditionalFormatting>
  <conditionalFormatting sqref="N61:Y73">
    <cfRule type="cellIs" dxfId="0" priority="7" operator="lessThan">
      <formula>0.7</formula>
    </cfRule>
  </conditionalFormatting>
  <conditionalFormatting sqref="N61:Y73">
    <cfRule type="cellIs" dxfId="1" priority="8" operator="between">
      <formula>0.7</formula>
      <formula>0.9</formula>
    </cfRule>
  </conditionalFormatting>
  <conditionalFormatting sqref="N61:Y73">
    <cfRule type="cellIs" dxfId="2" priority="9" operator="greaterThan">
      <formula>0.9</formula>
    </cfRule>
  </conditionalFormatting>
  <conditionalFormatting sqref="N77:Y77 Z77:AA91">
    <cfRule type="cellIs" dxfId="0" priority="10" operator="lessThan">
      <formula>0.7</formula>
    </cfRule>
  </conditionalFormatting>
  <conditionalFormatting sqref="N77:Y77 Z77:AA91">
    <cfRule type="cellIs" dxfId="1" priority="11" operator="between">
      <formula>0.7</formula>
      <formula>0.9</formula>
    </cfRule>
  </conditionalFormatting>
  <conditionalFormatting sqref="N77:Y77 Z77:AA91">
    <cfRule type="cellIs" dxfId="2" priority="12" operator="greaterThan">
      <formula>0.9</formula>
    </cfRule>
  </conditionalFormatting>
  <conditionalFormatting sqref="N78:Y91">
    <cfRule type="cellIs" dxfId="0" priority="13" operator="lessThan">
      <formula>0.7</formula>
    </cfRule>
  </conditionalFormatting>
  <conditionalFormatting sqref="N78:Y91">
    <cfRule type="cellIs" dxfId="1" priority="14" operator="between">
      <formula>0.7</formula>
      <formula>0.9</formula>
    </cfRule>
  </conditionalFormatting>
  <conditionalFormatting sqref="N78:Y91">
    <cfRule type="cellIs" dxfId="2" priority="15" operator="greaterThan">
      <formula>0.9</formula>
    </cfRule>
  </conditionalFormatting>
  <dataValidations>
    <dataValidation type="list" allowBlank="1" showErrorMessage="1" sqref="G7:G73 G77:G91">
      <formula1>$AG$7:$AG$11</formula1>
    </dataValidation>
    <dataValidation type="list" allowBlank="1" showErrorMessage="1" sqref="L7:L73 L77:L91">
      <formula1>$AI$7:$AI$10</formula1>
    </dataValidation>
    <dataValidation type="list" allowBlank="1" showErrorMessage="1" sqref="H7:H73 H77:H91">
      <formula1>$AH$7:$AH$9</formula1>
    </dataValidation>
    <dataValidation type="list" allowBlank="1" showErrorMessage="1" sqref="B7:B73 B77:B91">
      <formula1>$AK$7:$AK$10</formula1>
    </dataValidation>
    <dataValidation type="list" allowBlank="1" showErrorMessage="1" sqref="M7:M73 M77:M91">
      <formula1>$AJ$7:$AJ$12</formula1>
    </dataValidation>
  </dataValidation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t="s">
        <v>20</v>
      </c>
      <c r="U1" s="4"/>
      <c r="V1" s="4"/>
      <c r="W1" s="4"/>
      <c r="X1" s="4"/>
      <c r="Y1" s="4"/>
      <c r="Z1" s="4"/>
      <c r="AA1" s="4"/>
      <c r="AB1" s="4"/>
      <c r="AC1" s="4"/>
      <c r="AD1" s="4"/>
      <c r="AE1" s="4"/>
      <c r="AF1" s="4"/>
      <c r="AG1" s="4"/>
      <c r="AH1" s="4"/>
      <c r="AI1" s="4"/>
      <c r="AJ1" s="4"/>
      <c r="AK1" s="4"/>
    </row>
    <row r="2" ht="15.75" customHeight="1">
      <c r="A2" s="4"/>
      <c r="B2" s="5"/>
      <c r="C2" s="6"/>
      <c r="D2" s="1" t="s">
        <v>0</v>
      </c>
      <c r="F2" s="1"/>
      <c r="H2" s="1"/>
      <c r="J2" s="1"/>
      <c r="L2" s="1"/>
      <c r="N2" s="1"/>
      <c r="P2" s="1"/>
      <c r="R2" s="1"/>
      <c r="T2" s="1"/>
      <c r="V2" s="1"/>
      <c r="X2" s="1"/>
      <c r="Z2" s="1"/>
      <c r="AB2" s="7"/>
      <c r="AC2" s="4"/>
      <c r="AD2" s="4"/>
      <c r="AE2" s="4"/>
      <c r="AF2" s="4"/>
      <c r="AG2" s="4"/>
      <c r="AH2" s="4"/>
      <c r="AI2" s="4"/>
      <c r="AJ2" s="4"/>
      <c r="AK2" s="4"/>
    </row>
    <row r="3" ht="15.75" customHeight="1">
      <c r="A3" s="4"/>
      <c r="C3" s="6"/>
      <c r="D3" s="2" t="s">
        <v>127</v>
      </c>
      <c r="E3" s="3"/>
      <c r="F3" s="2"/>
      <c r="G3" s="3"/>
      <c r="H3" s="2"/>
      <c r="I3" s="3"/>
      <c r="J3" s="2"/>
      <c r="K3" s="3"/>
      <c r="L3" s="2"/>
      <c r="M3" s="3"/>
      <c r="N3" s="2"/>
      <c r="O3" s="3"/>
      <c r="P3" s="2"/>
      <c r="Q3" s="3"/>
      <c r="R3" s="2"/>
      <c r="S3" s="3"/>
      <c r="T3" s="2"/>
      <c r="U3" s="3"/>
      <c r="V3" s="2"/>
      <c r="W3" s="3"/>
      <c r="X3" s="2"/>
      <c r="Y3" s="3"/>
      <c r="Z3" s="2"/>
      <c r="AA3" s="3"/>
      <c r="AB3" s="7"/>
      <c r="AC3" s="4"/>
      <c r="AD3" s="4"/>
      <c r="AE3" s="4"/>
      <c r="AF3" s="4"/>
      <c r="AG3" s="4"/>
      <c r="AH3" s="4"/>
      <c r="AI3" s="4"/>
      <c r="AJ3" s="4"/>
      <c r="AK3" s="4"/>
    </row>
    <row r="4" ht="48.0" customHeight="1">
      <c r="A4" s="4"/>
      <c r="C4" s="6"/>
      <c r="D4" s="2" t="s">
        <v>2</v>
      </c>
      <c r="E4" s="3"/>
      <c r="F4" s="2"/>
      <c r="G4" s="3"/>
      <c r="H4" s="2"/>
      <c r="I4" s="3"/>
      <c r="J4" s="2"/>
      <c r="K4" s="3"/>
      <c r="L4" s="2"/>
      <c r="M4" s="3"/>
      <c r="N4" s="2"/>
      <c r="O4" s="3"/>
      <c r="P4" s="2"/>
      <c r="Q4" s="3"/>
      <c r="R4" s="2"/>
      <c r="S4" s="3"/>
      <c r="T4" s="2"/>
      <c r="U4" s="3"/>
      <c r="V4" s="2"/>
      <c r="W4" s="3"/>
      <c r="X4" s="2"/>
      <c r="Y4" s="3"/>
      <c r="Z4" s="2"/>
      <c r="AA4" s="3"/>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205.5" customHeight="1">
      <c r="A7" s="4"/>
      <c r="B7" s="50" t="s">
        <v>56</v>
      </c>
      <c r="C7" s="17" t="s">
        <v>32</v>
      </c>
      <c r="D7" s="18"/>
      <c r="E7" s="19" t="s">
        <v>364</v>
      </c>
      <c r="F7" s="19" t="s">
        <v>365</v>
      </c>
      <c r="G7" s="20" t="s">
        <v>35</v>
      </c>
      <c r="H7" s="20" t="s">
        <v>36</v>
      </c>
      <c r="I7" s="21">
        <v>0.0</v>
      </c>
      <c r="J7" s="22" t="s">
        <v>366</v>
      </c>
      <c r="K7" s="23">
        <v>1.0</v>
      </c>
      <c r="L7" s="20" t="s">
        <v>38</v>
      </c>
      <c r="M7" s="20" t="s">
        <v>43</v>
      </c>
      <c r="N7" s="23">
        <v>1.0</v>
      </c>
      <c r="O7" s="23">
        <v>0.95</v>
      </c>
      <c r="P7" s="23">
        <v>1.0</v>
      </c>
      <c r="Q7" s="23">
        <v>0.98</v>
      </c>
      <c r="R7" s="23">
        <v>0.99</v>
      </c>
      <c r="S7" s="23">
        <v>1.0</v>
      </c>
      <c r="T7" s="23">
        <v>1.0</v>
      </c>
      <c r="U7" s="23">
        <v>0.99</v>
      </c>
      <c r="V7" s="23">
        <v>0.99</v>
      </c>
      <c r="W7" s="23">
        <v>0.99</v>
      </c>
      <c r="X7" s="23">
        <v>0.99</v>
      </c>
      <c r="Y7" s="23">
        <v>0.99</v>
      </c>
      <c r="Z7" s="21">
        <f>AVERAGE(N7:Y7)</f>
        <v>0.9891666667</v>
      </c>
      <c r="AA7" s="21">
        <f>Z7/K7</f>
        <v>0.9891666667</v>
      </c>
      <c r="AB7" s="51" t="s">
        <v>367</v>
      </c>
      <c r="AC7" s="4"/>
      <c r="AD7" s="27" t="s">
        <v>41</v>
      </c>
      <c r="AE7" s="28" t="s">
        <v>42</v>
      </c>
      <c r="AF7" s="4"/>
      <c r="AG7" s="5" t="s">
        <v>35</v>
      </c>
      <c r="AH7" s="5" t="s">
        <v>36</v>
      </c>
      <c r="AI7" s="5" t="s">
        <v>38</v>
      </c>
      <c r="AJ7" s="5" t="s">
        <v>43</v>
      </c>
      <c r="AK7" s="4" t="s">
        <v>31</v>
      </c>
    </row>
    <row r="8" ht="193.5" customHeight="1">
      <c r="A8" s="4"/>
      <c r="B8" s="29" t="s">
        <v>56</v>
      </c>
      <c r="C8" s="17" t="s">
        <v>32</v>
      </c>
      <c r="D8" s="18"/>
      <c r="E8" s="19" t="s">
        <v>368</v>
      </c>
      <c r="F8" s="19" t="s">
        <v>369</v>
      </c>
      <c r="G8" s="19" t="s">
        <v>53</v>
      </c>
      <c r="H8" s="31" t="s">
        <v>36</v>
      </c>
      <c r="I8" s="32">
        <v>0.0</v>
      </c>
      <c r="J8" s="22" t="s">
        <v>370</v>
      </c>
      <c r="K8" s="76">
        <v>0.45</v>
      </c>
      <c r="L8" s="31"/>
      <c r="M8" s="31" t="s">
        <v>43</v>
      </c>
      <c r="N8" s="76"/>
      <c r="O8" s="76">
        <v>0.87</v>
      </c>
      <c r="P8" s="76">
        <v>1.0</v>
      </c>
      <c r="Q8" s="76">
        <v>1.0</v>
      </c>
      <c r="R8" s="76">
        <v>0.92</v>
      </c>
      <c r="S8" s="76">
        <v>0.8</v>
      </c>
      <c r="T8" s="76">
        <v>0.47</v>
      </c>
      <c r="U8" s="76">
        <v>0.75</v>
      </c>
      <c r="V8" s="76">
        <v>1.0</v>
      </c>
      <c r="W8" s="76">
        <v>1.0</v>
      </c>
      <c r="X8" s="76">
        <v>0.98</v>
      </c>
      <c r="Y8" s="32"/>
      <c r="Z8" s="32">
        <f>AVERAGE(O8:X8)</f>
        <v>0.879</v>
      </c>
      <c r="AA8" s="76">
        <v>0.8</v>
      </c>
      <c r="AB8" s="134" t="s">
        <v>371</v>
      </c>
      <c r="AC8" s="4"/>
      <c r="AD8" s="34" t="s">
        <v>44</v>
      </c>
      <c r="AE8" s="28" t="s">
        <v>45</v>
      </c>
      <c r="AF8" s="4"/>
      <c r="AG8" s="5" t="s">
        <v>46</v>
      </c>
      <c r="AH8" s="5" t="s">
        <v>47</v>
      </c>
      <c r="AI8" s="5" t="s">
        <v>48</v>
      </c>
      <c r="AJ8" s="5" t="s">
        <v>49</v>
      </c>
      <c r="AK8" s="4" t="s">
        <v>50</v>
      </c>
    </row>
    <row r="9" ht="15.75" customHeight="1">
      <c r="A9" s="4"/>
      <c r="B9" s="29"/>
      <c r="C9" s="30"/>
      <c r="D9" s="3"/>
      <c r="E9" s="31"/>
      <c r="F9" s="31"/>
      <c r="G9" s="31"/>
      <c r="H9" s="31"/>
      <c r="I9" s="32"/>
      <c r="J9" s="31"/>
      <c r="K9" s="32"/>
      <c r="L9" s="31"/>
      <c r="M9" s="31"/>
      <c r="N9" s="32"/>
      <c r="O9" s="32"/>
      <c r="P9" s="32"/>
      <c r="Q9" s="32"/>
      <c r="R9" s="32"/>
      <c r="S9" s="32"/>
      <c r="T9" s="32"/>
      <c r="U9" s="32"/>
      <c r="V9" s="32"/>
      <c r="W9" s="32"/>
      <c r="X9" s="32"/>
      <c r="Y9" s="32"/>
      <c r="Z9" s="32" t="str">
        <f t="shared" ref="Z9:Z72" si="1">AVERAGE(N9:Y9)</f>
        <v>#DIV/0!</v>
      </c>
      <c r="AA9" s="32" t="str">
        <f t="shared" ref="AA9:AA72" si="2">Z9/K9</f>
        <v>#DIV/0!</v>
      </c>
      <c r="AB9" s="31"/>
      <c r="AC9" s="4"/>
      <c r="AD9" s="35" t="s">
        <v>51</v>
      </c>
      <c r="AE9" s="28" t="s">
        <v>52</v>
      </c>
      <c r="AF9" s="4"/>
      <c r="AG9" s="5" t="s">
        <v>53</v>
      </c>
      <c r="AH9" s="5" t="s">
        <v>54</v>
      </c>
      <c r="AI9" s="5" t="s">
        <v>55</v>
      </c>
      <c r="AJ9" s="5" t="s">
        <v>39</v>
      </c>
      <c r="AK9" s="4" t="s">
        <v>56</v>
      </c>
    </row>
    <row r="10" ht="15.75" customHeight="1">
      <c r="A10" s="4"/>
      <c r="B10" s="29"/>
      <c r="C10" s="30"/>
      <c r="D10" s="3"/>
      <c r="E10" s="31"/>
      <c r="F10" s="31"/>
      <c r="G10" s="31"/>
      <c r="H10" s="31"/>
      <c r="I10" s="32"/>
      <c r="J10" s="31"/>
      <c r="K10" s="32"/>
      <c r="L10" s="31"/>
      <c r="M10" s="31"/>
      <c r="N10" s="32"/>
      <c r="O10" s="32"/>
      <c r="P10" s="32"/>
      <c r="Q10" s="32"/>
      <c r="R10" s="32"/>
      <c r="S10" s="32"/>
      <c r="T10" s="32"/>
      <c r="U10" s="32"/>
      <c r="V10" s="32"/>
      <c r="W10" s="32"/>
      <c r="X10" s="32"/>
      <c r="Y10" s="32"/>
      <c r="Z10" s="32" t="str">
        <f t="shared" si="1"/>
        <v>#DIV/0!</v>
      </c>
      <c r="AA10" s="32" t="str">
        <f t="shared" si="2"/>
        <v>#DIV/0!</v>
      </c>
      <c r="AB10" s="31"/>
      <c r="AC10" s="4"/>
      <c r="AD10" s="4"/>
      <c r="AE10" s="4"/>
      <c r="AF10" s="4"/>
      <c r="AG10" s="5" t="s">
        <v>57</v>
      </c>
      <c r="AH10" s="5"/>
      <c r="AI10" s="5" t="s">
        <v>58</v>
      </c>
      <c r="AJ10" s="5" t="s">
        <v>59</v>
      </c>
      <c r="AK10" s="4" t="s">
        <v>60</v>
      </c>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si="1"/>
        <v>#DIV/0!</v>
      </c>
      <c r="AA11" s="32" t="str">
        <f t="shared" si="2"/>
        <v>#DIV/0!</v>
      </c>
      <c r="AB11" s="31"/>
      <c r="AC11" s="4"/>
      <c r="AD11" s="4"/>
      <c r="AE11" s="4"/>
      <c r="AF11" s="4"/>
      <c r="AG11" s="5" t="s">
        <v>61</v>
      </c>
      <c r="AH11" s="5"/>
      <c r="AI11" s="5"/>
      <c r="AJ11" s="5" t="s">
        <v>62</v>
      </c>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1"/>
        <v>#DIV/0!</v>
      </c>
      <c r="AA12" s="32" t="str">
        <f t="shared" si="2"/>
        <v>#DIV/0!</v>
      </c>
      <c r="AB12" s="31"/>
      <c r="AC12" s="4"/>
      <c r="AD12" s="4"/>
      <c r="AE12" s="4"/>
      <c r="AF12" s="4"/>
      <c r="AG12" s="5"/>
      <c r="AH12" s="5"/>
      <c r="AI12" s="5"/>
      <c r="AJ12" s="5" t="s">
        <v>63</v>
      </c>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1"/>
        <v>#DIV/0!</v>
      </c>
      <c r="AA13" s="32" t="str">
        <f t="shared" si="2"/>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1"/>
        <v>#DIV/0!</v>
      </c>
      <c r="AA14" s="32" t="str">
        <f t="shared" si="2"/>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1"/>
        <v>#DIV/0!</v>
      </c>
      <c r="AA15" s="32" t="str">
        <f t="shared" si="2"/>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1"/>
        <v>#DIV/0!</v>
      </c>
      <c r="AA16" s="32" t="str">
        <f t="shared" si="2"/>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1"/>
        <v>#DIV/0!</v>
      </c>
      <c r="AA17" s="32" t="str">
        <f t="shared" si="2"/>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1"/>
        <v>#DIV/0!</v>
      </c>
      <c r="AA18" s="32" t="str">
        <f t="shared" si="2"/>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1"/>
        <v>#DIV/0!</v>
      </c>
      <c r="AA19" s="32" t="str">
        <f t="shared" si="2"/>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1"/>
        <v>#DIV/0!</v>
      </c>
      <c r="AA20" s="32" t="str">
        <f t="shared" si="2"/>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1"/>
        <v>#DIV/0!</v>
      </c>
      <c r="AA21" s="32" t="str">
        <f t="shared" si="2"/>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1"/>
        <v>#DIV/0!</v>
      </c>
      <c r="AA22" s="32" t="str">
        <f t="shared" si="2"/>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1"/>
        <v>#DIV/0!</v>
      </c>
      <c r="AA23" s="32" t="str">
        <f t="shared" si="2"/>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1"/>
        <v>#DIV/0!</v>
      </c>
      <c r="AA24" s="32" t="str">
        <f t="shared" si="2"/>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1"/>
        <v>#DIV/0!</v>
      </c>
      <c r="AA25" s="32" t="str">
        <f t="shared" si="2"/>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1"/>
        <v>#DIV/0!</v>
      </c>
      <c r="AA26" s="32" t="str">
        <f t="shared" si="2"/>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1"/>
        <v>#DIV/0!</v>
      </c>
      <c r="AA27" s="32" t="str">
        <f t="shared" si="2"/>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1"/>
        <v>#DIV/0!</v>
      </c>
      <c r="AA28" s="32" t="str">
        <f t="shared" si="2"/>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1"/>
        <v>#DIV/0!</v>
      </c>
      <c r="AA29" s="32" t="str">
        <f t="shared" si="2"/>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1"/>
        <v>#DIV/0!</v>
      </c>
      <c r="AA30" s="32" t="str">
        <f t="shared" si="2"/>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1"/>
        <v>#DIV/0!</v>
      </c>
      <c r="AA31" s="32" t="str">
        <f t="shared" si="2"/>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1"/>
        <v>#DIV/0!</v>
      </c>
      <c r="AA32" s="32" t="str">
        <f t="shared" si="2"/>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1"/>
        <v>#DIV/0!</v>
      </c>
      <c r="AA33" s="32" t="str">
        <f t="shared" si="2"/>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1"/>
        <v>#DIV/0!</v>
      </c>
      <c r="AA34" s="32" t="str">
        <f t="shared" si="2"/>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1"/>
        <v>#DIV/0!</v>
      </c>
      <c r="AA35" s="32" t="str">
        <f t="shared" si="2"/>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1"/>
        <v>#DIV/0!</v>
      </c>
      <c r="AA36" s="32" t="str">
        <f t="shared" si="2"/>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1"/>
        <v>#DIV/0!</v>
      </c>
      <c r="AA37" s="32" t="str">
        <f t="shared" si="2"/>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1"/>
        <v>#DIV/0!</v>
      </c>
      <c r="AA38" s="32" t="str">
        <f t="shared" si="2"/>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1"/>
        <v>#DIV/0!</v>
      </c>
      <c r="AA39" s="32" t="str">
        <f t="shared" si="2"/>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1"/>
        <v>#DIV/0!</v>
      </c>
      <c r="AA40" s="32" t="str">
        <f t="shared" si="2"/>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1"/>
        <v>#DIV/0!</v>
      </c>
      <c r="AA41" s="32" t="str">
        <f t="shared" si="2"/>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1"/>
        <v>#DIV/0!</v>
      </c>
      <c r="AA42" s="32" t="str">
        <f t="shared" si="2"/>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1"/>
        <v>#DIV/0!</v>
      </c>
      <c r="AA43" s="32" t="str">
        <f t="shared" si="2"/>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1"/>
        <v>#DIV/0!</v>
      </c>
      <c r="AA44" s="32" t="str">
        <f t="shared" si="2"/>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1"/>
        <v>#DIV/0!</v>
      </c>
      <c r="AA45" s="32" t="str">
        <f t="shared" si="2"/>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1"/>
        <v>#DIV/0!</v>
      </c>
      <c r="AA46" s="32" t="str">
        <f t="shared" si="2"/>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1"/>
        <v>#DIV/0!</v>
      </c>
      <c r="AA47" s="32" t="str">
        <f t="shared" si="2"/>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1"/>
        <v>#DIV/0!</v>
      </c>
      <c r="AA48" s="32" t="str">
        <f t="shared" si="2"/>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1"/>
        <v>#DIV/0!</v>
      </c>
      <c r="AA49" s="32" t="str">
        <f t="shared" si="2"/>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1"/>
        <v>#DIV/0!</v>
      </c>
      <c r="AA50" s="32" t="str">
        <f t="shared" si="2"/>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1"/>
        <v>#DIV/0!</v>
      </c>
      <c r="AA51" s="32" t="str">
        <f t="shared" si="2"/>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1"/>
        <v>#DIV/0!</v>
      </c>
      <c r="AA52" s="32" t="str">
        <f t="shared" si="2"/>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1"/>
        <v>#DIV/0!</v>
      </c>
      <c r="AA53" s="32" t="str">
        <f t="shared" si="2"/>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1"/>
        <v>#DIV/0!</v>
      </c>
      <c r="AA54" s="32" t="str">
        <f t="shared" si="2"/>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1"/>
        <v>#DIV/0!</v>
      </c>
      <c r="AA55" s="32" t="str">
        <f t="shared" si="2"/>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1"/>
        <v>#DIV/0!</v>
      </c>
      <c r="AA56" s="32" t="str">
        <f t="shared" si="2"/>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1"/>
        <v>#DIV/0!</v>
      </c>
      <c r="AA57" s="32" t="str">
        <f t="shared" si="2"/>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1"/>
        <v>#DIV/0!</v>
      </c>
      <c r="AA58" s="32" t="str">
        <f t="shared" si="2"/>
        <v>#DIV/0!</v>
      </c>
      <c r="AB58" s="31"/>
      <c r="AC58" s="4"/>
      <c r="AD58" s="4"/>
      <c r="AE58" s="4"/>
      <c r="AF58" s="4"/>
      <c r="AG58" s="4"/>
      <c r="AH58" s="4"/>
      <c r="AI58" s="4"/>
      <c r="AJ58" s="4"/>
      <c r="AK58" s="4"/>
    </row>
    <row r="59" ht="15.75" customHeight="1">
      <c r="A59" s="4"/>
      <c r="B59" s="28"/>
      <c r="C59" s="30"/>
      <c r="D59" s="3"/>
      <c r="E59" s="31"/>
      <c r="F59" s="31"/>
      <c r="G59" s="31"/>
      <c r="H59" s="31"/>
      <c r="I59" s="32"/>
      <c r="J59" s="31"/>
      <c r="K59" s="32"/>
      <c r="L59" s="31"/>
      <c r="M59" s="31"/>
      <c r="N59" s="32"/>
      <c r="O59" s="32"/>
      <c r="P59" s="32"/>
      <c r="Q59" s="32"/>
      <c r="R59" s="32"/>
      <c r="S59" s="32"/>
      <c r="T59" s="32"/>
      <c r="U59" s="32"/>
      <c r="V59" s="32"/>
      <c r="W59" s="32"/>
      <c r="X59" s="32"/>
      <c r="Y59" s="32"/>
      <c r="Z59" s="32" t="str">
        <f t="shared" si="1"/>
        <v>#DIV/0!</v>
      </c>
      <c r="AA59" s="32" t="str">
        <f t="shared" si="2"/>
        <v>#DIV/0!</v>
      </c>
      <c r="AB59" s="31"/>
      <c r="AC59" s="4"/>
      <c r="AD59" s="4"/>
      <c r="AE59" s="4"/>
      <c r="AF59" s="4"/>
      <c r="AG59" s="4"/>
      <c r="AH59" s="4"/>
      <c r="AI59" s="4"/>
      <c r="AJ59" s="4"/>
      <c r="AK59" s="4"/>
    </row>
    <row r="60" ht="15.75" customHeight="1">
      <c r="A60" s="4"/>
      <c r="B60" s="29"/>
      <c r="C60" s="55"/>
      <c r="D60" s="3"/>
      <c r="E60" s="56"/>
      <c r="F60" s="57"/>
      <c r="G60" s="56"/>
      <c r="H60" s="56"/>
      <c r="I60" s="58"/>
      <c r="J60" s="59"/>
      <c r="K60" s="58"/>
      <c r="L60" s="56"/>
      <c r="M60" s="56"/>
      <c r="N60" s="58"/>
      <c r="O60" s="58"/>
      <c r="P60" s="58"/>
      <c r="Q60" s="58"/>
      <c r="R60" s="58"/>
      <c r="S60" s="58"/>
      <c r="T60" s="58"/>
      <c r="U60" s="58"/>
      <c r="V60" s="58"/>
      <c r="W60" s="58"/>
      <c r="X60" s="58"/>
      <c r="Y60" s="58"/>
      <c r="Z60" s="58" t="str">
        <f t="shared" si="1"/>
        <v>#DIV/0!</v>
      </c>
      <c r="AA60" s="58" t="str">
        <f t="shared" si="2"/>
        <v>#DIV/0!</v>
      </c>
      <c r="AB60" s="31"/>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1"/>
        <v>#DIV/0!</v>
      </c>
      <c r="AA61" s="58" t="str">
        <f t="shared" si="2"/>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1"/>
        <v>#DIV/0!</v>
      </c>
      <c r="AA62" s="58" t="str">
        <f t="shared" si="2"/>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1"/>
        <v>#DIV/0!</v>
      </c>
      <c r="AA63" s="58" t="str">
        <f t="shared" si="2"/>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1"/>
        <v>#DIV/0!</v>
      </c>
      <c r="AA64" s="58" t="str">
        <f t="shared" si="2"/>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1"/>
        <v>#DIV/0!</v>
      </c>
      <c r="AA65" s="58" t="str">
        <f t="shared" si="2"/>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1"/>
        <v>#DIV/0!</v>
      </c>
      <c r="AA66" s="58" t="str">
        <f t="shared" si="2"/>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1"/>
        <v>#DIV/0!</v>
      </c>
      <c r="AA67" s="58" t="str">
        <f t="shared" si="2"/>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1"/>
        <v>#DIV/0!</v>
      </c>
      <c r="AA68" s="58" t="str">
        <f t="shared" si="2"/>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1"/>
        <v>#DIV/0!</v>
      </c>
      <c r="AA69" s="58" t="str">
        <f t="shared" si="2"/>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1"/>
        <v>#DIV/0!</v>
      </c>
      <c r="AA70" s="58" t="str">
        <f t="shared" si="2"/>
        <v>#DIV/0!</v>
      </c>
      <c r="AB70" s="31"/>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1"/>
        <v>#DIV/0!</v>
      </c>
      <c r="AA71" s="58" t="str">
        <f t="shared" si="2"/>
        <v>#DIV/0!</v>
      </c>
      <c r="AB71" s="31"/>
      <c r="AC71" s="4"/>
      <c r="AD71" s="4"/>
      <c r="AE71" s="4"/>
      <c r="AF71" s="4"/>
      <c r="AG71" s="4"/>
      <c r="AH71" s="4"/>
      <c r="AI71" s="4"/>
      <c r="AJ71" s="4"/>
      <c r="AK71" s="4"/>
    </row>
    <row r="72" ht="15.75" customHeight="1">
      <c r="A72" s="4"/>
      <c r="B72" s="61"/>
      <c r="C72" s="62"/>
      <c r="D72" s="38"/>
      <c r="E72" s="63"/>
      <c r="F72" s="64"/>
      <c r="G72" s="63"/>
      <c r="H72" s="63"/>
      <c r="I72" s="65"/>
      <c r="J72" s="66"/>
      <c r="K72" s="65"/>
      <c r="L72" s="63"/>
      <c r="M72" s="63"/>
      <c r="N72" s="65"/>
      <c r="O72" s="65"/>
      <c r="P72" s="65"/>
      <c r="Q72" s="65"/>
      <c r="R72" s="65"/>
      <c r="S72" s="65"/>
      <c r="T72" s="65"/>
      <c r="U72" s="65"/>
      <c r="V72" s="65"/>
      <c r="W72" s="65"/>
      <c r="X72" s="65"/>
      <c r="Y72" s="65"/>
      <c r="Z72" s="65" t="str">
        <f t="shared" si="1"/>
        <v>#DIV/0!</v>
      </c>
      <c r="AA72" s="65" t="str">
        <f t="shared" si="2"/>
        <v>#DIV/0!</v>
      </c>
      <c r="AB72" s="39"/>
      <c r="AC72" s="4"/>
      <c r="AD72" s="4"/>
      <c r="AE72" s="4"/>
      <c r="AF72" s="4"/>
      <c r="AG72" s="4"/>
      <c r="AH72" s="4"/>
      <c r="AI72" s="4"/>
      <c r="AJ72" s="4"/>
      <c r="AK72" s="4"/>
    </row>
    <row r="73" ht="15.75" customHeight="1">
      <c r="A73" s="4"/>
      <c r="B73" s="42" t="s">
        <v>70</v>
      </c>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91"/>
      <c r="AC73" s="4"/>
      <c r="AD73" s="4"/>
      <c r="AE73" s="4"/>
      <c r="AF73" s="4"/>
      <c r="AG73" s="4"/>
      <c r="AH73" s="4"/>
      <c r="AI73" s="4"/>
      <c r="AJ73" s="4"/>
      <c r="AK73" s="4"/>
    </row>
    <row r="74" ht="15.75" customHeight="1">
      <c r="A74" s="4"/>
      <c r="B74" s="92"/>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4"/>
      <c r="AC74" s="4"/>
      <c r="AD74" s="4"/>
      <c r="AE74" s="4"/>
      <c r="AF74" s="4"/>
      <c r="AG74" s="4"/>
      <c r="AH74" s="4"/>
      <c r="AI74" s="4"/>
      <c r="AJ74" s="4"/>
      <c r="AK74" s="4"/>
    </row>
    <row r="75" ht="15.75" customHeight="1">
      <c r="A75" s="4"/>
      <c r="B75" s="48" t="s">
        <v>3</v>
      </c>
      <c r="C75" s="9" t="s">
        <v>4</v>
      </c>
      <c r="D75" s="10"/>
      <c r="E75" s="11" t="s">
        <v>5</v>
      </c>
      <c r="F75" s="11" t="s">
        <v>6</v>
      </c>
      <c r="G75" s="11" t="s">
        <v>7</v>
      </c>
      <c r="H75" s="11" t="s">
        <v>8</v>
      </c>
      <c r="I75" s="11" t="s">
        <v>9</v>
      </c>
      <c r="J75" s="11" t="s">
        <v>10</v>
      </c>
      <c r="K75" s="11" t="s">
        <v>11</v>
      </c>
      <c r="L75" s="11" t="s">
        <v>12</v>
      </c>
      <c r="M75" s="11" t="s">
        <v>13</v>
      </c>
      <c r="N75" s="49" t="s">
        <v>14</v>
      </c>
      <c r="O75" s="49" t="s">
        <v>15</v>
      </c>
      <c r="P75" s="49" t="s">
        <v>16</v>
      </c>
      <c r="Q75" s="49" t="s">
        <v>17</v>
      </c>
      <c r="R75" s="49" t="s">
        <v>18</v>
      </c>
      <c r="S75" s="49" t="s">
        <v>19</v>
      </c>
      <c r="T75" s="49" t="s">
        <v>20</v>
      </c>
      <c r="U75" s="11" t="s">
        <v>21</v>
      </c>
      <c r="V75" s="11" t="s">
        <v>22</v>
      </c>
      <c r="W75" s="11" t="s">
        <v>23</v>
      </c>
      <c r="X75" s="11" t="s">
        <v>24</v>
      </c>
      <c r="Y75" s="11" t="s">
        <v>25</v>
      </c>
      <c r="Z75" s="11" t="s">
        <v>26</v>
      </c>
      <c r="AA75" s="11" t="s">
        <v>27</v>
      </c>
      <c r="AB75" s="11" t="s">
        <v>28</v>
      </c>
      <c r="AC75" s="4"/>
      <c r="AD75" s="4"/>
      <c r="AE75" s="4"/>
      <c r="AF75" s="4"/>
      <c r="AG75" s="4"/>
      <c r="AH75" s="4"/>
      <c r="AI75" s="4"/>
      <c r="AJ75" s="4"/>
      <c r="AK75" s="4"/>
    </row>
    <row r="76" ht="153.0" customHeight="1">
      <c r="A76" s="4"/>
      <c r="B76" s="50" t="s">
        <v>50</v>
      </c>
      <c r="C76" s="17" t="s">
        <v>32</v>
      </c>
      <c r="D76" s="18"/>
      <c r="E76" s="51" t="s">
        <v>372</v>
      </c>
      <c r="F76" s="51" t="s">
        <v>67</v>
      </c>
      <c r="G76" s="20" t="s">
        <v>35</v>
      </c>
      <c r="H76" s="20" t="s">
        <v>36</v>
      </c>
      <c r="I76" s="21">
        <v>0.0</v>
      </c>
      <c r="J76" s="52" t="s">
        <v>126</v>
      </c>
      <c r="K76" s="21">
        <v>1.0</v>
      </c>
      <c r="L76" s="20" t="s">
        <v>38</v>
      </c>
      <c r="M76" s="20" t="s">
        <v>39</v>
      </c>
      <c r="N76" s="21"/>
      <c r="O76" s="21"/>
      <c r="P76" s="21"/>
      <c r="Q76" s="21"/>
      <c r="R76" s="21"/>
      <c r="S76" s="21"/>
      <c r="T76" s="21"/>
      <c r="U76" s="21"/>
      <c r="V76" s="21"/>
      <c r="W76" s="21"/>
      <c r="X76" s="21"/>
      <c r="Y76" s="21"/>
      <c r="Z76" s="21"/>
      <c r="AA76" s="21">
        <f t="shared" ref="AA76:AA90" si="3">Z76/K76</f>
        <v>0</v>
      </c>
      <c r="AB76" s="110"/>
      <c r="AC76" s="4"/>
      <c r="AD76" s="4"/>
      <c r="AE76" s="4"/>
      <c r="AF76" s="4"/>
      <c r="AG76" s="4"/>
      <c r="AH76" s="4"/>
      <c r="AI76" s="4"/>
      <c r="AJ76" s="4"/>
      <c r="AK76" s="4"/>
    </row>
    <row r="77" ht="15.75" customHeight="1">
      <c r="A77" s="4"/>
      <c r="B77" s="29"/>
      <c r="C77" s="55"/>
      <c r="D77" s="3"/>
      <c r="E77" s="56"/>
      <c r="F77" s="57"/>
      <c r="G77" s="56"/>
      <c r="H77" s="56"/>
      <c r="I77" s="58"/>
      <c r="J77" s="59"/>
      <c r="K77" s="58"/>
      <c r="L77" s="56"/>
      <c r="M77" s="56"/>
      <c r="N77" s="58"/>
      <c r="O77" s="58"/>
      <c r="P77" s="58"/>
      <c r="Q77" s="58"/>
      <c r="R77" s="58"/>
      <c r="S77" s="58"/>
      <c r="T77" s="58"/>
      <c r="U77" s="58"/>
      <c r="V77" s="58"/>
      <c r="W77" s="58"/>
      <c r="X77" s="58"/>
      <c r="Y77" s="58"/>
      <c r="Z77" s="58" t="str">
        <f t="shared" ref="Z77:Z90" si="4">AVERAGE(N77:Y77)</f>
        <v>#DIV/0!</v>
      </c>
      <c r="AA77" s="58" t="str">
        <f t="shared" si="3"/>
        <v>#DIV/0!</v>
      </c>
      <c r="AB77" s="31"/>
      <c r="AC77" s="4"/>
      <c r="AD77" s="4"/>
      <c r="AE77" s="4"/>
      <c r="AF77" s="4"/>
      <c r="AG77" s="4"/>
      <c r="AH77" s="4"/>
      <c r="AI77" s="4"/>
      <c r="AJ77" s="4"/>
      <c r="AK77" s="4"/>
    </row>
    <row r="78" ht="15.75" customHeight="1">
      <c r="A78" s="4"/>
      <c r="B78" s="29"/>
      <c r="C78" s="55"/>
      <c r="D78" s="3"/>
      <c r="E78" s="56"/>
      <c r="F78" s="57"/>
      <c r="G78" s="56"/>
      <c r="H78" s="56"/>
      <c r="I78" s="58"/>
      <c r="J78" s="59"/>
      <c r="K78" s="58"/>
      <c r="L78" s="56"/>
      <c r="M78" s="56"/>
      <c r="N78" s="58"/>
      <c r="O78" s="58"/>
      <c r="P78" s="58"/>
      <c r="Q78" s="58"/>
      <c r="R78" s="58"/>
      <c r="S78" s="58"/>
      <c r="T78" s="58"/>
      <c r="U78" s="58"/>
      <c r="V78" s="58"/>
      <c r="W78" s="58"/>
      <c r="X78" s="58"/>
      <c r="Y78" s="58"/>
      <c r="Z78" s="58" t="str">
        <f t="shared" si="4"/>
        <v>#DIV/0!</v>
      </c>
      <c r="AA78" s="58" t="str">
        <f t="shared" si="3"/>
        <v>#DIV/0!</v>
      </c>
      <c r="AB78" s="31"/>
      <c r="AC78" s="4"/>
      <c r="AD78" s="4"/>
      <c r="AE78" s="4"/>
      <c r="AF78" s="4"/>
      <c r="AG78" s="4"/>
      <c r="AH78" s="4"/>
      <c r="AI78" s="4"/>
      <c r="AJ78" s="4"/>
      <c r="AK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4"/>
        <v>#DIV/0!</v>
      </c>
      <c r="AA79" s="58" t="str">
        <f t="shared" si="3"/>
        <v>#DIV/0!</v>
      </c>
      <c r="AB79" s="31"/>
      <c r="AC79" s="4"/>
      <c r="AD79" s="4"/>
      <c r="AE79" s="4"/>
      <c r="AF79" s="4"/>
      <c r="AG79" s="4"/>
      <c r="AH79" s="4"/>
      <c r="AI79" s="4"/>
      <c r="AJ79" s="4"/>
      <c r="AK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4"/>
        <v>#DIV/0!</v>
      </c>
      <c r="AA80" s="58" t="str">
        <f t="shared" si="3"/>
        <v>#DIV/0!</v>
      </c>
      <c r="AB80" s="31"/>
      <c r="AC80" s="4"/>
      <c r="AD80" s="4"/>
      <c r="AE80" s="4"/>
      <c r="AF80" s="4"/>
      <c r="AG80" s="4"/>
      <c r="AH80" s="4"/>
      <c r="AI80" s="4"/>
      <c r="AJ80" s="4"/>
      <c r="AK80" s="4"/>
    </row>
    <row r="81" ht="15.75" customHeight="1">
      <c r="A81" s="4"/>
      <c r="B81" s="29"/>
      <c r="C81" s="55"/>
      <c r="D81" s="3"/>
      <c r="E81" s="56"/>
      <c r="F81" s="57"/>
      <c r="G81" s="56"/>
      <c r="H81" s="56"/>
      <c r="I81" s="58"/>
      <c r="J81" s="59"/>
      <c r="K81" s="58"/>
      <c r="L81" s="56"/>
      <c r="M81" s="56"/>
      <c r="N81" s="58"/>
      <c r="O81" s="58"/>
      <c r="P81" s="58"/>
      <c r="Q81" s="58"/>
      <c r="R81" s="58"/>
      <c r="S81" s="58"/>
      <c r="T81" s="58"/>
      <c r="U81" s="58"/>
      <c r="V81" s="58"/>
      <c r="W81" s="58"/>
      <c r="X81" s="58"/>
      <c r="Y81" s="58"/>
      <c r="Z81" s="58" t="str">
        <f t="shared" si="4"/>
        <v>#DIV/0!</v>
      </c>
      <c r="AA81" s="58" t="str">
        <f t="shared" si="3"/>
        <v>#DIV/0!</v>
      </c>
      <c r="AB81" s="31"/>
      <c r="AC81" s="4"/>
      <c r="AD81" s="4"/>
      <c r="AE81" s="4"/>
      <c r="AF81" s="4"/>
      <c r="AG81" s="4"/>
      <c r="AH81" s="4"/>
      <c r="AI81" s="4"/>
      <c r="AJ81" s="4"/>
      <c r="AK81" s="4"/>
    </row>
    <row r="82" ht="15.75" customHeight="1">
      <c r="A82" s="4"/>
      <c r="B82" s="29"/>
      <c r="C82" s="55"/>
      <c r="D82" s="3"/>
      <c r="E82" s="56"/>
      <c r="F82" s="57"/>
      <c r="G82" s="56"/>
      <c r="H82" s="56"/>
      <c r="I82" s="58"/>
      <c r="J82" s="59"/>
      <c r="K82" s="58"/>
      <c r="L82" s="56"/>
      <c r="M82" s="56"/>
      <c r="N82" s="58"/>
      <c r="O82" s="58"/>
      <c r="P82" s="58"/>
      <c r="Q82" s="58"/>
      <c r="R82" s="58"/>
      <c r="S82" s="58"/>
      <c r="T82" s="58"/>
      <c r="U82" s="58"/>
      <c r="V82" s="58"/>
      <c r="W82" s="58"/>
      <c r="X82" s="58"/>
      <c r="Y82" s="58"/>
      <c r="Z82" s="58" t="str">
        <f t="shared" si="4"/>
        <v>#DIV/0!</v>
      </c>
      <c r="AA82" s="58" t="str">
        <f t="shared" si="3"/>
        <v>#DIV/0!</v>
      </c>
      <c r="AB82" s="31"/>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4"/>
        <v>#DIV/0!</v>
      </c>
      <c r="AA83" s="58" t="str">
        <f t="shared" si="3"/>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4"/>
        <v>#DIV/0!</v>
      </c>
      <c r="AA84" s="58" t="str">
        <f t="shared" si="3"/>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4"/>
        <v>#DIV/0!</v>
      </c>
      <c r="AA85" s="58" t="str">
        <f t="shared" si="3"/>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4"/>
        <v>#DIV/0!</v>
      </c>
      <c r="AA86" s="58" t="str">
        <f t="shared" si="3"/>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4"/>
        <v>#DIV/0!</v>
      </c>
      <c r="AA87" s="58" t="str">
        <f t="shared" si="3"/>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4"/>
        <v>#DIV/0!</v>
      </c>
      <c r="AA88" s="58" t="str">
        <f t="shared" si="3"/>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4"/>
        <v>#DIV/0!</v>
      </c>
      <c r="AA89" s="58" t="str">
        <f t="shared" si="3"/>
        <v>#DIV/0!</v>
      </c>
      <c r="AB89" s="31"/>
      <c r="AC89" s="4"/>
      <c r="AD89" s="4"/>
      <c r="AE89" s="4"/>
      <c r="AF89" s="4"/>
      <c r="AG89" s="4"/>
      <c r="AH89" s="4"/>
      <c r="AI89" s="4"/>
      <c r="AJ89" s="4"/>
      <c r="AK89" s="4"/>
    </row>
    <row r="90" ht="15.75" customHeight="1">
      <c r="A90" s="4"/>
      <c r="B90" s="29"/>
      <c r="C90" s="55"/>
      <c r="D90" s="3"/>
      <c r="E90" s="56"/>
      <c r="F90" s="57"/>
      <c r="G90" s="56"/>
      <c r="H90" s="56"/>
      <c r="I90" s="58"/>
      <c r="J90" s="59"/>
      <c r="K90" s="58"/>
      <c r="L90" s="56"/>
      <c r="M90" s="56"/>
      <c r="N90" s="58"/>
      <c r="O90" s="58"/>
      <c r="P90" s="58"/>
      <c r="Q90" s="58"/>
      <c r="R90" s="58"/>
      <c r="S90" s="58"/>
      <c r="T90" s="58"/>
      <c r="U90" s="58"/>
      <c r="V90" s="58"/>
      <c r="W90" s="58"/>
      <c r="X90" s="58"/>
      <c r="Y90" s="58"/>
      <c r="Z90" s="58" t="str">
        <f t="shared" si="4"/>
        <v>#DIV/0!</v>
      </c>
      <c r="AA90" s="58" t="str">
        <f t="shared" si="3"/>
        <v>#DIV/0!</v>
      </c>
      <c r="AB90" s="31"/>
      <c r="AC90" s="4"/>
      <c r="AD90" s="4"/>
      <c r="AE90" s="4"/>
      <c r="AF90" s="4"/>
      <c r="AG90" s="4"/>
      <c r="AH90" s="4"/>
      <c r="AI90" s="4"/>
      <c r="AJ90" s="4"/>
      <c r="AK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sheetData>
  <mergeCells count="122">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7:D67"/>
    <mergeCell ref="C68:D68"/>
    <mergeCell ref="C69:D69"/>
    <mergeCell ref="C70:D70"/>
    <mergeCell ref="C71:D71"/>
    <mergeCell ref="C72:D72"/>
    <mergeCell ref="B73:AB74"/>
    <mergeCell ref="C60:D60"/>
    <mergeCell ref="C61:D61"/>
    <mergeCell ref="C62:D62"/>
    <mergeCell ref="C63:D63"/>
    <mergeCell ref="C64:D64"/>
    <mergeCell ref="C65:D65"/>
    <mergeCell ref="C66:D66"/>
    <mergeCell ref="C75:D75"/>
    <mergeCell ref="C76:D76"/>
    <mergeCell ref="C77:D77"/>
    <mergeCell ref="C78:D78"/>
    <mergeCell ref="C79:D79"/>
    <mergeCell ref="C80:D80"/>
    <mergeCell ref="C81:D81"/>
    <mergeCell ref="C89:D89"/>
    <mergeCell ref="C90:D90"/>
    <mergeCell ref="C82:D82"/>
    <mergeCell ref="C83:D83"/>
    <mergeCell ref="C84:D84"/>
    <mergeCell ref="C85:D85"/>
    <mergeCell ref="C86:D86"/>
    <mergeCell ref="C87:D87"/>
    <mergeCell ref="C88:D88"/>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59">
    <cfRule type="cellIs" dxfId="0" priority="1" operator="lessThan">
      <formula>0.7</formula>
    </cfRule>
  </conditionalFormatting>
  <conditionalFormatting sqref="N7:AA59">
    <cfRule type="cellIs" dxfId="1" priority="2" operator="between">
      <formula>0.7</formula>
      <formula>0.9</formula>
    </cfRule>
  </conditionalFormatting>
  <conditionalFormatting sqref="N7:AA59">
    <cfRule type="cellIs" dxfId="2" priority="3" operator="greaterThan">
      <formula>0.9</formula>
    </cfRule>
  </conditionalFormatting>
  <conditionalFormatting sqref="Z60:AA72">
    <cfRule type="cellIs" dxfId="0" priority="4" operator="lessThan">
      <formula>0.7</formula>
    </cfRule>
  </conditionalFormatting>
  <conditionalFormatting sqref="Z60:AA72">
    <cfRule type="cellIs" dxfId="1" priority="5" operator="between">
      <formula>0.7</formula>
      <formula>0.9</formula>
    </cfRule>
  </conditionalFormatting>
  <conditionalFormatting sqref="Z60:AA72">
    <cfRule type="cellIs" dxfId="2" priority="6" operator="greaterThan">
      <formula>0.9</formula>
    </cfRule>
  </conditionalFormatting>
  <conditionalFormatting sqref="N60:Y72">
    <cfRule type="cellIs" dxfId="0" priority="7" operator="lessThan">
      <formula>0.7</formula>
    </cfRule>
  </conditionalFormatting>
  <conditionalFormatting sqref="N60:Y72">
    <cfRule type="cellIs" dxfId="1" priority="8" operator="between">
      <formula>0.7</formula>
      <formula>0.9</formula>
    </cfRule>
  </conditionalFormatting>
  <conditionalFormatting sqref="N60:Y72">
    <cfRule type="cellIs" dxfId="2" priority="9" operator="greaterThan">
      <formula>0.9</formula>
    </cfRule>
  </conditionalFormatting>
  <conditionalFormatting sqref="N76:Y76 Z76:AA90">
    <cfRule type="cellIs" dxfId="0" priority="10" operator="lessThan">
      <formula>0.7</formula>
    </cfRule>
  </conditionalFormatting>
  <conditionalFormatting sqref="N76:Y76 Z76:AA90">
    <cfRule type="cellIs" dxfId="1" priority="11" operator="between">
      <formula>0.7</formula>
      <formula>0.9</formula>
    </cfRule>
  </conditionalFormatting>
  <conditionalFormatting sqref="N76:Y76 Z76:AA90">
    <cfRule type="cellIs" dxfId="2" priority="12" operator="greaterThan">
      <formula>0.9</formula>
    </cfRule>
  </conditionalFormatting>
  <conditionalFormatting sqref="N77:Y90">
    <cfRule type="cellIs" dxfId="0" priority="13" operator="lessThan">
      <formula>0.7</formula>
    </cfRule>
  </conditionalFormatting>
  <conditionalFormatting sqref="N77:Y90">
    <cfRule type="cellIs" dxfId="1" priority="14" operator="between">
      <formula>0.7</formula>
      <formula>0.9</formula>
    </cfRule>
  </conditionalFormatting>
  <conditionalFormatting sqref="N77:Y90">
    <cfRule type="cellIs" dxfId="2" priority="15" operator="greaterThan">
      <formula>0.9</formula>
    </cfRule>
  </conditionalFormatting>
  <dataValidations>
    <dataValidation type="list" allowBlank="1" showErrorMessage="1" sqref="G7:G72 G76:G90">
      <formula1>$AG$7:$AG$11</formula1>
    </dataValidation>
    <dataValidation type="list" allowBlank="1" showErrorMessage="1" sqref="L7:L72 L76:L90">
      <formula1>$AI$7:$AI$10</formula1>
    </dataValidation>
    <dataValidation type="list" allowBlank="1" showErrorMessage="1" sqref="H7:H72 H76:H90">
      <formula1>$AH$7:$AH$9</formula1>
    </dataValidation>
    <dataValidation type="list" allowBlank="1" showErrorMessage="1" sqref="B7:B72 B76:B90">
      <formula1>$AK$7:$AK$10</formula1>
    </dataValidation>
    <dataValidation type="list" allowBlank="1" showErrorMessage="1" sqref="M7:M72 M76:M90">
      <formula1>$AJ$7:$AJ$12</formula1>
    </dataValidation>
  </dataValidation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1"/>
      <c r="H2" s="1"/>
      <c r="J2" s="1"/>
      <c r="L2" s="1"/>
      <c r="N2" s="1"/>
      <c r="P2" s="1"/>
      <c r="R2" s="1"/>
      <c r="T2" s="1"/>
      <c r="V2" s="1"/>
      <c r="X2" s="1"/>
      <c r="Z2" s="1"/>
      <c r="AB2" s="7"/>
      <c r="AC2" s="4"/>
      <c r="AD2" s="4"/>
      <c r="AE2" s="4"/>
      <c r="AF2" s="4"/>
      <c r="AG2" s="4"/>
      <c r="AH2" s="4"/>
      <c r="AI2" s="4"/>
      <c r="AJ2" s="4"/>
      <c r="AK2" s="4"/>
    </row>
    <row r="3" ht="15.75" customHeight="1">
      <c r="A3" s="4"/>
      <c r="C3" s="6"/>
      <c r="D3" s="2" t="s">
        <v>127</v>
      </c>
      <c r="E3" s="3"/>
      <c r="F3" s="2"/>
      <c r="G3" s="3"/>
      <c r="H3" s="2"/>
      <c r="I3" s="3"/>
      <c r="J3" s="2"/>
      <c r="K3" s="3"/>
      <c r="L3" s="2"/>
      <c r="M3" s="3"/>
      <c r="N3" s="2"/>
      <c r="O3" s="3"/>
      <c r="P3" s="2"/>
      <c r="Q3" s="3"/>
      <c r="R3" s="2"/>
      <c r="S3" s="3"/>
      <c r="T3" s="2"/>
      <c r="U3" s="3"/>
      <c r="V3" s="2"/>
      <c r="W3" s="3"/>
      <c r="X3" s="2"/>
      <c r="Y3" s="3"/>
      <c r="Z3" s="2"/>
      <c r="AA3" s="3"/>
      <c r="AB3" s="7"/>
      <c r="AC3" s="4"/>
      <c r="AD3" s="4"/>
      <c r="AE3" s="4"/>
      <c r="AF3" s="4"/>
      <c r="AG3" s="4"/>
      <c r="AH3" s="4"/>
      <c r="AI3" s="4"/>
      <c r="AJ3" s="4"/>
      <c r="AK3" s="4"/>
    </row>
    <row r="4" ht="48.0" customHeight="1">
      <c r="A4" s="4"/>
      <c r="C4" s="6"/>
      <c r="D4" s="2" t="s">
        <v>2</v>
      </c>
      <c r="E4" s="3"/>
      <c r="F4" s="2"/>
      <c r="G4" s="3"/>
      <c r="H4" s="2"/>
      <c r="I4" s="3"/>
      <c r="J4" s="2"/>
      <c r="K4" s="3"/>
      <c r="L4" s="2"/>
      <c r="M4" s="3"/>
      <c r="N4" s="2"/>
      <c r="O4" s="3"/>
      <c r="P4" s="2"/>
      <c r="Q4" s="3"/>
      <c r="R4" s="2"/>
      <c r="S4" s="3"/>
      <c r="T4" s="2"/>
      <c r="U4" s="3"/>
      <c r="V4" s="2"/>
      <c r="W4" s="3"/>
      <c r="X4" s="2"/>
      <c r="Y4" s="3"/>
      <c r="Z4" s="2"/>
      <c r="AA4" s="3"/>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373</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112.5" customHeight="1">
      <c r="A7" s="4"/>
      <c r="B7" s="16" t="s">
        <v>60</v>
      </c>
      <c r="C7" s="135" t="s">
        <v>32</v>
      </c>
      <c r="D7" s="18"/>
      <c r="E7" s="51" t="s">
        <v>374</v>
      </c>
      <c r="F7" s="51" t="s">
        <v>375</v>
      </c>
      <c r="G7" s="20" t="s">
        <v>35</v>
      </c>
      <c r="H7" s="20" t="s">
        <v>36</v>
      </c>
      <c r="I7" s="21">
        <v>1.0</v>
      </c>
      <c r="J7" s="52" t="s">
        <v>376</v>
      </c>
      <c r="K7" s="21">
        <v>1.0</v>
      </c>
      <c r="L7" s="20" t="s">
        <v>38</v>
      </c>
      <c r="M7" s="20" t="s">
        <v>39</v>
      </c>
      <c r="N7" s="23"/>
      <c r="O7" s="23">
        <v>0.07</v>
      </c>
      <c r="P7" s="23">
        <v>0.07</v>
      </c>
      <c r="Q7" s="23">
        <v>0.11</v>
      </c>
      <c r="R7" s="23">
        <v>0.3</v>
      </c>
      <c r="S7" s="23">
        <v>0.48</v>
      </c>
      <c r="T7" s="23">
        <v>0.63</v>
      </c>
      <c r="U7" s="23">
        <v>0.81</v>
      </c>
      <c r="V7" s="23">
        <v>1.0</v>
      </c>
      <c r="W7" s="23">
        <v>1.04</v>
      </c>
      <c r="X7" s="23"/>
      <c r="Y7" s="23"/>
      <c r="Z7" s="32">
        <f>AVERAGE(N7:W7)</f>
        <v>0.5011111111</v>
      </c>
      <c r="AA7" s="21">
        <f>13/13</f>
        <v>1</v>
      </c>
      <c r="AB7" s="51" t="s">
        <v>377</v>
      </c>
      <c r="AC7" s="4"/>
      <c r="AD7" s="27" t="s">
        <v>41</v>
      </c>
      <c r="AE7" s="28" t="s">
        <v>42</v>
      </c>
      <c r="AF7" s="4"/>
      <c r="AG7" s="5" t="s">
        <v>35</v>
      </c>
      <c r="AH7" s="5" t="s">
        <v>36</v>
      </c>
      <c r="AI7" s="5" t="s">
        <v>38</v>
      </c>
      <c r="AJ7" s="5" t="s">
        <v>43</v>
      </c>
      <c r="AK7" s="4" t="s">
        <v>31</v>
      </c>
    </row>
    <row r="8" ht="63.0" customHeight="1">
      <c r="A8" s="4"/>
      <c r="B8" s="53" t="s">
        <v>60</v>
      </c>
      <c r="C8" s="136" t="s">
        <v>378</v>
      </c>
      <c r="D8" s="3"/>
      <c r="E8" s="83" t="s">
        <v>379</v>
      </c>
      <c r="F8" s="83" t="s">
        <v>380</v>
      </c>
      <c r="G8" s="83" t="s">
        <v>35</v>
      </c>
      <c r="H8" s="83" t="s">
        <v>36</v>
      </c>
      <c r="I8" s="76">
        <v>1.0</v>
      </c>
      <c r="J8" s="83" t="s">
        <v>381</v>
      </c>
      <c r="K8" s="76">
        <v>1.0</v>
      </c>
      <c r="L8" s="83" t="s">
        <v>38</v>
      </c>
      <c r="M8" s="83" t="s">
        <v>39</v>
      </c>
      <c r="N8" s="76">
        <v>1.0</v>
      </c>
      <c r="O8" s="76">
        <v>1.0</v>
      </c>
      <c r="P8" s="76">
        <v>1.0</v>
      </c>
      <c r="Q8" s="76">
        <v>1.0</v>
      </c>
      <c r="R8" s="76">
        <v>1.0</v>
      </c>
      <c r="S8" s="76">
        <v>1.0</v>
      </c>
      <c r="T8" s="76">
        <v>1.0</v>
      </c>
      <c r="U8" s="76">
        <v>1.0</v>
      </c>
      <c r="V8" s="76">
        <v>1.0</v>
      </c>
      <c r="W8" s="76">
        <v>1.0</v>
      </c>
      <c r="X8" s="76">
        <v>1.0</v>
      </c>
      <c r="Y8" s="76">
        <v>1.0</v>
      </c>
      <c r="Z8" s="32">
        <f t="shared" ref="Z8:Z60" si="1">AVERAGE(N8:Y8)</f>
        <v>1</v>
      </c>
      <c r="AA8" s="32">
        <f t="shared" ref="AA8:AA60" si="2">Z8/K8</f>
        <v>1</v>
      </c>
      <c r="AB8" s="83" t="s">
        <v>382</v>
      </c>
      <c r="AC8" s="4"/>
      <c r="AD8" s="34" t="s">
        <v>44</v>
      </c>
      <c r="AE8" s="28" t="s">
        <v>45</v>
      </c>
      <c r="AF8" s="4"/>
      <c r="AG8" s="5" t="s">
        <v>46</v>
      </c>
      <c r="AH8" s="5" t="s">
        <v>47</v>
      </c>
      <c r="AI8" s="5" t="s">
        <v>48</v>
      </c>
      <c r="AJ8" s="5" t="s">
        <v>49</v>
      </c>
      <c r="AK8" s="4" t="s">
        <v>50</v>
      </c>
    </row>
    <row r="9" ht="15.75" customHeight="1">
      <c r="A9" s="4"/>
      <c r="B9" s="29"/>
      <c r="C9" s="30"/>
      <c r="D9" s="3"/>
      <c r="E9" s="31"/>
      <c r="F9" s="31"/>
      <c r="G9" s="31"/>
      <c r="H9" s="31"/>
      <c r="I9" s="32"/>
      <c r="J9" s="31"/>
      <c r="K9" s="32"/>
      <c r="L9" s="31"/>
      <c r="M9" s="31"/>
      <c r="N9" s="32"/>
      <c r="O9" s="32"/>
      <c r="P9" s="32"/>
      <c r="Q9" s="32"/>
      <c r="R9" s="32"/>
      <c r="S9" s="32"/>
      <c r="T9" s="32"/>
      <c r="U9" s="32"/>
      <c r="V9" s="32"/>
      <c r="W9" s="32"/>
      <c r="X9" s="32"/>
      <c r="Y9" s="32"/>
      <c r="Z9" s="32" t="str">
        <f t="shared" si="1"/>
        <v>#DIV/0!</v>
      </c>
      <c r="AA9" s="32" t="str">
        <f t="shared" si="2"/>
        <v>#DIV/0!</v>
      </c>
      <c r="AB9" s="31"/>
      <c r="AC9" s="4"/>
      <c r="AD9" s="35" t="s">
        <v>51</v>
      </c>
      <c r="AE9" s="28" t="s">
        <v>52</v>
      </c>
      <c r="AF9" s="4"/>
      <c r="AG9" s="5" t="s">
        <v>53</v>
      </c>
      <c r="AH9" s="5" t="s">
        <v>54</v>
      </c>
      <c r="AI9" s="5" t="s">
        <v>55</v>
      </c>
      <c r="AJ9" s="5" t="s">
        <v>39</v>
      </c>
      <c r="AK9" s="4" t="s">
        <v>56</v>
      </c>
    </row>
    <row r="10" ht="15.75" customHeight="1">
      <c r="A10" s="4"/>
      <c r="B10" s="29"/>
      <c r="C10" s="30"/>
      <c r="D10" s="3"/>
      <c r="E10" s="31"/>
      <c r="F10" s="31"/>
      <c r="G10" s="31"/>
      <c r="H10" s="31"/>
      <c r="I10" s="32"/>
      <c r="J10" s="31"/>
      <c r="K10" s="32"/>
      <c r="L10" s="31"/>
      <c r="M10" s="31"/>
      <c r="N10" s="32"/>
      <c r="O10" s="32"/>
      <c r="P10" s="32"/>
      <c r="Q10" s="32"/>
      <c r="R10" s="32"/>
      <c r="S10" s="32"/>
      <c r="T10" s="32"/>
      <c r="U10" s="32"/>
      <c r="V10" s="32"/>
      <c r="W10" s="32"/>
      <c r="X10" s="32"/>
      <c r="Y10" s="32"/>
      <c r="Z10" s="32" t="str">
        <f t="shared" si="1"/>
        <v>#DIV/0!</v>
      </c>
      <c r="AA10" s="32" t="str">
        <f t="shared" si="2"/>
        <v>#DIV/0!</v>
      </c>
      <c r="AB10" s="31"/>
      <c r="AC10" s="4"/>
      <c r="AD10" s="4"/>
      <c r="AE10" s="4"/>
      <c r="AF10" s="4"/>
      <c r="AG10" s="5" t="s">
        <v>57</v>
      </c>
      <c r="AH10" s="5"/>
      <c r="AI10" s="5" t="s">
        <v>58</v>
      </c>
      <c r="AJ10" s="5" t="s">
        <v>59</v>
      </c>
      <c r="AK10" s="4" t="s">
        <v>60</v>
      </c>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si="1"/>
        <v>#DIV/0!</v>
      </c>
      <c r="AA11" s="32" t="str">
        <f t="shared" si="2"/>
        <v>#DIV/0!</v>
      </c>
      <c r="AB11" s="31"/>
      <c r="AC11" s="4"/>
      <c r="AD11" s="4"/>
      <c r="AE11" s="4"/>
      <c r="AF11" s="4"/>
      <c r="AG11" s="5" t="s">
        <v>61</v>
      </c>
      <c r="AH11" s="5"/>
      <c r="AI11" s="5"/>
      <c r="AJ11" s="5" t="s">
        <v>62</v>
      </c>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1"/>
        <v>#DIV/0!</v>
      </c>
      <c r="AA12" s="32" t="str">
        <f t="shared" si="2"/>
        <v>#DIV/0!</v>
      </c>
      <c r="AB12" s="31"/>
      <c r="AC12" s="4"/>
      <c r="AD12" s="4"/>
      <c r="AE12" s="4"/>
      <c r="AF12" s="4"/>
      <c r="AG12" s="5"/>
      <c r="AH12" s="5"/>
      <c r="AI12" s="5"/>
      <c r="AJ12" s="5" t="s">
        <v>63</v>
      </c>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1"/>
        <v>#DIV/0!</v>
      </c>
      <c r="AA13" s="32" t="str">
        <f t="shared" si="2"/>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1"/>
        <v>#DIV/0!</v>
      </c>
      <c r="AA14" s="32" t="str">
        <f t="shared" si="2"/>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1"/>
        <v>#DIV/0!</v>
      </c>
      <c r="AA15" s="32" t="str">
        <f t="shared" si="2"/>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1"/>
        <v>#DIV/0!</v>
      </c>
      <c r="AA16" s="32" t="str">
        <f t="shared" si="2"/>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1"/>
        <v>#DIV/0!</v>
      </c>
      <c r="AA17" s="32" t="str">
        <f t="shared" si="2"/>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1"/>
        <v>#DIV/0!</v>
      </c>
      <c r="AA18" s="32" t="str">
        <f t="shared" si="2"/>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1"/>
        <v>#DIV/0!</v>
      </c>
      <c r="AA19" s="32" t="str">
        <f t="shared" si="2"/>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1"/>
        <v>#DIV/0!</v>
      </c>
      <c r="AA20" s="32" t="str">
        <f t="shared" si="2"/>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1"/>
        <v>#DIV/0!</v>
      </c>
      <c r="AA21" s="32" t="str">
        <f t="shared" si="2"/>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1"/>
        <v>#DIV/0!</v>
      </c>
      <c r="AA22" s="32" t="str">
        <f t="shared" si="2"/>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1"/>
        <v>#DIV/0!</v>
      </c>
      <c r="AA23" s="32" t="str">
        <f t="shared" si="2"/>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1"/>
        <v>#DIV/0!</v>
      </c>
      <c r="AA24" s="32" t="str">
        <f t="shared" si="2"/>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1"/>
        <v>#DIV/0!</v>
      </c>
      <c r="AA25" s="32" t="str">
        <f t="shared" si="2"/>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1"/>
        <v>#DIV/0!</v>
      </c>
      <c r="AA26" s="32" t="str">
        <f t="shared" si="2"/>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1"/>
        <v>#DIV/0!</v>
      </c>
      <c r="AA27" s="32" t="str">
        <f t="shared" si="2"/>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1"/>
        <v>#DIV/0!</v>
      </c>
      <c r="AA28" s="32" t="str">
        <f t="shared" si="2"/>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1"/>
        <v>#DIV/0!</v>
      </c>
      <c r="AA29" s="32" t="str">
        <f t="shared" si="2"/>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1"/>
        <v>#DIV/0!</v>
      </c>
      <c r="AA30" s="32" t="str">
        <f t="shared" si="2"/>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1"/>
        <v>#DIV/0!</v>
      </c>
      <c r="AA31" s="32" t="str">
        <f t="shared" si="2"/>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1"/>
        <v>#DIV/0!</v>
      </c>
      <c r="AA32" s="32" t="str">
        <f t="shared" si="2"/>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1"/>
        <v>#DIV/0!</v>
      </c>
      <c r="AA33" s="32" t="str">
        <f t="shared" si="2"/>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1"/>
        <v>#DIV/0!</v>
      </c>
      <c r="AA34" s="32" t="str">
        <f t="shared" si="2"/>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1"/>
        <v>#DIV/0!</v>
      </c>
      <c r="AA35" s="32" t="str">
        <f t="shared" si="2"/>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1"/>
        <v>#DIV/0!</v>
      </c>
      <c r="AA36" s="32" t="str">
        <f t="shared" si="2"/>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1"/>
        <v>#DIV/0!</v>
      </c>
      <c r="AA37" s="32" t="str">
        <f t="shared" si="2"/>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1"/>
        <v>#DIV/0!</v>
      </c>
      <c r="AA38" s="32" t="str">
        <f t="shared" si="2"/>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1"/>
        <v>#DIV/0!</v>
      </c>
      <c r="AA39" s="32" t="str">
        <f t="shared" si="2"/>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1"/>
        <v>#DIV/0!</v>
      </c>
      <c r="AA40" s="32" t="str">
        <f t="shared" si="2"/>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1"/>
        <v>#DIV/0!</v>
      </c>
      <c r="AA41" s="32" t="str">
        <f t="shared" si="2"/>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1"/>
        <v>#DIV/0!</v>
      </c>
      <c r="AA42" s="32" t="str">
        <f t="shared" si="2"/>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1"/>
        <v>#DIV/0!</v>
      </c>
      <c r="AA43" s="32" t="str">
        <f t="shared" si="2"/>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1"/>
        <v>#DIV/0!</v>
      </c>
      <c r="AA44" s="32" t="str">
        <f t="shared" si="2"/>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1"/>
        <v>#DIV/0!</v>
      </c>
      <c r="AA45" s="32" t="str">
        <f t="shared" si="2"/>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1"/>
        <v>#DIV/0!</v>
      </c>
      <c r="AA46" s="32" t="str">
        <f t="shared" si="2"/>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1"/>
        <v>#DIV/0!</v>
      </c>
      <c r="AA47" s="32" t="str">
        <f t="shared" si="2"/>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1"/>
        <v>#DIV/0!</v>
      </c>
      <c r="AA48" s="32" t="str">
        <f t="shared" si="2"/>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1"/>
        <v>#DIV/0!</v>
      </c>
      <c r="AA49" s="32" t="str">
        <f t="shared" si="2"/>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1"/>
        <v>#DIV/0!</v>
      </c>
      <c r="AA50" s="32" t="str">
        <f t="shared" si="2"/>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1"/>
        <v>#DIV/0!</v>
      </c>
      <c r="AA51" s="32" t="str">
        <f t="shared" si="2"/>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1"/>
        <v>#DIV/0!</v>
      </c>
      <c r="AA52" s="32" t="str">
        <f t="shared" si="2"/>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1"/>
        <v>#DIV/0!</v>
      </c>
      <c r="AA53" s="32" t="str">
        <f t="shared" si="2"/>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1"/>
        <v>#DIV/0!</v>
      </c>
      <c r="AA54" s="32" t="str">
        <f t="shared" si="2"/>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1"/>
        <v>#DIV/0!</v>
      </c>
      <c r="AA55" s="32" t="str">
        <f t="shared" si="2"/>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1"/>
        <v>#DIV/0!</v>
      </c>
      <c r="AA56" s="32" t="str">
        <f t="shared" si="2"/>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1"/>
        <v>#DIV/0!</v>
      </c>
      <c r="AA57" s="32" t="str">
        <f t="shared" si="2"/>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1"/>
        <v>#DIV/0!</v>
      </c>
      <c r="AA58" s="32" t="str">
        <f t="shared" si="2"/>
        <v>#DIV/0!</v>
      </c>
      <c r="AB58" s="31"/>
      <c r="AC58" s="4"/>
      <c r="AD58" s="4"/>
      <c r="AE58" s="4"/>
      <c r="AF58" s="4"/>
      <c r="AG58" s="4"/>
      <c r="AH58" s="4"/>
      <c r="AI58" s="4"/>
      <c r="AJ58" s="4"/>
      <c r="AK58" s="4"/>
    </row>
    <row r="59" ht="15.75" customHeight="1">
      <c r="A59" s="4"/>
      <c r="B59" s="28"/>
      <c r="C59" s="30"/>
      <c r="D59" s="3"/>
      <c r="E59" s="31"/>
      <c r="F59" s="31"/>
      <c r="G59" s="31"/>
      <c r="H59" s="31"/>
      <c r="I59" s="32"/>
      <c r="J59" s="31"/>
      <c r="K59" s="32"/>
      <c r="L59" s="31"/>
      <c r="M59" s="31"/>
      <c r="N59" s="32"/>
      <c r="O59" s="32"/>
      <c r="P59" s="32"/>
      <c r="Q59" s="32"/>
      <c r="R59" s="32"/>
      <c r="S59" s="32"/>
      <c r="T59" s="32"/>
      <c r="U59" s="32"/>
      <c r="V59" s="32"/>
      <c r="W59" s="32"/>
      <c r="X59" s="32"/>
      <c r="Y59" s="32"/>
      <c r="Z59" s="32" t="str">
        <f t="shared" si="1"/>
        <v>#DIV/0!</v>
      </c>
      <c r="AA59" s="32" t="str">
        <f t="shared" si="2"/>
        <v>#DIV/0!</v>
      </c>
      <c r="AB59" s="31"/>
      <c r="AC59" s="4"/>
      <c r="AD59" s="4"/>
      <c r="AE59" s="4"/>
      <c r="AF59" s="4"/>
      <c r="AG59" s="4"/>
      <c r="AH59" s="4"/>
      <c r="AI59" s="4"/>
      <c r="AJ59" s="4"/>
      <c r="AK59" s="4"/>
    </row>
    <row r="60" ht="15.75" customHeight="1">
      <c r="A60" s="4"/>
      <c r="B60" s="36"/>
      <c r="C60" s="37"/>
      <c r="D60" s="38"/>
      <c r="E60" s="39"/>
      <c r="F60" s="39"/>
      <c r="G60" s="39"/>
      <c r="H60" s="39"/>
      <c r="I60" s="40"/>
      <c r="J60" s="39"/>
      <c r="K60" s="40"/>
      <c r="L60" s="39"/>
      <c r="M60" s="39"/>
      <c r="N60" s="40"/>
      <c r="O60" s="40"/>
      <c r="P60" s="40"/>
      <c r="Q60" s="40"/>
      <c r="R60" s="40"/>
      <c r="S60" s="40"/>
      <c r="T60" s="40"/>
      <c r="U60" s="40"/>
      <c r="V60" s="40"/>
      <c r="W60" s="40"/>
      <c r="X60" s="40"/>
      <c r="Y60" s="40"/>
      <c r="Z60" s="40" t="str">
        <f t="shared" si="1"/>
        <v>#DIV/0!</v>
      </c>
      <c r="AA60" s="40" t="str">
        <f t="shared" si="2"/>
        <v>#DIV/0!</v>
      </c>
      <c r="AB60" s="39"/>
      <c r="AC60" s="4"/>
      <c r="AD60" s="4"/>
      <c r="AE60" s="4"/>
      <c r="AF60" s="4"/>
      <c r="AG60" s="4"/>
      <c r="AH60" s="4"/>
      <c r="AI60" s="4"/>
      <c r="AJ60" s="4"/>
      <c r="AK60" s="4"/>
    </row>
    <row r="61" ht="15.75" customHeight="1">
      <c r="A61" s="4"/>
      <c r="B61" s="42" t="s">
        <v>64</v>
      </c>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91"/>
      <c r="AC61" s="4"/>
      <c r="AD61" s="4"/>
      <c r="AE61" s="4"/>
      <c r="AF61" s="4"/>
      <c r="AG61" s="4"/>
      <c r="AH61" s="4"/>
      <c r="AI61" s="4"/>
      <c r="AJ61" s="4"/>
      <c r="AK61" s="4"/>
    </row>
    <row r="62" ht="15.75" customHeight="1">
      <c r="A62" s="4"/>
      <c r="B62" s="92"/>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4"/>
      <c r="AC62" s="4"/>
      <c r="AD62" s="4"/>
      <c r="AE62" s="4"/>
      <c r="AF62" s="4"/>
      <c r="AG62" s="4"/>
      <c r="AH62" s="4"/>
      <c r="AI62" s="4"/>
      <c r="AJ62" s="4"/>
      <c r="AK62" s="4"/>
    </row>
    <row r="63" ht="15.75" customHeight="1">
      <c r="A63" s="4"/>
      <c r="B63" s="48" t="s">
        <v>3</v>
      </c>
      <c r="C63" s="9" t="s">
        <v>4</v>
      </c>
      <c r="D63" s="10"/>
      <c r="E63" s="11" t="s">
        <v>5</v>
      </c>
      <c r="F63" s="11" t="s">
        <v>6</v>
      </c>
      <c r="G63" s="11" t="s">
        <v>7</v>
      </c>
      <c r="H63" s="11" t="s">
        <v>8</v>
      </c>
      <c r="I63" s="11" t="s">
        <v>9</v>
      </c>
      <c r="J63" s="11" t="s">
        <v>10</v>
      </c>
      <c r="K63" s="11" t="s">
        <v>11</v>
      </c>
      <c r="L63" s="11" t="s">
        <v>12</v>
      </c>
      <c r="M63" s="11" t="s">
        <v>13</v>
      </c>
      <c r="N63" s="49" t="s">
        <v>14</v>
      </c>
      <c r="O63" s="49" t="s">
        <v>15</v>
      </c>
      <c r="P63" s="49" t="s">
        <v>16</v>
      </c>
      <c r="Q63" s="49" t="s">
        <v>383</v>
      </c>
      <c r="R63" s="49" t="s">
        <v>19</v>
      </c>
      <c r="S63" s="49" t="s">
        <v>20</v>
      </c>
      <c r="T63" s="49" t="s">
        <v>21</v>
      </c>
      <c r="U63" s="49" t="s">
        <v>22</v>
      </c>
      <c r="V63" s="49" t="s">
        <v>23</v>
      </c>
      <c r="W63" s="11" t="s">
        <v>23</v>
      </c>
      <c r="X63" s="11" t="s">
        <v>24</v>
      </c>
      <c r="Y63" s="11" t="s">
        <v>25</v>
      </c>
      <c r="Z63" s="11" t="s">
        <v>26</v>
      </c>
      <c r="AA63" s="11" t="s">
        <v>27</v>
      </c>
      <c r="AB63" s="11" t="s">
        <v>28</v>
      </c>
      <c r="AC63" s="4"/>
      <c r="AD63" s="4"/>
      <c r="AE63" s="4"/>
      <c r="AF63" s="4"/>
      <c r="AG63" s="4"/>
      <c r="AH63" s="4"/>
      <c r="AI63" s="4"/>
      <c r="AJ63" s="4"/>
      <c r="AK63" s="4"/>
    </row>
    <row r="64" ht="15.75" customHeight="1">
      <c r="A64" s="4"/>
      <c r="B64" s="50"/>
      <c r="C64" s="17"/>
      <c r="D64" s="18"/>
      <c r="E64" s="20"/>
      <c r="F64" s="19"/>
      <c r="G64" s="20"/>
      <c r="H64" s="20"/>
      <c r="I64" s="21"/>
      <c r="J64" s="22"/>
      <c r="K64" s="21"/>
      <c r="L64" s="20"/>
      <c r="M64" s="20"/>
      <c r="N64" s="21"/>
      <c r="O64" s="21"/>
      <c r="P64" s="21"/>
      <c r="Q64" s="21"/>
      <c r="R64" s="21"/>
      <c r="S64" s="21"/>
      <c r="T64" s="21"/>
      <c r="U64" s="21"/>
      <c r="V64" s="21"/>
      <c r="W64" s="21"/>
      <c r="X64" s="21"/>
      <c r="Y64" s="21"/>
      <c r="Z64" s="21" t="str">
        <f t="shared" ref="Z64:Z78" si="3">AVERAGE(N64:Y64)</f>
        <v>#DIV/0!</v>
      </c>
      <c r="AA64" s="21" t="str">
        <f t="shared" ref="AA64:AA78" si="4">Z64/K64</f>
        <v>#DIV/0!</v>
      </c>
      <c r="AB64" s="106"/>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3"/>
        <v>#DIV/0!</v>
      </c>
      <c r="AA65" s="58" t="str">
        <f t="shared" si="4"/>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3"/>
        <v>#DIV/0!</v>
      </c>
      <c r="AA66" s="58" t="str">
        <f t="shared" si="4"/>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3"/>
        <v>#DIV/0!</v>
      </c>
      <c r="AA67" s="58" t="str">
        <f t="shared" si="4"/>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3"/>
        <v>#DIV/0!</v>
      </c>
      <c r="AA68" s="58" t="str">
        <f t="shared" si="4"/>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3"/>
        <v>#DIV/0!</v>
      </c>
      <c r="AA69" s="58" t="str">
        <f t="shared" si="4"/>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3"/>
        <v>#DIV/0!</v>
      </c>
      <c r="AA70" s="58" t="str">
        <f t="shared" si="4"/>
        <v>#DIV/0!</v>
      </c>
      <c r="AB70" s="31"/>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3"/>
        <v>#DIV/0!</v>
      </c>
      <c r="AA71" s="58" t="str">
        <f t="shared" si="4"/>
        <v>#DIV/0!</v>
      </c>
      <c r="AB71" s="31"/>
      <c r="AC71" s="4"/>
      <c r="AD71" s="4"/>
      <c r="AE71" s="4"/>
      <c r="AF71" s="4"/>
      <c r="AG71" s="4"/>
      <c r="AH71" s="4"/>
      <c r="AI71" s="4"/>
      <c r="AJ71" s="4"/>
      <c r="AK71" s="4"/>
    </row>
    <row r="72" ht="15.75" customHeight="1">
      <c r="A72" s="4"/>
      <c r="B72" s="29"/>
      <c r="C72" s="55"/>
      <c r="D72" s="3"/>
      <c r="E72" s="56"/>
      <c r="F72" s="57"/>
      <c r="G72" s="56"/>
      <c r="H72" s="56"/>
      <c r="I72" s="58"/>
      <c r="J72" s="59"/>
      <c r="K72" s="58"/>
      <c r="L72" s="56"/>
      <c r="M72" s="56"/>
      <c r="N72" s="58"/>
      <c r="O72" s="58"/>
      <c r="P72" s="58"/>
      <c r="Q72" s="58"/>
      <c r="R72" s="58"/>
      <c r="S72" s="58"/>
      <c r="T72" s="58"/>
      <c r="U72" s="58"/>
      <c r="V72" s="58"/>
      <c r="W72" s="58"/>
      <c r="X72" s="58"/>
      <c r="Y72" s="58"/>
      <c r="Z72" s="58" t="str">
        <f t="shared" si="3"/>
        <v>#DIV/0!</v>
      </c>
      <c r="AA72" s="58" t="str">
        <f t="shared" si="4"/>
        <v>#DIV/0!</v>
      </c>
      <c r="AB72" s="31"/>
      <c r="AC72" s="4"/>
      <c r="AD72" s="4"/>
      <c r="AE72" s="4"/>
      <c r="AF72" s="4"/>
      <c r="AG72" s="4"/>
      <c r="AH72" s="4"/>
      <c r="AI72" s="4"/>
      <c r="AJ72" s="4"/>
      <c r="AK72" s="4"/>
    </row>
    <row r="73" ht="15.75" customHeight="1">
      <c r="A73" s="4"/>
      <c r="B73" s="29"/>
      <c r="C73" s="55"/>
      <c r="D73" s="3"/>
      <c r="E73" s="56"/>
      <c r="F73" s="57"/>
      <c r="G73" s="56"/>
      <c r="H73" s="56"/>
      <c r="I73" s="58"/>
      <c r="J73" s="59"/>
      <c r="K73" s="58"/>
      <c r="L73" s="56"/>
      <c r="M73" s="56"/>
      <c r="N73" s="58"/>
      <c r="O73" s="58"/>
      <c r="P73" s="58"/>
      <c r="Q73" s="58"/>
      <c r="R73" s="58"/>
      <c r="S73" s="58"/>
      <c r="T73" s="58"/>
      <c r="U73" s="58"/>
      <c r="V73" s="58"/>
      <c r="W73" s="58"/>
      <c r="X73" s="58"/>
      <c r="Y73" s="58"/>
      <c r="Z73" s="58" t="str">
        <f t="shared" si="3"/>
        <v>#DIV/0!</v>
      </c>
      <c r="AA73" s="58" t="str">
        <f t="shared" si="4"/>
        <v>#DIV/0!</v>
      </c>
      <c r="AB73" s="31"/>
      <c r="AC73" s="4"/>
      <c r="AD73" s="4"/>
      <c r="AE73" s="4"/>
      <c r="AF73" s="4"/>
      <c r="AG73" s="4"/>
      <c r="AH73" s="4"/>
      <c r="AI73" s="4"/>
      <c r="AJ73" s="4"/>
      <c r="AK73" s="4"/>
    </row>
    <row r="74" ht="15.75" customHeight="1">
      <c r="A74" s="4"/>
      <c r="B74" s="29"/>
      <c r="C74" s="55"/>
      <c r="D74" s="3"/>
      <c r="E74" s="56"/>
      <c r="F74" s="57"/>
      <c r="G74" s="56"/>
      <c r="H74" s="56"/>
      <c r="I74" s="58"/>
      <c r="J74" s="59"/>
      <c r="K74" s="58"/>
      <c r="L74" s="56"/>
      <c r="M74" s="56"/>
      <c r="N74" s="58"/>
      <c r="O74" s="58"/>
      <c r="P74" s="58"/>
      <c r="Q74" s="58"/>
      <c r="R74" s="58"/>
      <c r="S74" s="58"/>
      <c r="T74" s="58"/>
      <c r="U74" s="58"/>
      <c r="V74" s="58"/>
      <c r="W74" s="58"/>
      <c r="X74" s="58"/>
      <c r="Y74" s="58"/>
      <c r="Z74" s="58" t="str">
        <f t="shared" si="3"/>
        <v>#DIV/0!</v>
      </c>
      <c r="AA74" s="58" t="str">
        <f t="shared" si="4"/>
        <v>#DIV/0!</v>
      </c>
      <c r="AB74" s="31"/>
      <c r="AC74" s="4"/>
      <c r="AD74" s="4"/>
      <c r="AE74" s="4"/>
      <c r="AF74" s="4"/>
      <c r="AG74" s="4"/>
      <c r="AH74" s="4"/>
      <c r="AI74" s="4"/>
      <c r="AJ74" s="4"/>
      <c r="AK74" s="4"/>
    </row>
    <row r="75" ht="15.75" customHeight="1">
      <c r="A75" s="4"/>
      <c r="B75" s="29"/>
      <c r="C75" s="55"/>
      <c r="D75" s="3"/>
      <c r="E75" s="56"/>
      <c r="F75" s="57"/>
      <c r="G75" s="56"/>
      <c r="H75" s="56"/>
      <c r="I75" s="58"/>
      <c r="J75" s="59"/>
      <c r="K75" s="58"/>
      <c r="L75" s="56"/>
      <c r="M75" s="56"/>
      <c r="N75" s="58"/>
      <c r="O75" s="58"/>
      <c r="P75" s="58"/>
      <c r="Q75" s="58"/>
      <c r="R75" s="58"/>
      <c r="S75" s="58"/>
      <c r="T75" s="58"/>
      <c r="U75" s="58"/>
      <c r="V75" s="58"/>
      <c r="W75" s="58"/>
      <c r="X75" s="58"/>
      <c r="Y75" s="58"/>
      <c r="Z75" s="58" t="str">
        <f t="shared" si="3"/>
        <v>#DIV/0!</v>
      </c>
      <c r="AA75" s="58" t="str">
        <f t="shared" si="4"/>
        <v>#DIV/0!</v>
      </c>
      <c r="AB75" s="31"/>
      <c r="AC75" s="4"/>
      <c r="AD75" s="4"/>
      <c r="AE75" s="4"/>
      <c r="AF75" s="4"/>
      <c r="AG75" s="4"/>
      <c r="AH75" s="4"/>
      <c r="AI75" s="4"/>
      <c r="AJ75" s="4"/>
      <c r="AK75" s="4"/>
    </row>
    <row r="76" ht="15.75" customHeight="1">
      <c r="A76" s="4"/>
      <c r="B76" s="29"/>
      <c r="C76" s="55"/>
      <c r="D76" s="3"/>
      <c r="E76" s="56"/>
      <c r="F76" s="57"/>
      <c r="G76" s="56"/>
      <c r="H76" s="56"/>
      <c r="I76" s="58"/>
      <c r="J76" s="59"/>
      <c r="K76" s="58"/>
      <c r="L76" s="56"/>
      <c r="M76" s="56"/>
      <c r="N76" s="58"/>
      <c r="O76" s="58"/>
      <c r="P76" s="58"/>
      <c r="Q76" s="58"/>
      <c r="R76" s="58"/>
      <c r="S76" s="58"/>
      <c r="T76" s="58"/>
      <c r="U76" s="58"/>
      <c r="V76" s="58"/>
      <c r="W76" s="58"/>
      <c r="X76" s="58"/>
      <c r="Y76" s="58"/>
      <c r="Z76" s="58" t="str">
        <f t="shared" si="3"/>
        <v>#DIV/0!</v>
      </c>
      <c r="AA76" s="58" t="str">
        <f t="shared" si="4"/>
        <v>#DIV/0!</v>
      </c>
      <c r="AB76" s="31"/>
      <c r="AC76" s="4"/>
      <c r="AD76" s="4"/>
      <c r="AE76" s="4"/>
      <c r="AF76" s="4"/>
      <c r="AG76" s="4"/>
      <c r="AH76" s="4"/>
      <c r="AI76" s="4"/>
      <c r="AJ76" s="4"/>
      <c r="AK76" s="4"/>
    </row>
    <row r="77" ht="15.75" customHeight="1">
      <c r="A77" s="4"/>
      <c r="B77" s="29"/>
      <c r="C77" s="55"/>
      <c r="D77" s="3"/>
      <c r="E77" s="56"/>
      <c r="F77" s="57"/>
      <c r="G77" s="56"/>
      <c r="H77" s="56"/>
      <c r="I77" s="58"/>
      <c r="J77" s="59"/>
      <c r="K77" s="58"/>
      <c r="L77" s="56"/>
      <c r="M77" s="56"/>
      <c r="N77" s="58"/>
      <c r="O77" s="58"/>
      <c r="P77" s="58"/>
      <c r="Q77" s="58"/>
      <c r="R77" s="58"/>
      <c r="S77" s="58"/>
      <c r="T77" s="58"/>
      <c r="U77" s="58"/>
      <c r="V77" s="58"/>
      <c r="W77" s="58"/>
      <c r="X77" s="58"/>
      <c r="Y77" s="58"/>
      <c r="Z77" s="58" t="str">
        <f t="shared" si="3"/>
        <v>#DIV/0!</v>
      </c>
      <c r="AA77" s="58" t="str">
        <f t="shared" si="4"/>
        <v>#DIV/0!</v>
      </c>
      <c r="AB77" s="31"/>
      <c r="AC77" s="4"/>
      <c r="AD77" s="4"/>
      <c r="AE77" s="4"/>
      <c r="AF77" s="4"/>
      <c r="AG77" s="4"/>
      <c r="AH77" s="4"/>
      <c r="AI77" s="4"/>
      <c r="AJ77" s="4"/>
      <c r="AK77" s="4"/>
    </row>
    <row r="78" ht="15.75" customHeight="1">
      <c r="A78" s="4"/>
      <c r="B78" s="61"/>
      <c r="C78" s="62"/>
      <c r="D78" s="38"/>
      <c r="E78" s="63"/>
      <c r="F78" s="64"/>
      <c r="G78" s="63"/>
      <c r="H78" s="63"/>
      <c r="I78" s="65"/>
      <c r="J78" s="66"/>
      <c r="K78" s="65"/>
      <c r="L78" s="63"/>
      <c r="M78" s="63"/>
      <c r="N78" s="65"/>
      <c r="O78" s="65"/>
      <c r="P78" s="65"/>
      <c r="Q78" s="65"/>
      <c r="R78" s="65"/>
      <c r="S78" s="65"/>
      <c r="T78" s="65"/>
      <c r="U78" s="65"/>
      <c r="V78" s="65"/>
      <c r="W78" s="65"/>
      <c r="X78" s="65"/>
      <c r="Y78" s="65"/>
      <c r="Z78" s="65" t="str">
        <f t="shared" si="3"/>
        <v>#DIV/0!</v>
      </c>
      <c r="AA78" s="65" t="str">
        <f t="shared" si="4"/>
        <v>#DIV/0!</v>
      </c>
      <c r="AB78" s="39"/>
      <c r="AC78" s="4"/>
      <c r="AD78" s="4"/>
      <c r="AE78" s="4"/>
      <c r="AF78" s="4"/>
      <c r="AG78" s="4"/>
      <c r="AH78" s="4"/>
      <c r="AI78" s="4"/>
      <c r="AJ78" s="4"/>
      <c r="AK78" s="4"/>
    </row>
    <row r="79" ht="15.75" customHeight="1">
      <c r="A79" s="4"/>
      <c r="B79" s="42" t="s">
        <v>70</v>
      </c>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91"/>
      <c r="AC79" s="4"/>
      <c r="AD79" s="4"/>
      <c r="AE79" s="4"/>
      <c r="AF79" s="4"/>
      <c r="AG79" s="4"/>
      <c r="AH79" s="4"/>
      <c r="AI79" s="4"/>
      <c r="AJ79" s="4"/>
      <c r="AK79" s="4"/>
    </row>
    <row r="80" ht="15.75" customHeight="1">
      <c r="A80" s="4"/>
      <c r="B80" s="92"/>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4"/>
      <c r="AC80" s="4"/>
      <c r="AD80" s="4"/>
      <c r="AE80" s="4"/>
      <c r="AF80" s="4"/>
      <c r="AG80" s="4"/>
      <c r="AH80" s="4"/>
      <c r="AI80" s="4"/>
      <c r="AJ80" s="4"/>
      <c r="AK80" s="4"/>
    </row>
    <row r="81" ht="15.75" customHeight="1">
      <c r="A81" s="4"/>
      <c r="B81" s="48" t="s">
        <v>3</v>
      </c>
      <c r="C81" s="9" t="s">
        <v>4</v>
      </c>
      <c r="D81" s="10"/>
      <c r="E81" s="11" t="s">
        <v>5</v>
      </c>
      <c r="F81" s="11" t="s">
        <v>6</v>
      </c>
      <c r="G81" s="11" t="s">
        <v>7</v>
      </c>
      <c r="H81" s="11" t="s">
        <v>8</v>
      </c>
      <c r="I81" s="11" t="s">
        <v>9</v>
      </c>
      <c r="J81" s="11" t="s">
        <v>10</v>
      </c>
      <c r="K81" s="11" t="s">
        <v>11</v>
      </c>
      <c r="L81" s="11" t="s">
        <v>12</v>
      </c>
      <c r="M81" s="11" t="s">
        <v>13</v>
      </c>
      <c r="N81" s="49" t="s">
        <v>14</v>
      </c>
      <c r="O81" s="49" t="s">
        <v>15</v>
      </c>
      <c r="P81" s="49" t="s">
        <v>16</v>
      </c>
      <c r="Q81" s="49" t="s">
        <v>384</v>
      </c>
      <c r="R81" s="49" t="s">
        <v>18</v>
      </c>
      <c r="S81" s="49" t="s">
        <v>19</v>
      </c>
      <c r="T81" s="49" t="s">
        <v>20</v>
      </c>
      <c r="U81" s="49" t="s">
        <v>21</v>
      </c>
      <c r="V81" s="49" t="s">
        <v>22</v>
      </c>
      <c r="W81" s="11" t="s">
        <v>23</v>
      </c>
      <c r="X81" s="11" t="s">
        <v>24</v>
      </c>
      <c r="Y81" s="11" t="s">
        <v>25</v>
      </c>
      <c r="Z81" s="11" t="s">
        <v>26</v>
      </c>
      <c r="AA81" s="11" t="s">
        <v>27</v>
      </c>
      <c r="AB81" s="11" t="s">
        <v>28</v>
      </c>
      <c r="AC81" s="4"/>
      <c r="AD81" s="4"/>
      <c r="AE81" s="4"/>
      <c r="AF81" s="4"/>
      <c r="AG81" s="4"/>
      <c r="AH81" s="4"/>
      <c r="AI81" s="4"/>
      <c r="AJ81" s="4"/>
      <c r="AK81" s="4"/>
    </row>
    <row r="82" ht="15.75" customHeight="1">
      <c r="A82" s="4"/>
      <c r="B82" s="50"/>
      <c r="C82" s="17"/>
      <c r="D82" s="18"/>
      <c r="E82" s="20"/>
      <c r="F82" s="19"/>
      <c r="G82" s="20"/>
      <c r="H82" s="20"/>
      <c r="I82" s="21"/>
      <c r="J82" s="22"/>
      <c r="K82" s="21"/>
      <c r="L82" s="20"/>
      <c r="M82" s="20"/>
      <c r="N82" s="21"/>
      <c r="O82" s="21"/>
      <c r="P82" s="21"/>
      <c r="Q82" s="21"/>
      <c r="R82" s="21"/>
      <c r="S82" s="21"/>
      <c r="T82" s="21"/>
      <c r="U82" s="21"/>
      <c r="V82" s="21"/>
      <c r="W82" s="21"/>
      <c r="X82" s="21"/>
      <c r="Y82" s="21"/>
      <c r="Z82" s="21" t="str">
        <f t="shared" ref="Z82:Z96" si="5">AVERAGE(N82:Y82)</f>
        <v>#DIV/0!</v>
      </c>
      <c r="AA82" s="21" t="str">
        <f t="shared" ref="AA82:AA96" si="6">Z82/K82</f>
        <v>#DIV/0!</v>
      </c>
      <c r="AB82" s="106"/>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5"/>
        <v>#DIV/0!</v>
      </c>
      <c r="AA83" s="58" t="str">
        <f t="shared" si="6"/>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5"/>
        <v>#DIV/0!</v>
      </c>
      <c r="AA84" s="58" t="str">
        <f t="shared" si="6"/>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5"/>
        <v>#DIV/0!</v>
      </c>
      <c r="AA85" s="58" t="str">
        <f t="shared" si="6"/>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5"/>
        <v>#DIV/0!</v>
      </c>
      <c r="AA86" s="58" t="str">
        <f t="shared" si="6"/>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5"/>
        <v>#DIV/0!</v>
      </c>
      <c r="AA87" s="58" t="str">
        <f t="shared" si="6"/>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5"/>
        <v>#DIV/0!</v>
      </c>
      <c r="AA88" s="58" t="str">
        <f t="shared" si="6"/>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5"/>
        <v>#DIV/0!</v>
      </c>
      <c r="AA89" s="58" t="str">
        <f t="shared" si="6"/>
        <v>#DIV/0!</v>
      </c>
      <c r="AB89" s="31"/>
      <c r="AC89" s="4"/>
      <c r="AD89" s="4"/>
      <c r="AE89" s="4"/>
      <c r="AF89" s="4"/>
      <c r="AG89" s="4"/>
      <c r="AH89" s="4"/>
      <c r="AI89" s="4"/>
      <c r="AJ89" s="4"/>
      <c r="AK89" s="4"/>
    </row>
    <row r="90" ht="15.75" customHeight="1">
      <c r="A90" s="4"/>
      <c r="B90" s="29"/>
      <c r="C90" s="55"/>
      <c r="D90" s="3"/>
      <c r="E90" s="56"/>
      <c r="F90" s="57"/>
      <c r="G90" s="56"/>
      <c r="H90" s="56"/>
      <c r="I90" s="58"/>
      <c r="J90" s="59"/>
      <c r="K90" s="58"/>
      <c r="L90" s="56"/>
      <c r="M90" s="56"/>
      <c r="N90" s="58"/>
      <c r="O90" s="58"/>
      <c r="P90" s="58"/>
      <c r="Q90" s="58"/>
      <c r="R90" s="58"/>
      <c r="S90" s="58"/>
      <c r="T90" s="58"/>
      <c r="U90" s="58"/>
      <c r="V90" s="58"/>
      <c r="W90" s="58"/>
      <c r="X90" s="58"/>
      <c r="Y90" s="58"/>
      <c r="Z90" s="58" t="str">
        <f t="shared" si="5"/>
        <v>#DIV/0!</v>
      </c>
      <c r="AA90" s="58" t="str">
        <f t="shared" si="6"/>
        <v>#DIV/0!</v>
      </c>
      <c r="AB90" s="31"/>
      <c r="AC90" s="4"/>
      <c r="AD90" s="4"/>
      <c r="AE90" s="4"/>
      <c r="AF90" s="4"/>
      <c r="AG90" s="4"/>
      <c r="AH90" s="4"/>
      <c r="AI90" s="4"/>
      <c r="AJ90" s="4"/>
      <c r="AK90" s="4"/>
    </row>
    <row r="91" ht="15.75" customHeight="1">
      <c r="A91" s="4"/>
      <c r="B91" s="29"/>
      <c r="C91" s="55"/>
      <c r="D91" s="3"/>
      <c r="E91" s="56"/>
      <c r="F91" s="57"/>
      <c r="G91" s="56"/>
      <c r="H91" s="56"/>
      <c r="I91" s="58"/>
      <c r="J91" s="59"/>
      <c r="K91" s="58"/>
      <c r="L91" s="56"/>
      <c r="M91" s="56"/>
      <c r="N91" s="58"/>
      <c r="O91" s="58"/>
      <c r="P91" s="58"/>
      <c r="Q91" s="58"/>
      <c r="R91" s="58"/>
      <c r="S91" s="58"/>
      <c r="T91" s="58"/>
      <c r="U91" s="58"/>
      <c r="V91" s="58"/>
      <c r="W91" s="58"/>
      <c r="X91" s="58"/>
      <c r="Y91" s="58"/>
      <c r="Z91" s="58" t="str">
        <f t="shared" si="5"/>
        <v>#DIV/0!</v>
      </c>
      <c r="AA91" s="58" t="str">
        <f t="shared" si="6"/>
        <v>#DIV/0!</v>
      </c>
      <c r="AB91" s="31"/>
      <c r="AC91" s="4"/>
      <c r="AD91" s="4"/>
      <c r="AE91" s="4"/>
      <c r="AF91" s="4"/>
      <c r="AG91" s="4"/>
      <c r="AH91" s="4"/>
      <c r="AI91" s="4"/>
      <c r="AJ91" s="4"/>
      <c r="AK91" s="4"/>
    </row>
    <row r="92" ht="15.75" customHeight="1">
      <c r="A92" s="4"/>
      <c r="B92" s="29"/>
      <c r="C92" s="55"/>
      <c r="D92" s="3"/>
      <c r="E92" s="56"/>
      <c r="F92" s="57"/>
      <c r="G92" s="56"/>
      <c r="H92" s="56"/>
      <c r="I92" s="58"/>
      <c r="J92" s="59"/>
      <c r="K92" s="58"/>
      <c r="L92" s="56"/>
      <c r="M92" s="56"/>
      <c r="N92" s="58"/>
      <c r="O92" s="58"/>
      <c r="P92" s="58"/>
      <c r="Q92" s="58"/>
      <c r="R92" s="58"/>
      <c r="S92" s="58"/>
      <c r="T92" s="58"/>
      <c r="U92" s="58"/>
      <c r="V92" s="58"/>
      <c r="W92" s="58"/>
      <c r="X92" s="58"/>
      <c r="Y92" s="58"/>
      <c r="Z92" s="58" t="str">
        <f t="shared" si="5"/>
        <v>#DIV/0!</v>
      </c>
      <c r="AA92" s="58" t="str">
        <f t="shared" si="6"/>
        <v>#DIV/0!</v>
      </c>
      <c r="AB92" s="31"/>
      <c r="AC92" s="4"/>
      <c r="AD92" s="4"/>
      <c r="AE92" s="4"/>
      <c r="AF92" s="4"/>
      <c r="AG92" s="4"/>
      <c r="AH92" s="4"/>
      <c r="AI92" s="4"/>
      <c r="AJ92" s="4"/>
      <c r="AK92" s="4"/>
    </row>
    <row r="93" ht="15.75" customHeight="1">
      <c r="A93" s="4"/>
      <c r="B93" s="29"/>
      <c r="C93" s="55"/>
      <c r="D93" s="3"/>
      <c r="E93" s="56"/>
      <c r="F93" s="57"/>
      <c r="G93" s="56"/>
      <c r="H93" s="56"/>
      <c r="I93" s="58"/>
      <c r="J93" s="59"/>
      <c r="K93" s="58"/>
      <c r="L93" s="56"/>
      <c r="M93" s="56"/>
      <c r="N93" s="58"/>
      <c r="O93" s="58"/>
      <c r="P93" s="58"/>
      <c r="Q93" s="58"/>
      <c r="R93" s="58"/>
      <c r="S93" s="58"/>
      <c r="T93" s="58"/>
      <c r="U93" s="58"/>
      <c r="V93" s="58"/>
      <c r="W93" s="58"/>
      <c r="X93" s="58"/>
      <c r="Y93" s="58"/>
      <c r="Z93" s="58" t="str">
        <f t="shared" si="5"/>
        <v>#DIV/0!</v>
      </c>
      <c r="AA93" s="58" t="str">
        <f t="shared" si="6"/>
        <v>#DIV/0!</v>
      </c>
      <c r="AB93" s="31"/>
      <c r="AC93" s="4"/>
      <c r="AD93" s="4"/>
      <c r="AE93" s="4"/>
      <c r="AF93" s="4"/>
      <c r="AG93" s="4"/>
      <c r="AH93" s="4"/>
      <c r="AI93" s="4"/>
      <c r="AJ93" s="4"/>
      <c r="AK93" s="4"/>
    </row>
    <row r="94" ht="15.75" customHeight="1">
      <c r="A94" s="4"/>
      <c r="B94" s="29"/>
      <c r="C94" s="55"/>
      <c r="D94" s="3"/>
      <c r="E94" s="56"/>
      <c r="F94" s="57"/>
      <c r="G94" s="56"/>
      <c r="H94" s="56"/>
      <c r="I94" s="58"/>
      <c r="J94" s="59"/>
      <c r="K94" s="58"/>
      <c r="L94" s="56"/>
      <c r="M94" s="56"/>
      <c r="N94" s="58"/>
      <c r="O94" s="58"/>
      <c r="P94" s="58"/>
      <c r="Q94" s="58"/>
      <c r="R94" s="58"/>
      <c r="S94" s="58"/>
      <c r="T94" s="58"/>
      <c r="U94" s="58"/>
      <c r="V94" s="58"/>
      <c r="W94" s="58"/>
      <c r="X94" s="58"/>
      <c r="Y94" s="58"/>
      <c r="Z94" s="58" t="str">
        <f t="shared" si="5"/>
        <v>#DIV/0!</v>
      </c>
      <c r="AA94" s="58" t="str">
        <f t="shared" si="6"/>
        <v>#DIV/0!</v>
      </c>
      <c r="AB94" s="31"/>
      <c r="AC94" s="4"/>
      <c r="AD94" s="4"/>
      <c r="AE94" s="4"/>
      <c r="AF94" s="4"/>
      <c r="AG94" s="4"/>
      <c r="AH94" s="4"/>
      <c r="AI94" s="4"/>
      <c r="AJ94" s="4"/>
      <c r="AK94" s="4"/>
    </row>
    <row r="95" ht="15.75" customHeight="1">
      <c r="A95" s="4"/>
      <c r="B95" s="29"/>
      <c r="C95" s="55"/>
      <c r="D95" s="3"/>
      <c r="E95" s="56"/>
      <c r="F95" s="57"/>
      <c r="G95" s="56"/>
      <c r="H95" s="56"/>
      <c r="I95" s="58"/>
      <c r="J95" s="59"/>
      <c r="K95" s="58"/>
      <c r="L95" s="56"/>
      <c r="M95" s="56"/>
      <c r="N95" s="58"/>
      <c r="O95" s="58"/>
      <c r="P95" s="58"/>
      <c r="Q95" s="58"/>
      <c r="R95" s="58"/>
      <c r="S95" s="58"/>
      <c r="T95" s="58"/>
      <c r="U95" s="58"/>
      <c r="V95" s="58"/>
      <c r="W95" s="58"/>
      <c r="X95" s="58"/>
      <c r="Y95" s="58"/>
      <c r="Z95" s="58" t="str">
        <f t="shared" si="5"/>
        <v>#DIV/0!</v>
      </c>
      <c r="AA95" s="58" t="str">
        <f t="shared" si="6"/>
        <v>#DIV/0!</v>
      </c>
      <c r="AB95" s="31"/>
      <c r="AC95" s="4"/>
      <c r="AD95" s="4"/>
      <c r="AE95" s="4"/>
      <c r="AF95" s="4"/>
      <c r="AG95" s="4"/>
      <c r="AH95" s="4"/>
      <c r="AI95" s="4"/>
      <c r="AJ95" s="4"/>
      <c r="AK95" s="4"/>
    </row>
    <row r="96" ht="15.75" customHeight="1">
      <c r="A96" s="4"/>
      <c r="B96" s="29"/>
      <c r="C96" s="55"/>
      <c r="D96" s="3"/>
      <c r="E96" s="56"/>
      <c r="F96" s="57"/>
      <c r="G96" s="56"/>
      <c r="H96" s="56"/>
      <c r="I96" s="58"/>
      <c r="J96" s="59"/>
      <c r="K96" s="58"/>
      <c r="L96" s="56"/>
      <c r="M96" s="56"/>
      <c r="N96" s="58"/>
      <c r="O96" s="58"/>
      <c r="P96" s="58"/>
      <c r="Q96" s="58"/>
      <c r="R96" s="58"/>
      <c r="S96" s="58"/>
      <c r="T96" s="58"/>
      <c r="U96" s="58"/>
      <c r="V96" s="58"/>
      <c r="W96" s="58"/>
      <c r="X96" s="58"/>
      <c r="Y96" s="58"/>
      <c r="Z96" s="58" t="str">
        <f t="shared" si="5"/>
        <v>#DIV/0!</v>
      </c>
      <c r="AA96" s="58" t="str">
        <f t="shared" si="6"/>
        <v>#DIV/0!</v>
      </c>
      <c r="AB96" s="31"/>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row>
  </sheetData>
  <mergeCells count="127">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C81:D81"/>
    <mergeCell ref="C82:D82"/>
    <mergeCell ref="C83:D83"/>
    <mergeCell ref="C84:D84"/>
    <mergeCell ref="C85:D85"/>
    <mergeCell ref="C86:D86"/>
    <mergeCell ref="C87:D87"/>
    <mergeCell ref="C95:D95"/>
    <mergeCell ref="C96:D96"/>
    <mergeCell ref="C88:D88"/>
    <mergeCell ref="C89:D89"/>
    <mergeCell ref="C90:D90"/>
    <mergeCell ref="C91:D91"/>
    <mergeCell ref="C92:D92"/>
    <mergeCell ref="C93:D93"/>
    <mergeCell ref="C94:D94"/>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60:D60"/>
    <mergeCell ref="B61:AB62"/>
    <mergeCell ref="C63:D63"/>
    <mergeCell ref="C64:D64"/>
    <mergeCell ref="B79:AB80"/>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N64:AA64 Z65:AA78">
    <cfRule type="cellIs" dxfId="0" priority="4" operator="lessThan">
      <formula>0.7</formula>
    </cfRule>
  </conditionalFormatting>
  <conditionalFormatting sqref="N64:AA64 Z65:AA78">
    <cfRule type="cellIs" dxfId="1" priority="5" operator="between">
      <formula>0.7</formula>
      <formula>0.9</formula>
    </cfRule>
  </conditionalFormatting>
  <conditionalFormatting sqref="N64:AA64 Z65:AA78">
    <cfRule type="cellIs" dxfId="2" priority="6" operator="greaterThan">
      <formula>0.9</formula>
    </cfRule>
  </conditionalFormatting>
  <conditionalFormatting sqref="N65:Y78">
    <cfRule type="cellIs" dxfId="0" priority="7" operator="lessThan">
      <formula>0.7</formula>
    </cfRule>
  </conditionalFormatting>
  <conditionalFormatting sqref="N65:Y78">
    <cfRule type="cellIs" dxfId="1" priority="8" operator="between">
      <formula>0.7</formula>
      <formula>0.9</formula>
    </cfRule>
  </conditionalFormatting>
  <conditionalFormatting sqref="N65:Y78">
    <cfRule type="cellIs" dxfId="2" priority="9" operator="greaterThan">
      <formula>0.9</formula>
    </cfRule>
  </conditionalFormatting>
  <conditionalFormatting sqref="N82:AA82 Z83:AA96">
    <cfRule type="cellIs" dxfId="0" priority="10" operator="lessThan">
      <formula>0.7</formula>
    </cfRule>
  </conditionalFormatting>
  <conditionalFormatting sqref="N82:AA82 Z83:AA96">
    <cfRule type="cellIs" dxfId="1" priority="11" operator="between">
      <formula>0.7</formula>
      <formula>0.9</formula>
    </cfRule>
  </conditionalFormatting>
  <conditionalFormatting sqref="N82:AA82 Z83:AA96">
    <cfRule type="cellIs" dxfId="2" priority="12" operator="greaterThan">
      <formula>0.9</formula>
    </cfRule>
  </conditionalFormatting>
  <conditionalFormatting sqref="N83:Y96">
    <cfRule type="cellIs" dxfId="0" priority="13" operator="lessThan">
      <formula>0.7</formula>
    </cfRule>
  </conditionalFormatting>
  <conditionalFormatting sqref="N83:Y96">
    <cfRule type="cellIs" dxfId="1" priority="14" operator="between">
      <formula>0.7</formula>
      <formula>0.9</formula>
    </cfRule>
  </conditionalFormatting>
  <conditionalFormatting sqref="N83:Y96">
    <cfRule type="cellIs" dxfId="2" priority="15" operator="greaterThan">
      <formula>0.9</formula>
    </cfRule>
  </conditionalFormatting>
  <dataValidations>
    <dataValidation type="list" allowBlank="1" showErrorMessage="1" sqref="G7:G60 G64:G78 G82:G96">
      <formula1>$AG$7:$AG$11</formula1>
    </dataValidation>
    <dataValidation type="list" allowBlank="1" showErrorMessage="1" sqref="L7:L60 L64:L78 L82:L96">
      <formula1>$AI$7:$AI$10</formula1>
    </dataValidation>
    <dataValidation type="list" allowBlank="1" showErrorMessage="1" sqref="H7:H60 H64:H78 H82:H96">
      <formula1>$AH$7:$AH$9</formula1>
    </dataValidation>
    <dataValidation type="list" allowBlank="1" showErrorMessage="1" sqref="B7:B60 B64:B78 B82:B96">
      <formula1>$AK$7:$AK$10</formula1>
    </dataValidation>
    <dataValidation type="list" allowBlank="1" showErrorMessage="1" sqref="M7:M60 M64:M78 M82:M96">
      <formula1>$AJ$7:$AJ$12</formula1>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29" width="17.11"/>
    <col customWidth="1" min="30"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2" t="s">
        <v>0</v>
      </c>
      <c r="E2" s="3"/>
      <c r="F2" s="7"/>
      <c r="G2" s="7"/>
      <c r="H2" s="7"/>
      <c r="I2" s="7"/>
      <c r="J2" s="7"/>
      <c r="K2" s="7"/>
      <c r="L2" s="7"/>
      <c r="M2" s="7"/>
      <c r="N2" s="7"/>
      <c r="O2" s="7"/>
      <c r="P2" s="7"/>
      <c r="Q2" s="7"/>
      <c r="R2" s="7"/>
      <c r="S2" s="7"/>
      <c r="T2" s="7"/>
      <c r="U2" s="7"/>
      <c r="V2" s="7"/>
      <c r="W2" s="7"/>
      <c r="X2" s="7"/>
      <c r="Y2" s="7"/>
      <c r="Z2" s="7"/>
      <c r="AA2" s="7"/>
      <c r="AB2" s="7"/>
      <c r="AC2" s="7"/>
      <c r="AD2" s="4"/>
      <c r="AE2" s="4"/>
      <c r="AF2" s="4"/>
      <c r="AG2" s="4"/>
      <c r="AH2" s="4"/>
      <c r="AI2" s="4"/>
      <c r="AJ2" s="4"/>
      <c r="AK2" s="4"/>
    </row>
    <row r="3" ht="15.75" customHeight="1">
      <c r="A3" s="4"/>
      <c r="C3" s="6"/>
      <c r="D3" s="1" t="s">
        <v>1</v>
      </c>
      <c r="F3" s="7"/>
      <c r="G3" s="7"/>
      <c r="H3" s="7"/>
      <c r="I3" s="7"/>
      <c r="J3" s="7"/>
      <c r="K3" s="7"/>
      <c r="L3" s="7"/>
      <c r="M3" s="7"/>
      <c r="N3" s="7"/>
      <c r="O3" s="7"/>
      <c r="P3" s="7"/>
      <c r="Q3" s="7"/>
      <c r="R3" s="7"/>
      <c r="S3" s="7"/>
      <c r="T3" s="7"/>
      <c r="U3" s="7"/>
      <c r="V3" s="7"/>
      <c r="W3" s="7"/>
      <c r="X3" s="7"/>
      <c r="Y3" s="7"/>
      <c r="Z3" s="7"/>
      <c r="AA3" s="7"/>
      <c r="AB3" s="7"/>
      <c r="AC3" s="7"/>
      <c r="AD3" s="4"/>
      <c r="AE3" s="4"/>
      <c r="AF3" s="4"/>
      <c r="AG3" s="4"/>
      <c r="AH3" s="4"/>
      <c r="AI3" s="4"/>
      <c r="AJ3" s="4"/>
      <c r="AK3" s="4"/>
    </row>
    <row r="4" ht="18.0" customHeight="1">
      <c r="A4" s="4"/>
      <c r="C4" s="6"/>
      <c r="D4" s="1" t="s">
        <v>2</v>
      </c>
      <c r="F4" s="7"/>
      <c r="G4" s="7"/>
      <c r="H4" s="7"/>
      <c r="I4" s="7"/>
      <c r="J4" s="7"/>
      <c r="K4" s="7"/>
      <c r="L4" s="7"/>
      <c r="M4" s="7"/>
      <c r="N4" s="7"/>
      <c r="O4" s="7"/>
      <c r="P4" s="7"/>
      <c r="Q4" s="7"/>
      <c r="R4" s="7"/>
      <c r="S4" s="7"/>
      <c r="T4" s="7"/>
      <c r="U4" s="7"/>
      <c r="V4" s="7"/>
      <c r="W4" s="7"/>
      <c r="X4" s="7"/>
      <c r="Y4" s="7"/>
      <c r="Z4" s="7"/>
      <c r="AA4" s="7"/>
      <c r="AB4" s="7"/>
      <c r="AC4" s="7"/>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2" t="s">
        <v>27</v>
      </c>
      <c r="AB6" s="13" t="s">
        <v>28</v>
      </c>
      <c r="AC6" s="14"/>
      <c r="AD6" s="15" t="s">
        <v>29</v>
      </c>
      <c r="AE6" s="3"/>
      <c r="AF6" s="4"/>
      <c r="AG6" s="4" t="s">
        <v>7</v>
      </c>
      <c r="AH6" s="4" t="s">
        <v>8</v>
      </c>
      <c r="AI6" s="4" t="s">
        <v>12</v>
      </c>
      <c r="AJ6" s="4" t="s">
        <v>30</v>
      </c>
      <c r="AK6" s="4" t="s">
        <v>3</v>
      </c>
    </row>
    <row r="7" ht="121.5" customHeight="1">
      <c r="A7" s="4"/>
      <c r="B7" s="16" t="s">
        <v>31</v>
      </c>
      <c r="C7" s="17" t="s">
        <v>32</v>
      </c>
      <c r="D7" s="18"/>
      <c r="E7" s="19" t="s">
        <v>33</v>
      </c>
      <c r="F7" s="19" t="s">
        <v>34</v>
      </c>
      <c r="G7" s="20" t="s">
        <v>35</v>
      </c>
      <c r="H7" s="20" t="s">
        <v>36</v>
      </c>
      <c r="I7" s="21">
        <v>0.0</v>
      </c>
      <c r="J7" s="22" t="s">
        <v>37</v>
      </c>
      <c r="K7" s="21">
        <v>1.0</v>
      </c>
      <c r="L7" s="20" t="s">
        <v>38</v>
      </c>
      <c r="M7" s="20" t="s">
        <v>39</v>
      </c>
      <c r="N7" s="23">
        <v>1.0</v>
      </c>
      <c r="O7" s="23">
        <v>0.75</v>
      </c>
      <c r="P7" s="23">
        <v>1.2</v>
      </c>
      <c r="Q7" s="23">
        <v>1.25</v>
      </c>
      <c r="R7" s="23">
        <v>0.67</v>
      </c>
      <c r="S7" s="23">
        <v>1.0</v>
      </c>
      <c r="T7" s="23">
        <v>1.0</v>
      </c>
      <c r="U7" s="23">
        <v>1.0</v>
      </c>
      <c r="V7" s="23">
        <v>0.57</v>
      </c>
      <c r="W7" s="23">
        <v>0.94</v>
      </c>
      <c r="X7" s="23">
        <v>1.0</v>
      </c>
      <c r="Y7" s="23">
        <v>1.0</v>
      </c>
      <c r="Z7" s="21">
        <f t="shared" ref="Z7:Z60" si="1">AVERAGE(N7:Y7)</f>
        <v>0.9483333333</v>
      </c>
      <c r="AA7" s="24">
        <f t="shared" ref="AA7:AA60" si="2">Z7/K7</f>
        <v>0.9483333333</v>
      </c>
      <c r="AB7" s="25" t="s">
        <v>40</v>
      </c>
      <c r="AC7" s="26"/>
      <c r="AD7" s="27" t="s">
        <v>41</v>
      </c>
      <c r="AE7" s="28" t="s">
        <v>42</v>
      </c>
      <c r="AF7" s="4"/>
      <c r="AG7" s="5" t="s">
        <v>35</v>
      </c>
      <c r="AH7" s="5" t="s">
        <v>36</v>
      </c>
      <c r="AI7" s="5" t="s">
        <v>38</v>
      </c>
      <c r="AJ7" s="5" t="s">
        <v>43</v>
      </c>
      <c r="AK7" s="4" t="s">
        <v>31</v>
      </c>
    </row>
    <row r="8" ht="15.75" customHeight="1">
      <c r="A8" s="4"/>
      <c r="B8" s="29"/>
      <c r="C8" s="30"/>
      <c r="D8" s="3"/>
      <c r="E8" s="31"/>
      <c r="F8" s="31"/>
      <c r="G8" s="31"/>
      <c r="H8" s="31"/>
      <c r="I8" s="32"/>
      <c r="J8" s="31"/>
      <c r="K8" s="32"/>
      <c r="L8" s="31"/>
      <c r="M8" s="31"/>
      <c r="N8" s="32"/>
      <c r="O8" s="32"/>
      <c r="P8" s="32"/>
      <c r="Q8" s="32"/>
      <c r="R8" s="32"/>
      <c r="S8" s="32"/>
      <c r="T8" s="32"/>
      <c r="U8" s="32"/>
      <c r="V8" s="32"/>
      <c r="W8" s="32"/>
      <c r="X8" s="32"/>
      <c r="Y8" s="32"/>
      <c r="Z8" s="32" t="str">
        <f t="shared" si="1"/>
        <v>#DIV/0!</v>
      </c>
      <c r="AA8" s="33" t="str">
        <f t="shared" si="2"/>
        <v>#DIV/0!</v>
      </c>
      <c r="AB8" s="31"/>
      <c r="AC8" s="4"/>
      <c r="AD8" s="34" t="s">
        <v>44</v>
      </c>
      <c r="AE8" s="28" t="s">
        <v>45</v>
      </c>
      <c r="AF8" s="4"/>
      <c r="AG8" s="5" t="s">
        <v>46</v>
      </c>
      <c r="AH8" s="5" t="s">
        <v>47</v>
      </c>
      <c r="AI8" s="5" t="s">
        <v>48</v>
      </c>
      <c r="AJ8" s="5" t="s">
        <v>49</v>
      </c>
      <c r="AK8" s="4" t="s">
        <v>50</v>
      </c>
    </row>
    <row r="9" ht="15.75" customHeight="1">
      <c r="A9" s="4"/>
      <c r="B9" s="29"/>
      <c r="C9" s="30"/>
      <c r="D9" s="3"/>
      <c r="E9" s="31"/>
      <c r="F9" s="31"/>
      <c r="G9" s="31"/>
      <c r="H9" s="31"/>
      <c r="I9" s="32"/>
      <c r="J9" s="31"/>
      <c r="K9" s="32"/>
      <c r="L9" s="31"/>
      <c r="M9" s="31"/>
      <c r="N9" s="32"/>
      <c r="O9" s="32"/>
      <c r="P9" s="32"/>
      <c r="Q9" s="32"/>
      <c r="R9" s="32"/>
      <c r="S9" s="32"/>
      <c r="T9" s="32"/>
      <c r="U9" s="32"/>
      <c r="V9" s="32"/>
      <c r="W9" s="32"/>
      <c r="X9" s="32"/>
      <c r="Y9" s="32"/>
      <c r="Z9" s="32" t="str">
        <f t="shared" si="1"/>
        <v>#DIV/0!</v>
      </c>
      <c r="AA9" s="33" t="str">
        <f t="shared" si="2"/>
        <v>#DIV/0!</v>
      </c>
      <c r="AB9" s="31"/>
      <c r="AC9" s="4"/>
      <c r="AD9" s="35" t="s">
        <v>51</v>
      </c>
      <c r="AE9" s="28" t="s">
        <v>52</v>
      </c>
      <c r="AF9" s="4"/>
      <c r="AG9" s="5" t="s">
        <v>53</v>
      </c>
      <c r="AH9" s="5" t="s">
        <v>54</v>
      </c>
      <c r="AI9" s="5" t="s">
        <v>55</v>
      </c>
      <c r="AJ9" s="5" t="s">
        <v>39</v>
      </c>
      <c r="AK9" s="4" t="s">
        <v>56</v>
      </c>
    </row>
    <row r="10" ht="15.75" customHeight="1">
      <c r="A10" s="4"/>
      <c r="B10" s="29"/>
      <c r="C10" s="30"/>
      <c r="D10" s="3"/>
      <c r="E10" s="31"/>
      <c r="F10" s="31"/>
      <c r="G10" s="31"/>
      <c r="H10" s="31"/>
      <c r="I10" s="32"/>
      <c r="J10" s="31"/>
      <c r="K10" s="32"/>
      <c r="L10" s="31"/>
      <c r="M10" s="31"/>
      <c r="N10" s="32"/>
      <c r="O10" s="32"/>
      <c r="P10" s="32"/>
      <c r="Q10" s="32"/>
      <c r="R10" s="32"/>
      <c r="S10" s="32"/>
      <c r="T10" s="32"/>
      <c r="U10" s="32"/>
      <c r="V10" s="32"/>
      <c r="W10" s="32"/>
      <c r="X10" s="32"/>
      <c r="Y10" s="32"/>
      <c r="Z10" s="32" t="str">
        <f t="shared" si="1"/>
        <v>#DIV/0!</v>
      </c>
      <c r="AA10" s="33" t="str">
        <f t="shared" si="2"/>
        <v>#DIV/0!</v>
      </c>
      <c r="AB10" s="31"/>
      <c r="AC10" s="4"/>
      <c r="AD10" s="4"/>
      <c r="AE10" s="4"/>
      <c r="AF10" s="4"/>
      <c r="AG10" s="5" t="s">
        <v>57</v>
      </c>
      <c r="AH10" s="5"/>
      <c r="AI10" s="5" t="s">
        <v>58</v>
      </c>
      <c r="AJ10" s="5" t="s">
        <v>59</v>
      </c>
      <c r="AK10" s="4" t="s">
        <v>60</v>
      </c>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si="1"/>
        <v>#DIV/0!</v>
      </c>
      <c r="AA11" s="33" t="str">
        <f t="shared" si="2"/>
        <v>#DIV/0!</v>
      </c>
      <c r="AB11" s="31"/>
      <c r="AC11" s="4"/>
      <c r="AD11" s="4"/>
      <c r="AE11" s="4"/>
      <c r="AF11" s="4"/>
      <c r="AG11" s="5" t="s">
        <v>61</v>
      </c>
      <c r="AH11" s="5"/>
      <c r="AI11" s="5"/>
      <c r="AJ11" s="5" t="s">
        <v>62</v>
      </c>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1"/>
        <v>#DIV/0!</v>
      </c>
      <c r="AA12" s="33" t="str">
        <f t="shared" si="2"/>
        <v>#DIV/0!</v>
      </c>
      <c r="AB12" s="31"/>
      <c r="AC12" s="4"/>
      <c r="AD12" s="4"/>
      <c r="AE12" s="4"/>
      <c r="AF12" s="4"/>
      <c r="AG12" s="5"/>
      <c r="AH12" s="5"/>
      <c r="AI12" s="5"/>
      <c r="AJ12" s="5" t="s">
        <v>63</v>
      </c>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1"/>
        <v>#DIV/0!</v>
      </c>
      <c r="AA13" s="33" t="str">
        <f t="shared" si="2"/>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1"/>
        <v>#DIV/0!</v>
      </c>
      <c r="AA14" s="33" t="str">
        <f t="shared" si="2"/>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1"/>
        <v>#DIV/0!</v>
      </c>
      <c r="AA15" s="33" t="str">
        <f t="shared" si="2"/>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1"/>
        <v>#DIV/0!</v>
      </c>
      <c r="AA16" s="33" t="str">
        <f t="shared" si="2"/>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1"/>
        <v>#DIV/0!</v>
      </c>
      <c r="AA17" s="33" t="str">
        <f t="shared" si="2"/>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1"/>
        <v>#DIV/0!</v>
      </c>
      <c r="AA18" s="33" t="str">
        <f t="shared" si="2"/>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1"/>
        <v>#DIV/0!</v>
      </c>
      <c r="AA19" s="33" t="str">
        <f t="shared" si="2"/>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1"/>
        <v>#DIV/0!</v>
      </c>
      <c r="AA20" s="33" t="str">
        <f t="shared" si="2"/>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1"/>
        <v>#DIV/0!</v>
      </c>
      <c r="AA21" s="33" t="str">
        <f t="shared" si="2"/>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1"/>
        <v>#DIV/0!</v>
      </c>
      <c r="AA22" s="33" t="str">
        <f t="shared" si="2"/>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1"/>
        <v>#DIV/0!</v>
      </c>
      <c r="AA23" s="33" t="str">
        <f t="shared" si="2"/>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1"/>
        <v>#DIV/0!</v>
      </c>
      <c r="AA24" s="33" t="str">
        <f t="shared" si="2"/>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1"/>
        <v>#DIV/0!</v>
      </c>
      <c r="AA25" s="33" t="str">
        <f t="shared" si="2"/>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1"/>
        <v>#DIV/0!</v>
      </c>
      <c r="AA26" s="33" t="str">
        <f t="shared" si="2"/>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1"/>
        <v>#DIV/0!</v>
      </c>
      <c r="AA27" s="33" t="str">
        <f t="shared" si="2"/>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1"/>
        <v>#DIV/0!</v>
      </c>
      <c r="AA28" s="33" t="str">
        <f t="shared" si="2"/>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1"/>
        <v>#DIV/0!</v>
      </c>
      <c r="AA29" s="33" t="str">
        <f t="shared" si="2"/>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1"/>
        <v>#DIV/0!</v>
      </c>
      <c r="AA30" s="33" t="str">
        <f t="shared" si="2"/>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1"/>
        <v>#DIV/0!</v>
      </c>
      <c r="AA31" s="33" t="str">
        <f t="shared" si="2"/>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1"/>
        <v>#DIV/0!</v>
      </c>
      <c r="AA32" s="33" t="str">
        <f t="shared" si="2"/>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1"/>
        <v>#DIV/0!</v>
      </c>
      <c r="AA33" s="33" t="str">
        <f t="shared" si="2"/>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1"/>
        <v>#DIV/0!</v>
      </c>
      <c r="AA34" s="33" t="str">
        <f t="shared" si="2"/>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1"/>
        <v>#DIV/0!</v>
      </c>
      <c r="AA35" s="33" t="str">
        <f t="shared" si="2"/>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1"/>
        <v>#DIV/0!</v>
      </c>
      <c r="AA36" s="33" t="str">
        <f t="shared" si="2"/>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1"/>
        <v>#DIV/0!</v>
      </c>
      <c r="AA37" s="33" t="str">
        <f t="shared" si="2"/>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1"/>
        <v>#DIV/0!</v>
      </c>
      <c r="AA38" s="33" t="str">
        <f t="shared" si="2"/>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1"/>
        <v>#DIV/0!</v>
      </c>
      <c r="AA39" s="33" t="str">
        <f t="shared" si="2"/>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1"/>
        <v>#DIV/0!</v>
      </c>
      <c r="AA40" s="33" t="str">
        <f t="shared" si="2"/>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1"/>
        <v>#DIV/0!</v>
      </c>
      <c r="AA41" s="33" t="str">
        <f t="shared" si="2"/>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1"/>
        <v>#DIV/0!</v>
      </c>
      <c r="AA42" s="33" t="str">
        <f t="shared" si="2"/>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1"/>
        <v>#DIV/0!</v>
      </c>
      <c r="AA43" s="33" t="str">
        <f t="shared" si="2"/>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1"/>
        <v>#DIV/0!</v>
      </c>
      <c r="AA44" s="33" t="str">
        <f t="shared" si="2"/>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1"/>
        <v>#DIV/0!</v>
      </c>
      <c r="AA45" s="33" t="str">
        <f t="shared" si="2"/>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1"/>
        <v>#DIV/0!</v>
      </c>
      <c r="AA46" s="33" t="str">
        <f t="shared" si="2"/>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1"/>
        <v>#DIV/0!</v>
      </c>
      <c r="AA47" s="33" t="str">
        <f t="shared" si="2"/>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1"/>
        <v>#DIV/0!</v>
      </c>
      <c r="AA48" s="33" t="str">
        <f t="shared" si="2"/>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1"/>
        <v>#DIV/0!</v>
      </c>
      <c r="AA49" s="33" t="str">
        <f t="shared" si="2"/>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1"/>
        <v>#DIV/0!</v>
      </c>
      <c r="AA50" s="33" t="str">
        <f t="shared" si="2"/>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1"/>
        <v>#DIV/0!</v>
      </c>
      <c r="AA51" s="33" t="str">
        <f t="shared" si="2"/>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1"/>
        <v>#DIV/0!</v>
      </c>
      <c r="AA52" s="33" t="str">
        <f t="shared" si="2"/>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1"/>
        <v>#DIV/0!</v>
      </c>
      <c r="AA53" s="33" t="str">
        <f t="shared" si="2"/>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1"/>
        <v>#DIV/0!</v>
      </c>
      <c r="AA54" s="33" t="str">
        <f t="shared" si="2"/>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1"/>
        <v>#DIV/0!</v>
      </c>
      <c r="AA55" s="33" t="str">
        <f t="shared" si="2"/>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1"/>
        <v>#DIV/0!</v>
      </c>
      <c r="AA56" s="33" t="str">
        <f t="shared" si="2"/>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1"/>
        <v>#DIV/0!</v>
      </c>
      <c r="AA57" s="33" t="str">
        <f t="shared" si="2"/>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1"/>
        <v>#DIV/0!</v>
      </c>
      <c r="AA58" s="33" t="str">
        <f t="shared" si="2"/>
        <v>#DIV/0!</v>
      </c>
      <c r="AB58" s="31"/>
      <c r="AC58" s="4"/>
      <c r="AD58" s="4"/>
      <c r="AE58" s="4"/>
      <c r="AF58" s="4"/>
      <c r="AG58" s="4"/>
      <c r="AH58" s="4"/>
      <c r="AI58" s="4"/>
      <c r="AJ58" s="4"/>
      <c r="AK58" s="4"/>
    </row>
    <row r="59" ht="15.75" customHeight="1">
      <c r="A59" s="4"/>
      <c r="B59" s="28"/>
      <c r="C59" s="30"/>
      <c r="D59" s="3"/>
      <c r="E59" s="31"/>
      <c r="F59" s="31"/>
      <c r="G59" s="31"/>
      <c r="H59" s="31"/>
      <c r="I59" s="32"/>
      <c r="J59" s="31"/>
      <c r="K59" s="32"/>
      <c r="L59" s="31"/>
      <c r="M59" s="31"/>
      <c r="N59" s="32"/>
      <c r="O59" s="32"/>
      <c r="P59" s="32"/>
      <c r="Q59" s="32"/>
      <c r="R59" s="32"/>
      <c r="S59" s="32"/>
      <c r="T59" s="32"/>
      <c r="U59" s="32"/>
      <c r="V59" s="32"/>
      <c r="W59" s="32"/>
      <c r="X59" s="32"/>
      <c r="Y59" s="32"/>
      <c r="Z59" s="32" t="str">
        <f t="shared" si="1"/>
        <v>#DIV/0!</v>
      </c>
      <c r="AA59" s="33" t="str">
        <f t="shared" si="2"/>
        <v>#DIV/0!</v>
      </c>
      <c r="AB59" s="31"/>
      <c r="AC59" s="4"/>
      <c r="AD59" s="4"/>
      <c r="AE59" s="4"/>
      <c r="AF59" s="4"/>
      <c r="AG59" s="4"/>
      <c r="AH59" s="4"/>
      <c r="AI59" s="4"/>
      <c r="AJ59" s="4"/>
      <c r="AK59" s="4"/>
    </row>
    <row r="60" ht="15.75" customHeight="1">
      <c r="A60" s="4"/>
      <c r="B60" s="36"/>
      <c r="C60" s="37"/>
      <c r="D60" s="38"/>
      <c r="E60" s="39"/>
      <c r="F60" s="39"/>
      <c r="G60" s="39"/>
      <c r="H60" s="39"/>
      <c r="I60" s="40"/>
      <c r="J60" s="39"/>
      <c r="K60" s="40"/>
      <c r="L60" s="39"/>
      <c r="M60" s="39"/>
      <c r="N60" s="40"/>
      <c r="O60" s="40"/>
      <c r="P60" s="40"/>
      <c r="Q60" s="40"/>
      <c r="R60" s="40"/>
      <c r="S60" s="40"/>
      <c r="T60" s="40"/>
      <c r="U60" s="40"/>
      <c r="V60" s="40"/>
      <c r="W60" s="40"/>
      <c r="X60" s="40"/>
      <c r="Y60" s="40"/>
      <c r="Z60" s="40" t="str">
        <f t="shared" si="1"/>
        <v>#DIV/0!</v>
      </c>
      <c r="AA60" s="41" t="str">
        <f t="shared" si="2"/>
        <v>#DIV/0!</v>
      </c>
      <c r="AB60" s="31"/>
      <c r="AC60" s="4"/>
      <c r="AD60" s="4"/>
      <c r="AE60" s="4"/>
      <c r="AF60" s="4"/>
      <c r="AG60" s="4"/>
      <c r="AH60" s="4"/>
      <c r="AI60" s="4"/>
      <c r="AJ60" s="4"/>
      <c r="AK60" s="4"/>
    </row>
    <row r="61" ht="15.75" customHeight="1">
      <c r="A61" s="4"/>
      <c r="B61" s="42" t="s">
        <v>64</v>
      </c>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4"/>
      <c r="AC61" s="45"/>
      <c r="AD61" s="4"/>
      <c r="AE61" s="4"/>
      <c r="AF61" s="4"/>
      <c r="AG61" s="4"/>
      <c r="AH61" s="4"/>
      <c r="AI61" s="4"/>
      <c r="AJ61" s="4"/>
      <c r="AK61" s="4"/>
    </row>
    <row r="62" ht="15.75" customHeight="1">
      <c r="A62" s="4"/>
      <c r="B62" s="46"/>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18"/>
      <c r="AC62" s="45"/>
      <c r="AD62" s="4"/>
      <c r="AE62" s="4"/>
      <c r="AF62" s="4"/>
      <c r="AG62" s="4"/>
      <c r="AH62" s="4"/>
      <c r="AI62" s="4"/>
      <c r="AJ62" s="4"/>
      <c r="AK62" s="4"/>
    </row>
    <row r="63" ht="15.75" customHeight="1">
      <c r="A63" s="4"/>
      <c r="B63" s="48" t="s">
        <v>3</v>
      </c>
      <c r="C63" s="9" t="s">
        <v>4</v>
      </c>
      <c r="D63" s="10"/>
      <c r="E63" s="11" t="s">
        <v>5</v>
      </c>
      <c r="F63" s="11" t="s">
        <v>6</v>
      </c>
      <c r="G63" s="11" t="s">
        <v>7</v>
      </c>
      <c r="H63" s="11" t="s">
        <v>8</v>
      </c>
      <c r="I63" s="11" t="s">
        <v>9</v>
      </c>
      <c r="J63" s="11" t="s">
        <v>10</v>
      </c>
      <c r="K63" s="11" t="s">
        <v>11</v>
      </c>
      <c r="L63" s="11" t="s">
        <v>12</v>
      </c>
      <c r="M63" s="11" t="s">
        <v>13</v>
      </c>
      <c r="N63" s="49" t="s">
        <v>14</v>
      </c>
      <c r="O63" s="49" t="s">
        <v>15</v>
      </c>
      <c r="P63" s="49" t="s">
        <v>16</v>
      </c>
      <c r="Q63" s="49" t="s">
        <v>17</v>
      </c>
      <c r="R63" s="49" t="s">
        <v>18</v>
      </c>
      <c r="S63" s="49" t="s">
        <v>19</v>
      </c>
      <c r="T63" s="49" t="s">
        <v>20</v>
      </c>
      <c r="U63" s="49" t="s">
        <v>21</v>
      </c>
      <c r="V63" s="11" t="s">
        <v>22</v>
      </c>
      <c r="W63" s="11" t="s">
        <v>23</v>
      </c>
      <c r="X63" s="11" t="s">
        <v>24</v>
      </c>
      <c r="Y63" s="11" t="s">
        <v>25</v>
      </c>
      <c r="Z63" s="11" t="s">
        <v>26</v>
      </c>
      <c r="AA63" s="12" t="s">
        <v>27</v>
      </c>
      <c r="AB63" s="13" t="s">
        <v>28</v>
      </c>
      <c r="AC63" s="14"/>
      <c r="AD63" s="4"/>
      <c r="AE63" s="4"/>
      <c r="AF63" s="4"/>
      <c r="AG63" s="4"/>
      <c r="AH63" s="4"/>
      <c r="AI63" s="4"/>
      <c r="AJ63" s="4"/>
      <c r="AK63" s="4"/>
    </row>
    <row r="64" ht="52.5" customHeight="1">
      <c r="A64" s="4"/>
      <c r="B64" s="50" t="s">
        <v>56</v>
      </c>
      <c r="C64" s="17" t="s">
        <v>65</v>
      </c>
      <c r="D64" s="18"/>
      <c r="E64" s="51" t="s">
        <v>66</v>
      </c>
      <c r="F64" s="51" t="s">
        <v>67</v>
      </c>
      <c r="G64" s="20" t="s">
        <v>35</v>
      </c>
      <c r="H64" s="20" t="s">
        <v>36</v>
      </c>
      <c r="I64" s="21">
        <v>0.0</v>
      </c>
      <c r="J64" s="52" t="s">
        <v>68</v>
      </c>
      <c r="K64" s="21">
        <v>1.0</v>
      </c>
      <c r="L64" s="20" t="s">
        <v>38</v>
      </c>
      <c r="M64" s="20" t="s">
        <v>39</v>
      </c>
      <c r="N64" s="21"/>
      <c r="O64" s="21"/>
      <c r="P64" s="23">
        <v>0.9</v>
      </c>
      <c r="Q64" s="21"/>
      <c r="R64" s="21"/>
      <c r="S64" s="23">
        <v>1.0</v>
      </c>
      <c r="T64" s="21"/>
      <c r="U64" s="21"/>
      <c r="V64" s="23">
        <v>0.62</v>
      </c>
      <c r="W64" s="21"/>
      <c r="X64" s="21"/>
      <c r="Y64" s="21"/>
      <c r="Z64" s="21">
        <f t="shared" ref="Z64:Z78" si="3">AVERAGE(N64:Y64)</f>
        <v>0.84</v>
      </c>
      <c r="AA64" s="24">
        <f t="shared" ref="AA64:AA78" si="4">Z64/K64</f>
        <v>0.84</v>
      </c>
      <c r="AB64" s="53" t="s">
        <v>69</v>
      </c>
      <c r="AC64" s="5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3"/>
        <v>#DIV/0!</v>
      </c>
      <c r="AA65" s="60" t="str">
        <f t="shared" si="4"/>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3"/>
        <v>#DIV/0!</v>
      </c>
      <c r="AA66" s="60" t="str">
        <f t="shared" si="4"/>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3"/>
        <v>#DIV/0!</v>
      </c>
      <c r="AA67" s="60" t="str">
        <f t="shared" si="4"/>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3"/>
        <v>#DIV/0!</v>
      </c>
      <c r="AA68" s="60" t="str">
        <f t="shared" si="4"/>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3"/>
        <v>#DIV/0!</v>
      </c>
      <c r="AA69" s="60" t="str">
        <f t="shared" si="4"/>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3"/>
        <v>#DIV/0!</v>
      </c>
      <c r="AA70" s="60" t="str">
        <f t="shared" si="4"/>
        <v>#DIV/0!</v>
      </c>
      <c r="AB70" s="31"/>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3"/>
        <v>#DIV/0!</v>
      </c>
      <c r="AA71" s="60" t="str">
        <f t="shared" si="4"/>
        <v>#DIV/0!</v>
      </c>
      <c r="AB71" s="31"/>
      <c r="AC71" s="4"/>
      <c r="AD71" s="4"/>
      <c r="AE71" s="4"/>
      <c r="AF71" s="4"/>
      <c r="AG71" s="4"/>
      <c r="AH71" s="4"/>
      <c r="AI71" s="4"/>
      <c r="AJ71" s="4"/>
      <c r="AK71" s="4"/>
    </row>
    <row r="72" ht="15.75" customHeight="1">
      <c r="A72" s="4"/>
      <c r="B72" s="29"/>
      <c r="C72" s="55"/>
      <c r="D72" s="3"/>
      <c r="E72" s="56"/>
      <c r="F72" s="57"/>
      <c r="G72" s="56"/>
      <c r="H72" s="56"/>
      <c r="I72" s="58"/>
      <c r="J72" s="59"/>
      <c r="K72" s="58"/>
      <c r="L72" s="56"/>
      <c r="M72" s="56"/>
      <c r="N72" s="58"/>
      <c r="O72" s="58"/>
      <c r="P72" s="58"/>
      <c r="Q72" s="58"/>
      <c r="R72" s="58"/>
      <c r="S72" s="58"/>
      <c r="T72" s="58"/>
      <c r="U72" s="58"/>
      <c r="V72" s="58"/>
      <c r="W72" s="58"/>
      <c r="X72" s="58"/>
      <c r="Y72" s="58"/>
      <c r="Z72" s="58" t="str">
        <f t="shared" si="3"/>
        <v>#DIV/0!</v>
      </c>
      <c r="AA72" s="60" t="str">
        <f t="shared" si="4"/>
        <v>#DIV/0!</v>
      </c>
      <c r="AB72" s="31"/>
      <c r="AC72" s="4"/>
      <c r="AD72" s="4"/>
      <c r="AE72" s="4"/>
      <c r="AF72" s="4"/>
      <c r="AG72" s="4"/>
      <c r="AH72" s="4"/>
      <c r="AI72" s="4"/>
      <c r="AJ72" s="4"/>
      <c r="AK72" s="4"/>
    </row>
    <row r="73" ht="15.75" customHeight="1">
      <c r="A73" s="4"/>
      <c r="B73" s="29"/>
      <c r="C73" s="55"/>
      <c r="D73" s="3"/>
      <c r="E73" s="56"/>
      <c r="F73" s="57"/>
      <c r="G73" s="56"/>
      <c r="H73" s="56"/>
      <c r="I73" s="58"/>
      <c r="J73" s="59"/>
      <c r="K73" s="58"/>
      <c r="L73" s="56"/>
      <c r="M73" s="56"/>
      <c r="N73" s="58"/>
      <c r="O73" s="58"/>
      <c r="P73" s="58"/>
      <c r="Q73" s="58"/>
      <c r="R73" s="58"/>
      <c r="S73" s="58"/>
      <c r="T73" s="58"/>
      <c r="U73" s="58"/>
      <c r="V73" s="58"/>
      <c r="W73" s="58"/>
      <c r="X73" s="58"/>
      <c r="Y73" s="58"/>
      <c r="Z73" s="58" t="str">
        <f t="shared" si="3"/>
        <v>#DIV/0!</v>
      </c>
      <c r="AA73" s="60" t="str">
        <f t="shared" si="4"/>
        <v>#DIV/0!</v>
      </c>
      <c r="AB73" s="31"/>
      <c r="AC73" s="4"/>
      <c r="AD73" s="4"/>
      <c r="AE73" s="4"/>
      <c r="AF73" s="4"/>
      <c r="AG73" s="4"/>
      <c r="AH73" s="4"/>
      <c r="AI73" s="4"/>
      <c r="AJ73" s="4"/>
      <c r="AK73" s="4"/>
    </row>
    <row r="74" ht="15.75" customHeight="1">
      <c r="A74" s="4"/>
      <c r="B74" s="29"/>
      <c r="C74" s="55"/>
      <c r="D74" s="3"/>
      <c r="E74" s="56"/>
      <c r="F74" s="57"/>
      <c r="G74" s="56"/>
      <c r="H74" s="56"/>
      <c r="I74" s="58"/>
      <c r="J74" s="59"/>
      <c r="K74" s="58"/>
      <c r="L74" s="56"/>
      <c r="M74" s="56"/>
      <c r="N74" s="58"/>
      <c r="O74" s="58"/>
      <c r="P74" s="58"/>
      <c r="Q74" s="58"/>
      <c r="R74" s="58"/>
      <c r="S74" s="58"/>
      <c r="T74" s="58"/>
      <c r="U74" s="58"/>
      <c r="V74" s="58"/>
      <c r="W74" s="58"/>
      <c r="X74" s="58"/>
      <c r="Y74" s="58"/>
      <c r="Z74" s="58" t="str">
        <f t="shared" si="3"/>
        <v>#DIV/0!</v>
      </c>
      <c r="AA74" s="60" t="str">
        <f t="shared" si="4"/>
        <v>#DIV/0!</v>
      </c>
      <c r="AB74" s="31"/>
      <c r="AC74" s="4"/>
      <c r="AD74" s="4"/>
      <c r="AE74" s="4"/>
      <c r="AF74" s="4"/>
      <c r="AG74" s="4"/>
      <c r="AH74" s="4"/>
      <c r="AI74" s="4"/>
      <c r="AJ74" s="4"/>
      <c r="AK74" s="4"/>
    </row>
    <row r="75" ht="15.75" customHeight="1">
      <c r="A75" s="4"/>
      <c r="B75" s="29"/>
      <c r="C75" s="55"/>
      <c r="D75" s="3"/>
      <c r="E75" s="56"/>
      <c r="F75" s="57"/>
      <c r="G75" s="56"/>
      <c r="H75" s="56"/>
      <c r="I75" s="58"/>
      <c r="J75" s="59"/>
      <c r="K75" s="58"/>
      <c r="L75" s="56"/>
      <c r="M75" s="56"/>
      <c r="N75" s="58"/>
      <c r="O75" s="58"/>
      <c r="P75" s="58"/>
      <c r="Q75" s="58"/>
      <c r="R75" s="58"/>
      <c r="S75" s="58"/>
      <c r="T75" s="58"/>
      <c r="U75" s="58"/>
      <c r="V75" s="58"/>
      <c r="W75" s="58"/>
      <c r="X75" s="58"/>
      <c r="Y75" s="58"/>
      <c r="Z75" s="58" t="str">
        <f t="shared" si="3"/>
        <v>#DIV/0!</v>
      </c>
      <c r="AA75" s="60" t="str">
        <f t="shared" si="4"/>
        <v>#DIV/0!</v>
      </c>
      <c r="AB75" s="31"/>
      <c r="AC75" s="4"/>
      <c r="AD75" s="4"/>
      <c r="AE75" s="4"/>
      <c r="AF75" s="4"/>
      <c r="AG75" s="4"/>
      <c r="AH75" s="4"/>
      <c r="AI75" s="4"/>
      <c r="AJ75" s="4"/>
      <c r="AK75" s="4"/>
    </row>
    <row r="76" ht="15.75" customHeight="1">
      <c r="A76" s="4"/>
      <c r="B76" s="29"/>
      <c r="C76" s="55"/>
      <c r="D76" s="3"/>
      <c r="E76" s="56"/>
      <c r="F76" s="57"/>
      <c r="G76" s="56"/>
      <c r="H76" s="56"/>
      <c r="I76" s="58"/>
      <c r="J76" s="59"/>
      <c r="K76" s="58"/>
      <c r="L76" s="56"/>
      <c r="M76" s="56"/>
      <c r="N76" s="58"/>
      <c r="O76" s="58"/>
      <c r="P76" s="58"/>
      <c r="Q76" s="58"/>
      <c r="R76" s="58"/>
      <c r="S76" s="58"/>
      <c r="T76" s="58"/>
      <c r="U76" s="58"/>
      <c r="V76" s="58"/>
      <c r="W76" s="58"/>
      <c r="X76" s="58"/>
      <c r="Y76" s="58"/>
      <c r="Z76" s="58" t="str">
        <f t="shared" si="3"/>
        <v>#DIV/0!</v>
      </c>
      <c r="AA76" s="60" t="str">
        <f t="shared" si="4"/>
        <v>#DIV/0!</v>
      </c>
      <c r="AB76" s="31"/>
      <c r="AC76" s="4"/>
      <c r="AD76" s="4"/>
      <c r="AE76" s="4"/>
      <c r="AF76" s="4"/>
      <c r="AG76" s="4"/>
      <c r="AH76" s="4"/>
      <c r="AI76" s="4"/>
      <c r="AJ76" s="4"/>
      <c r="AK76" s="4"/>
    </row>
    <row r="77" ht="15.75" customHeight="1">
      <c r="A77" s="4"/>
      <c r="B77" s="29"/>
      <c r="C77" s="55"/>
      <c r="D77" s="3"/>
      <c r="E77" s="56"/>
      <c r="F77" s="57"/>
      <c r="G77" s="56"/>
      <c r="H77" s="56"/>
      <c r="I77" s="58"/>
      <c r="J77" s="59"/>
      <c r="K77" s="58"/>
      <c r="L77" s="56"/>
      <c r="M77" s="56"/>
      <c r="N77" s="58"/>
      <c r="O77" s="58"/>
      <c r="P77" s="58"/>
      <c r="Q77" s="58"/>
      <c r="R77" s="58"/>
      <c r="S77" s="58"/>
      <c r="T77" s="58"/>
      <c r="U77" s="58"/>
      <c r="V77" s="58"/>
      <c r="W77" s="58"/>
      <c r="X77" s="58"/>
      <c r="Y77" s="58"/>
      <c r="Z77" s="58" t="str">
        <f t="shared" si="3"/>
        <v>#DIV/0!</v>
      </c>
      <c r="AA77" s="60" t="str">
        <f t="shared" si="4"/>
        <v>#DIV/0!</v>
      </c>
      <c r="AB77" s="31"/>
      <c r="AC77" s="4"/>
      <c r="AD77" s="4"/>
      <c r="AE77" s="4"/>
      <c r="AF77" s="4"/>
      <c r="AG77" s="4"/>
      <c r="AH77" s="4"/>
      <c r="AI77" s="4"/>
      <c r="AJ77" s="4"/>
      <c r="AK77" s="4"/>
    </row>
    <row r="78" ht="15.75" customHeight="1">
      <c r="A78" s="4"/>
      <c r="B78" s="61"/>
      <c r="C78" s="62"/>
      <c r="D78" s="38"/>
      <c r="E78" s="63"/>
      <c r="F78" s="64"/>
      <c r="G78" s="63"/>
      <c r="H78" s="63"/>
      <c r="I78" s="65"/>
      <c r="J78" s="66"/>
      <c r="K78" s="65"/>
      <c r="L78" s="63"/>
      <c r="M78" s="63"/>
      <c r="N78" s="65"/>
      <c r="O78" s="65"/>
      <c r="P78" s="65"/>
      <c r="Q78" s="65"/>
      <c r="R78" s="65"/>
      <c r="S78" s="65"/>
      <c r="T78" s="65"/>
      <c r="U78" s="65"/>
      <c r="V78" s="65"/>
      <c r="W78" s="65"/>
      <c r="X78" s="65"/>
      <c r="Y78" s="65"/>
      <c r="Z78" s="65" t="str">
        <f t="shared" si="3"/>
        <v>#DIV/0!</v>
      </c>
      <c r="AA78" s="67" t="str">
        <f t="shared" si="4"/>
        <v>#DIV/0!</v>
      </c>
      <c r="AB78" s="31"/>
      <c r="AC78" s="4"/>
      <c r="AD78" s="4"/>
      <c r="AE78" s="4"/>
      <c r="AF78" s="4"/>
      <c r="AG78" s="4"/>
      <c r="AH78" s="4"/>
      <c r="AI78" s="4"/>
      <c r="AJ78" s="4"/>
      <c r="AK78" s="4"/>
    </row>
    <row r="79" ht="15.75" customHeight="1">
      <c r="A79" s="4"/>
      <c r="B79" s="42" t="s">
        <v>70</v>
      </c>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4"/>
      <c r="AC79" s="45"/>
      <c r="AD79" s="4"/>
      <c r="AE79" s="4"/>
      <c r="AF79" s="4"/>
      <c r="AG79" s="4"/>
      <c r="AH79" s="4"/>
      <c r="AI79" s="4"/>
      <c r="AJ79" s="4"/>
      <c r="AK79" s="4"/>
    </row>
    <row r="80" ht="15.75" customHeight="1">
      <c r="A80" s="4"/>
      <c r="B80" s="46"/>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18"/>
      <c r="AC80" s="45"/>
      <c r="AD80" s="4"/>
      <c r="AE80" s="4"/>
      <c r="AF80" s="4"/>
      <c r="AG80" s="4"/>
      <c r="AH80" s="4"/>
      <c r="AI80" s="4"/>
      <c r="AJ80" s="4"/>
      <c r="AK80" s="4"/>
    </row>
    <row r="81" ht="15.75" customHeight="1">
      <c r="A81" s="4"/>
      <c r="B81" s="48" t="s">
        <v>3</v>
      </c>
      <c r="C81" s="9" t="s">
        <v>4</v>
      </c>
      <c r="D81" s="10"/>
      <c r="E81" s="11" t="s">
        <v>5</v>
      </c>
      <c r="F81" s="11" t="s">
        <v>6</v>
      </c>
      <c r="G81" s="11" t="s">
        <v>7</v>
      </c>
      <c r="H81" s="11" t="s">
        <v>8</v>
      </c>
      <c r="I81" s="11" t="s">
        <v>9</v>
      </c>
      <c r="J81" s="11" t="s">
        <v>10</v>
      </c>
      <c r="K81" s="11" t="s">
        <v>11</v>
      </c>
      <c r="L81" s="11" t="s">
        <v>12</v>
      </c>
      <c r="M81" s="11" t="s">
        <v>13</v>
      </c>
      <c r="N81" s="49" t="s">
        <v>14</v>
      </c>
      <c r="O81" s="49" t="s">
        <v>15</v>
      </c>
      <c r="P81" s="49" t="s">
        <v>16</v>
      </c>
      <c r="Q81" s="49" t="s">
        <v>17</v>
      </c>
      <c r="R81" s="49" t="s">
        <v>18</v>
      </c>
      <c r="S81" s="49" t="s">
        <v>19</v>
      </c>
      <c r="T81" s="49" t="s">
        <v>20</v>
      </c>
      <c r="U81" s="49" t="s">
        <v>21</v>
      </c>
      <c r="V81" s="11" t="s">
        <v>22</v>
      </c>
      <c r="W81" s="11" t="s">
        <v>23</v>
      </c>
      <c r="X81" s="11" t="s">
        <v>24</v>
      </c>
      <c r="Y81" s="11" t="s">
        <v>25</v>
      </c>
      <c r="Z81" s="11" t="s">
        <v>26</v>
      </c>
      <c r="AA81" s="12" t="s">
        <v>27</v>
      </c>
      <c r="AB81" s="13" t="s">
        <v>28</v>
      </c>
      <c r="AC81" s="14"/>
      <c r="AD81" s="4"/>
      <c r="AE81" s="4"/>
      <c r="AF81" s="4"/>
      <c r="AG81" s="4"/>
      <c r="AH81" s="4"/>
      <c r="AI81" s="4"/>
      <c r="AJ81" s="4"/>
      <c r="AK81" s="4"/>
    </row>
    <row r="82" ht="96.75" customHeight="1">
      <c r="A82" s="4"/>
      <c r="B82" s="50" t="s">
        <v>50</v>
      </c>
      <c r="C82" s="17" t="s">
        <v>65</v>
      </c>
      <c r="D82" s="18"/>
      <c r="E82" s="19" t="s">
        <v>71</v>
      </c>
      <c r="F82" s="19" t="s">
        <v>72</v>
      </c>
      <c r="G82" s="20" t="s">
        <v>35</v>
      </c>
      <c r="H82" s="20" t="s">
        <v>36</v>
      </c>
      <c r="I82" s="21">
        <v>0.0</v>
      </c>
      <c r="J82" s="22" t="s">
        <v>73</v>
      </c>
      <c r="K82" s="21">
        <v>1.0</v>
      </c>
      <c r="L82" s="20" t="s">
        <v>38</v>
      </c>
      <c r="M82" s="20" t="s">
        <v>39</v>
      </c>
      <c r="N82" s="21"/>
      <c r="O82" s="21"/>
      <c r="P82" s="21"/>
      <c r="Q82" s="21"/>
      <c r="R82" s="21"/>
      <c r="S82" s="21"/>
      <c r="T82" s="21"/>
      <c r="U82" s="21"/>
      <c r="V82" s="21"/>
      <c r="W82" s="21"/>
      <c r="X82" s="21"/>
      <c r="Y82" s="21"/>
      <c r="Z82" s="21" t="str">
        <f t="shared" ref="Z82:Z96" si="5">AVERAGE(N82:Y82)</f>
        <v>#DIV/0!</v>
      </c>
      <c r="AA82" s="24" t="str">
        <f t="shared" ref="AA82:AA96" si="6">Z82/K82</f>
        <v>#DIV/0!</v>
      </c>
      <c r="AB82" s="68"/>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5"/>
        <v>#DIV/0!</v>
      </c>
      <c r="AA83" s="60" t="str">
        <f t="shared" si="6"/>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5"/>
        <v>#DIV/0!</v>
      </c>
      <c r="AA84" s="60" t="str">
        <f t="shared" si="6"/>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5"/>
        <v>#DIV/0!</v>
      </c>
      <c r="AA85" s="60" t="str">
        <f t="shared" si="6"/>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5"/>
        <v>#DIV/0!</v>
      </c>
      <c r="AA86" s="60" t="str">
        <f t="shared" si="6"/>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5"/>
        <v>#DIV/0!</v>
      </c>
      <c r="AA87" s="60" t="str">
        <f t="shared" si="6"/>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5"/>
        <v>#DIV/0!</v>
      </c>
      <c r="AA88" s="60" t="str">
        <f t="shared" si="6"/>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5"/>
        <v>#DIV/0!</v>
      </c>
      <c r="AA89" s="60" t="str">
        <f t="shared" si="6"/>
        <v>#DIV/0!</v>
      </c>
      <c r="AB89" s="31"/>
      <c r="AC89" s="4"/>
      <c r="AD89" s="4"/>
      <c r="AE89" s="4"/>
      <c r="AF89" s="4"/>
      <c r="AG89" s="4"/>
      <c r="AH89" s="4"/>
      <c r="AI89" s="4"/>
      <c r="AJ89" s="4"/>
      <c r="AK89" s="4"/>
    </row>
    <row r="90" ht="15.75" customHeight="1">
      <c r="A90" s="4"/>
      <c r="B90" s="29"/>
      <c r="C90" s="55"/>
      <c r="D90" s="3"/>
      <c r="E90" s="56"/>
      <c r="F90" s="57"/>
      <c r="G90" s="56"/>
      <c r="H90" s="56"/>
      <c r="I90" s="58"/>
      <c r="J90" s="59"/>
      <c r="K90" s="58"/>
      <c r="L90" s="56"/>
      <c r="M90" s="56"/>
      <c r="N90" s="58"/>
      <c r="O90" s="58"/>
      <c r="P90" s="58"/>
      <c r="Q90" s="58"/>
      <c r="R90" s="58"/>
      <c r="S90" s="58"/>
      <c r="T90" s="58"/>
      <c r="U90" s="58"/>
      <c r="V90" s="58"/>
      <c r="W90" s="58"/>
      <c r="X90" s="58"/>
      <c r="Y90" s="58"/>
      <c r="Z90" s="58" t="str">
        <f t="shared" si="5"/>
        <v>#DIV/0!</v>
      </c>
      <c r="AA90" s="60" t="str">
        <f t="shared" si="6"/>
        <v>#DIV/0!</v>
      </c>
      <c r="AB90" s="31"/>
      <c r="AC90" s="4"/>
      <c r="AD90" s="4"/>
      <c r="AE90" s="4"/>
      <c r="AF90" s="4"/>
      <c r="AG90" s="4"/>
      <c r="AH90" s="4"/>
      <c r="AI90" s="4"/>
      <c r="AJ90" s="4"/>
      <c r="AK90" s="4"/>
    </row>
    <row r="91" ht="15.75" customHeight="1">
      <c r="A91" s="4"/>
      <c r="B91" s="29"/>
      <c r="C91" s="55"/>
      <c r="D91" s="3"/>
      <c r="E91" s="56"/>
      <c r="F91" s="57"/>
      <c r="G91" s="56"/>
      <c r="H91" s="56"/>
      <c r="I91" s="58"/>
      <c r="J91" s="59"/>
      <c r="K91" s="58"/>
      <c r="L91" s="56"/>
      <c r="M91" s="56"/>
      <c r="N91" s="58"/>
      <c r="O91" s="58"/>
      <c r="P91" s="58"/>
      <c r="Q91" s="58"/>
      <c r="R91" s="58"/>
      <c r="S91" s="58"/>
      <c r="T91" s="58"/>
      <c r="U91" s="58"/>
      <c r="V91" s="58"/>
      <c r="W91" s="58"/>
      <c r="X91" s="58"/>
      <c r="Y91" s="58"/>
      <c r="Z91" s="58" t="str">
        <f t="shared" si="5"/>
        <v>#DIV/0!</v>
      </c>
      <c r="AA91" s="60" t="str">
        <f t="shared" si="6"/>
        <v>#DIV/0!</v>
      </c>
      <c r="AB91" s="31"/>
      <c r="AC91" s="4"/>
      <c r="AD91" s="4"/>
      <c r="AE91" s="4"/>
      <c r="AF91" s="4"/>
      <c r="AG91" s="4"/>
      <c r="AH91" s="4"/>
      <c r="AI91" s="4"/>
      <c r="AJ91" s="4"/>
      <c r="AK91" s="4"/>
    </row>
    <row r="92" ht="15.75" customHeight="1">
      <c r="A92" s="4"/>
      <c r="B92" s="29"/>
      <c r="C92" s="55"/>
      <c r="D92" s="3"/>
      <c r="E92" s="56"/>
      <c r="F92" s="57"/>
      <c r="G92" s="56"/>
      <c r="H92" s="56"/>
      <c r="I92" s="58"/>
      <c r="J92" s="59"/>
      <c r="K92" s="58"/>
      <c r="L92" s="56"/>
      <c r="M92" s="56"/>
      <c r="N92" s="58"/>
      <c r="O92" s="58"/>
      <c r="P92" s="58"/>
      <c r="Q92" s="58"/>
      <c r="R92" s="58"/>
      <c r="S92" s="58"/>
      <c r="T92" s="58"/>
      <c r="U92" s="58"/>
      <c r="V92" s="58"/>
      <c r="W92" s="58"/>
      <c r="X92" s="58"/>
      <c r="Y92" s="58"/>
      <c r="Z92" s="58" t="str">
        <f t="shared" si="5"/>
        <v>#DIV/0!</v>
      </c>
      <c r="AA92" s="60" t="str">
        <f t="shared" si="6"/>
        <v>#DIV/0!</v>
      </c>
      <c r="AB92" s="31"/>
      <c r="AC92" s="4"/>
      <c r="AD92" s="4"/>
      <c r="AE92" s="4"/>
      <c r="AF92" s="4"/>
      <c r="AG92" s="4"/>
      <c r="AH92" s="4"/>
      <c r="AI92" s="4"/>
      <c r="AJ92" s="4"/>
      <c r="AK92" s="4"/>
    </row>
    <row r="93" ht="15.75" customHeight="1">
      <c r="A93" s="4"/>
      <c r="B93" s="29"/>
      <c r="C93" s="55"/>
      <c r="D93" s="3"/>
      <c r="E93" s="56"/>
      <c r="F93" s="57"/>
      <c r="G93" s="56"/>
      <c r="H93" s="56"/>
      <c r="I93" s="58"/>
      <c r="J93" s="59"/>
      <c r="K93" s="58"/>
      <c r="L93" s="56"/>
      <c r="M93" s="56"/>
      <c r="N93" s="58"/>
      <c r="O93" s="58"/>
      <c r="P93" s="58"/>
      <c r="Q93" s="58"/>
      <c r="R93" s="58"/>
      <c r="S93" s="58"/>
      <c r="T93" s="58"/>
      <c r="U93" s="58"/>
      <c r="V93" s="58"/>
      <c r="W93" s="58"/>
      <c r="X93" s="58"/>
      <c r="Y93" s="58"/>
      <c r="Z93" s="58" t="str">
        <f t="shared" si="5"/>
        <v>#DIV/0!</v>
      </c>
      <c r="AA93" s="60" t="str">
        <f t="shared" si="6"/>
        <v>#DIV/0!</v>
      </c>
      <c r="AB93" s="31"/>
      <c r="AC93" s="4"/>
      <c r="AD93" s="4"/>
      <c r="AE93" s="4"/>
      <c r="AF93" s="4"/>
      <c r="AG93" s="4"/>
      <c r="AH93" s="4"/>
      <c r="AI93" s="4"/>
      <c r="AJ93" s="4"/>
      <c r="AK93" s="4"/>
    </row>
    <row r="94" ht="15.75" customHeight="1">
      <c r="A94" s="4"/>
      <c r="B94" s="29"/>
      <c r="C94" s="55"/>
      <c r="D94" s="3"/>
      <c r="E94" s="56"/>
      <c r="F94" s="57"/>
      <c r="G94" s="56"/>
      <c r="H94" s="56"/>
      <c r="I94" s="58"/>
      <c r="J94" s="59"/>
      <c r="K94" s="58"/>
      <c r="L94" s="56"/>
      <c r="M94" s="56"/>
      <c r="N94" s="58"/>
      <c r="O94" s="58"/>
      <c r="P94" s="58"/>
      <c r="Q94" s="58"/>
      <c r="R94" s="58"/>
      <c r="S94" s="58"/>
      <c r="T94" s="58"/>
      <c r="U94" s="58"/>
      <c r="V94" s="58"/>
      <c r="W94" s="58"/>
      <c r="X94" s="58"/>
      <c r="Y94" s="58"/>
      <c r="Z94" s="58" t="str">
        <f t="shared" si="5"/>
        <v>#DIV/0!</v>
      </c>
      <c r="AA94" s="60" t="str">
        <f t="shared" si="6"/>
        <v>#DIV/0!</v>
      </c>
      <c r="AB94" s="31"/>
      <c r="AC94" s="4"/>
      <c r="AD94" s="4"/>
      <c r="AE94" s="4"/>
      <c r="AF94" s="4"/>
      <c r="AG94" s="4"/>
      <c r="AH94" s="4"/>
      <c r="AI94" s="4"/>
      <c r="AJ94" s="4"/>
      <c r="AK94" s="4"/>
    </row>
    <row r="95" ht="15.75" customHeight="1">
      <c r="A95" s="4"/>
      <c r="B95" s="29"/>
      <c r="C95" s="55"/>
      <c r="D95" s="3"/>
      <c r="E95" s="56"/>
      <c r="F95" s="57"/>
      <c r="G95" s="56"/>
      <c r="H95" s="56"/>
      <c r="I95" s="58"/>
      <c r="J95" s="59"/>
      <c r="K95" s="58"/>
      <c r="L95" s="56"/>
      <c r="M95" s="56"/>
      <c r="N95" s="58"/>
      <c r="O95" s="58"/>
      <c r="P95" s="58"/>
      <c r="Q95" s="58"/>
      <c r="R95" s="58"/>
      <c r="S95" s="58"/>
      <c r="T95" s="58"/>
      <c r="U95" s="58"/>
      <c r="V95" s="58"/>
      <c r="W95" s="58"/>
      <c r="X95" s="58"/>
      <c r="Y95" s="58"/>
      <c r="Z95" s="58" t="str">
        <f t="shared" si="5"/>
        <v>#DIV/0!</v>
      </c>
      <c r="AA95" s="60" t="str">
        <f t="shared" si="6"/>
        <v>#DIV/0!</v>
      </c>
      <c r="AB95" s="31"/>
      <c r="AC95" s="4"/>
      <c r="AD95" s="4"/>
      <c r="AE95" s="4"/>
      <c r="AF95" s="4"/>
      <c r="AG95" s="4"/>
      <c r="AH95" s="4"/>
      <c r="AI95" s="4"/>
      <c r="AJ95" s="4"/>
      <c r="AK95" s="4"/>
    </row>
    <row r="96" ht="15.75" customHeight="1">
      <c r="A96" s="4"/>
      <c r="B96" s="29"/>
      <c r="C96" s="55"/>
      <c r="D96" s="3"/>
      <c r="E96" s="56"/>
      <c r="F96" s="57"/>
      <c r="G96" s="56"/>
      <c r="H96" s="56"/>
      <c r="I96" s="58"/>
      <c r="J96" s="59"/>
      <c r="K96" s="58"/>
      <c r="L96" s="56"/>
      <c r="M96" s="56"/>
      <c r="N96" s="58"/>
      <c r="O96" s="58"/>
      <c r="P96" s="58"/>
      <c r="Q96" s="58"/>
      <c r="R96" s="58"/>
      <c r="S96" s="58"/>
      <c r="T96" s="58"/>
      <c r="U96" s="58"/>
      <c r="V96" s="58"/>
      <c r="W96" s="58"/>
      <c r="X96" s="58"/>
      <c r="Y96" s="58"/>
      <c r="Z96" s="58" t="str">
        <f t="shared" si="5"/>
        <v>#DIV/0!</v>
      </c>
      <c r="AA96" s="60" t="str">
        <f t="shared" si="6"/>
        <v>#DIV/0!</v>
      </c>
      <c r="AB96" s="31"/>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row>
  </sheetData>
  <mergeCells count="94">
    <mergeCell ref="C57:D57"/>
    <mergeCell ref="C58:D58"/>
    <mergeCell ref="C59:D59"/>
    <mergeCell ref="C60:D60"/>
    <mergeCell ref="B61:AB62"/>
    <mergeCell ref="C50:D50"/>
    <mergeCell ref="C51:D51"/>
    <mergeCell ref="C52:D52"/>
    <mergeCell ref="C53:D53"/>
    <mergeCell ref="C54:D54"/>
    <mergeCell ref="C55:D55"/>
    <mergeCell ref="C56:D56"/>
    <mergeCell ref="C63:D63"/>
    <mergeCell ref="C64:D64"/>
    <mergeCell ref="C65:D65"/>
    <mergeCell ref="C66:D66"/>
    <mergeCell ref="C67:D67"/>
    <mergeCell ref="C68:D68"/>
    <mergeCell ref="C69:D69"/>
    <mergeCell ref="C77:D77"/>
    <mergeCell ref="C78:D78"/>
    <mergeCell ref="B79:AB80"/>
    <mergeCell ref="C70:D70"/>
    <mergeCell ref="C71:D71"/>
    <mergeCell ref="C72:D72"/>
    <mergeCell ref="C73:D73"/>
    <mergeCell ref="C74:D74"/>
    <mergeCell ref="C75:D75"/>
    <mergeCell ref="C76:D76"/>
    <mergeCell ref="C81:D81"/>
    <mergeCell ref="C82:D82"/>
    <mergeCell ref="C83:D83"/>
    <mergeCell ref="C84:D84"/>
    <mergeCell ref="C85:D85"/>
    <mergeCell ref="C86:D86"/>
    <mergeCell ref="C87:D87"/>
    <mergeCell ref="C95:D95"/>
    <mergeCell ref="C96:D96"/>
    <mergeCell ref="C88:D88"/>
    <mergeCell ref="C89:D89"/>
    <mergeCell ref="C90:D90"/>
    <mergeCell ref="C91:D91"/>
    <mergeCell ref="C92:D92"/>
    <mergeCell ref="C93:D93"/>
    <mergeCell ref="C94:D94"/>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60 Z64:AA64">
    <cfRule type="cellIs" dxfId="0" priority="1" operator="lessThan">
      <formula>0.7</formula>
    </cfRule>
  </conditionalFormatting>
  <conditionalFormatting sqref="N7:AA60 Z64:AA64">
    <cfRule type="cellIs" dxfId="1" priority="2" operator="between">
      <formula>0.7</formula>
      <formula>0.9</formula>
    </cfRule>
  </conditionalFormatting>
  <conditionalFormatting sqref="N7:AA60 Z64:AA64">
    <cfRule type="cellIs" dxfId="2" priority="3" operator="greaterThan">
      <formula>0.9</formula>
    </cfRule>
  </conditionalFormatting>
  <conditionalFormatting sqref="N64:AA64 Z65:AA78">
    <cfRule type="cellIs" dxfId="0" priority="4" operator="lessThan">
      <formula>0.7</formula>
    </cfRule>
  </conditionalFormatting>
  <conditionalFormatting sqref="N64:AA64 Z65:AA78">
    <cfRule type="cellIs" dxfId="1" priority="5" operator="between">
      <formula>0.7</formula>
      <formula>0.9</formula>
    </cfRule>
  </conditionalFormatting>
  <conditionalFormatting sqref="N64:AA64 Z65:AA78">
    <cfRule type="cellIs" dxfId="2" priority="6" operator="greaterThan">
      <formula>0.9</formula>
    </cfRule>
  </conditionalFormatting>
  <conditionalFormatting sqref="N65:Y78">
    <cfRule type="cellIs" dxfId="0" priority="7" operator="lessThan">
      <formula>0.7</formula>
    </cfRule>
  </conditionalFormatting>
  <conditionalFormatting sqref="N65:Y78">
    <cfRule type="cellIs" dxfId="1" priority="8" operator="between">
      <formula>0.7</formula>
      <formula>0.9</formula>
    </cfRule>
  </conditionalFormatting>
  <conditionalFormatting sqref="N65:Y78">
    <cfRule type="cellIs" dxfId="2" priority="9" operator="greaterThan">
      <formula>0.9</formula>
    </cfRule>
  </conditionalFormatting>
  <conditionalFormatting sqref="N82:AA82 Z83:AA96">
    <cfRule type="cellIs" dxfId="0" priority="10" operator="lessThan">
      <formula>0.7</formula>
    </cfRule>
  </conditionalFormatting>
  <conditionalFormatting sqref="N82:AA82 Z83:AA96">
    <cfRule type="cellIs" dxfId="1" priority="11" operator="between">
      <formula>0.7</formula>
      <formula>0.9</formula>
    </cfRule>
  </conditionalFormatting>
  <conditionalFormatting sqref="N82:AA82 Z83:AA96">
    <cfRule type="cellIs" dxfId="2" priority="12" operator="greaterThan">
      <formula>0.9</formula>
    </cfRule>
  </conditionalFormatting>
  <conditionalFormatting sqref="N83:Y96">
    <cfRule type="cellIs" dxfId="0" priority="13" operator="lessThan">
      <formula>0.7</formula>
    </cfRule>
  </conditionalFormatting>
  <conditionalFormatting sqref="N83:Y96">
    <cfRule type="cellIs" dxfId="1" priority="14" operator="between">
      <formula>0.7</formula>
      <formula>0.9</formula>
    </cfRule>
  </conditionalFormatting>
  <conditionalFormatting sqref="N83:Y96">
    <cfRule type="cellIs" dxfId="2" priority="15" operator="greaterThan">
      <formula>0.9</formula>
    </cfRule>
  </conditionalFormatting>
  <dataValidations>
    <dataValidation type="list" allowBlank="1" showErrorMessage="1" sqref="G7:G60 G64:G78 G82:G96">
      <formula1>$AG$7:$AG$11</formula1>
    </dataValidation>
    <dataValidation type="list" allowBlank="1" showErrorMessage="1" sqref="L7:L60 L64:L78 L82:L96">
      <formula1>$AI$7:$AI$10</formula1>
    </dataValidation>
    <dataValidation type="list" allowBlank="1" showErrorMessage="1" sqref="H7:H60 H64:H78 H82:H96">
      <formula1>$AH$7:$AH$9</formula1>
    </dataValidation>
    <dataValidation type="list" allowBlank="1" showErrorMessage="1" sqref="B7:B60 B64:B78 B82:B96">
      <formula1>$AK$7:$AK$10</formula1>
    </dataValidation>
    <dataValidation type="list" allowBlank="1" showErrorMessage="1" sqref="M7:M60 M64:M78 M82:M96">
      <formula1>$AJ$7:$AJ$12</formula1>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31.78"/>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hidden="1" min="32" max="36"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69"/>
      <c r="AC1" s="4"/>
      <c r="AD1" s="4"/>
      <c r="AE1" s="4"/>
      <c r="AF1" s="4"/>
      <c r="AG1" s="4"/>
      <c r="AH1" s="4"/>
      <c r="AI1" s="4"/>
      <c r="AJ1" s="4"/>
    </row>
    <row r="2" ht="15.75" customHeight="1">
      <c r="A2" s="4"/>
      <c r="B2" s="5"/>
      <c r="C2" s="6"/>
      <c r="D2" s="1" t="s">
        <v>0</v>
      </c>
      <c r="F2" s="7"/>
      <c r="G2" s="7"/>
      <c r="H2" s="7"/>
      <c r="I2" s="7"/>
      <c r="J2" s="7"/>
      <c r="K2" s="7"/>
      <c r="L2" s="7"/>
      <c r="M2" s="7"/>
      <c r="N2" s="7"/>
      <c r="O2" s="7"/>
      <c r="P2" s="7"/>
      <c r="Q2" s="7"/>
      <c r="R2" s="7"/>
      <c r="S2" s="7"/>
      <c r="T2" s="7"/>
      <c r="U2" s="7"/>
      <c r="V2" s="7"/>
      <c r="W2" s="7"/>
      <c r="X2" s="7"/>
      <c r="Y2" s="7"/>
      <c r="Z2" s="7"/>
      <c r="AA2" s="7"/>
      <c r="AB2" s="70"/>
      <c r="AC2" s="4"/>
      <c r="AD2" s="4"/>
      <c r="AE2" s="4"/>
      <c r="AF2" s="4"/>
      <c r="AG2" s="4"/>
      <c r="AH2" s="4"/>
      <c r="AI2" s="4"/>
      <c r="AJ2" s="4"/>
    </row>
    <row r="3" ht="15.75" customHeight="1">
      <c r="A3" s="4"/>
      <c r="C3" s="6"/>
      <c r="D3" s="2" t="s">
        <v>74</v>
      </c>
      <c r="E3" s="3"/>
      <c r="F3" s="7"/>
      <c r="G3" s="7"/>
      <c r="H3" s="7"/>
      <c r="I3" s="7"/>
      <c r="J3" s="7"/>
      <c r="K3" s="7"/>
      <c r="L3" s="7"/>
      <c r="M3" s="7"/>
      <c r="N3" s="7"/>
      <c r="O3" s="7"/>
      <c r="P3" s="7"/>
      <c r="Q3" s="7"/>
      <c r="R3" s="7"/>
      <c r="S3" s="7"/>
      <c r="T3" s="7"/>
      <c r="U3" s="7"/>
      <c r="V3" s="7"/>
      <c r="W3" s="7"/>
      <c r="X3" s="7"/>
      <c r="Y3" s="7"/>
      <c r="Z3" s="7"/>
      <c r="AA3" s="7"/>
      <c r="AB3" s="70"/>
      <c r="AC3" s="4"/>
      <c r="AD3" s="4"/>
      <c r="AE3" s="4"/>
      <c r="AF3" s="4"/>
      <c r="AG3" s="4"/>
      <c r="AH3" s="4"/>
      <c r="AI3" s="4"/>
      <c r="AJ3" s="4"/>
    </row>
    <row r="4" ht="48.0" customHeight="1">
      <c r="A4" s="4"/>
      <c r="C4" s="6"/>
      <c r="D4" s="2" t="s">
        <v>2</v>
      </c>
      <c r="E4" s="3"/>
      <c r="F4" s="7"/>
      <c r="G4" s="7"/>
      <c r="H4" s="7"/>
      <c r="I4" s="7"/>
      <c r="J4" s="7"/>
      <c r="K4" s="7"/>
      <c r="L4" s="7"/>
      <c r="M4" s="7"/>
      <c r="N4" s="7"/>
      <c r="O4" s="7"/>
      <c r="P4" s="7"/>
      <c r="Q4" s="7"/>
      <c r="R4" s="7"/>
      <c r="S4" s="7"/>
      <c r="T4" s="7"/>
      <c r="U4" s="7"/>
      <c r="V4" s="7"/>
      <c r="W4" s="7"/>
      <c r="X4" s="7"/>
      <c r="Y4" s="7"/>
      <c r="Z4" s="7"/>
      <c r="AA4" s="7"/>
      <c r="AB4" s="70"/>
      <c r="AC4" s="4"/>
      <c r="AD4" s="4"/>
      <c r="AE4" s="4"/>
      <c r="AF4" s="4"/>
      <c r="AG4" s="4"/>
      <c r="AH4" s="4"/>
      <c r="AI4" s="4"/>
      <c r="AJ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69"/>
      <c r="AC5" s="4"/>
      <c r="AD5" s="4"/>
      <c r="AE5" s="4"/>
      <c r="AF5" s="4"/>
      <c r="AG5" s="4"/>
      <c r="AH5" s="4"/>
      <c r="AI5" s="4"/>
      <c r="AJ5" s="4"/>
    </row>
    <row r="6" ht="36.75" customHeight="1">
      <c r="A6" s="4"/>
      <c r="B6" s="8" t="s">
        <v>3</v>
      </c>
      <c r="C6" s="71"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1" t="s">
        <v>27</v>
      </c>
      <c r="AB6" s="49" t="s">
        <v>28</v>
      </c>
      <c r="AC6" s="4"/>
      <c r="AD6" s="15" t="s">
        <v>29</v>
      </c>
      <c r="AE6" s="3"/>
      <c r="AF6" s="4" t="s">
        <v>7</v>
      </c>
      <c r="AG6" s="4" t="s">
        <v>8</v>
      </c>
      <c r="AH6" s="4" t="s">
        <v>12</v>
      </c>
      <c r="AI6" s="4" t="s">
        <v>30</v>
      </c>
      <c r="AJ6" s="4" t="s">
        <v>3</v>
      </c>
    </row>
    <row r="7" ht="139.5" customHeight="1">
      <c r="A7" s="4"/>
      <c r="B7" s="50" t="s">
        <v>60</v>
      </c>
      <c r="C7" s="72" t="s">
        <v>32</v>
      </c>
      <c r="D7" s="73"/>
      <c r="E7" s="74" t="s">
        <v>75</v>
      </c>
      <c r="F7" s="19" t="s">
        <v>76</v>
      </c>
      <c r="G7" s="19" t="s">
        <v>46</v>
      </c>
      <c r="H7" s="20" t="s">
        <v>54</v>
      </c>
      <c r="I7" s="21" t="s">
        <v>77</v>
      </c>
      <c r="J7" s="22" t="s">
        <v>78</v>
      </c>
      <c r="K7" s="21" t="s">
        <v>77</v>
      </c>
      <c r="L7" s="20" t="s">
        <v>55</v>
      </c>
      <c r="M7" s="20" t="s">
        <v>43</v>
      </c>
      <c r="N7" s="23">
        <v>1.0</v>
      </c>
      <c r="O7" s="23">
        <v>1.0</v>
      </c>
      <c r="P7" s="23">
        <v>1.0</v>
      </c>
      <c r="Q7" s="23">
        <v>1.0</v>
      </c>
      <c r="R7" s="23">
        <v>1.0</v>
      </c>
      <c r="S7" s="23">
        <v>1.0</v>
      </c>
      <c r="T7" s="23">
        <v>1.0</v>
      </c>
      <c r="U7" s="23">
        <v>1.0</v>
      </c>
      <c r="V7" s="23">
        <v>1.0</v>
      </c>
      <c r="W7" s="23">
        <v>1.0</v>
      </c>
      <c r="X7" s="23">
        <v>1.0</v>
      </c>
      <c r="Y7" s="21"/>
      <c r="Z7" s="32">
        <f>AVERAGE(N7:Y7)</f>
        <v>1</v>
      </c>
      <c r="AA7" s="32">
        <f t="shared" ref="AA7:AA8" si="1">MAX(Z7,K7)</f>
        <v>1</v>
      </c>
      <c r="AB7" s="75" t="s">
        <v>79</v>
      </c>
      <c r="AC7" s="4"/>
      <c r="AD7" s="27" t="s">
        <v>41</v>
      </c>
      <c r="AE7" s="28" t="s">
        <v>42</v>
      </c>
      <c r="AF7" s="5" t="s">
        <v>35</v>
      </c>
      <c r="AG7" s="5" t="s">
        <v>36</v>
      </c>
      <c r="AH7" s="5" t="s">
        <v>38</v>
      </c>
      <c r="AI7" s="5" t="s">
        <v>43</v>
      </c>
      <c r="AJ7" s="4" t="s">
        <v>31</v>
      </c>
    </row>
    <row r="8" ht="115.5" customHeight="1">
      <c r="A8" s="4"/>
      <c r="B8" s="29" t="s">
        <v>60</v>
      </c>
      <c r="C8" s="72" t="s">
        <v>32</v>
      </c>
      <c r="D8" s="73"/>
      <c r="E8" s="74" t="s">
        <v>80</v>
      </c>
      <c r="F8" s="19" t="s">
        <v>81</v>
      </c>
      <c r="G8" s="20" t="s">
        <v>46</v>
      </c>
      <c r="H8" s="20" t="s">
        <v>54</v>
      </c>
      <c r="I8" s="21" t="s">
        <v>82</v>
      </c>
      <c r="J8" s="22" t="s">
        <v>83</v>
      </c>
      <c r="K8" s="21" t="s">
        <v>82</v>
      </c>
      <c r="L8" s="31" t="s">
        <v>58</v>
      </c>
      <c r="M8" s="31" t="s">
        <v>62</v>
      </c>
      <c r="N8" s="76">
        <v>1.0</v>
      </c>
      <c r="O8" s="76">
        <v>1.0</v>
      </c>
      <c r="P8" s="76">
        <v>1.0</v>
      </c>
      <c r="Q8" s="76">
        <v>1.0</v>
      </c>
      <c r="R8" s="76">
        <v>1.0</v>
      </c>
      <c r="S8" s="76">
        <v>1.0</v>
      </c>
      <c r="T8" s="76">
        <v>1.0</v>
      </c>
      <c r="U8" s="76">
        <v>1.0</v>
      </c>
      <c r="V8" s="76">
        <v>1.0</v>
      </c>
      <c r="W8" s="76">
        <v>1.0</v>
      </c>
      <c r="X8" s="32"/>
      <c r="Y8" s="32"/>
      <c r="Z8" s="32">
        <f>MAX(N8:Y8)</f>
        <v>1</v>
      </c>
      <c r="AA8" s="32">
        <f t="shared" si="1"/>
        <v>1</v>
      </c>
      <c r="AB8" s="77" t="s">
        <v>84</v>
      </c>
      <c r="AC8" s="4"/>
      <c r="AD8" s="34" t="s">
        <v>44</v>
      </c>
      <c r="AE8" s="28" t="s">
        <v>45</v>
      </c>
      <c r="AF8" s="5" t="s">
        <v>46</v>
      </c>
      <c r="AG8" s="5" t="s">
        <v>47</v>
      </c>
      <c r="AH8" s="5" t="s">
        <v>48</v>
      </c>
      <c r="AI8" s="5" t="s">
        <v>49</v>
      </c>
      <c r="AJ8" s="4" t="s">
        <v>50</v>
      </c>
    </row>
    <row r="9" ht="82.5" customHeight="1">
      <c r="A9" s="4"/>
      <c r="B9" s="29" t="s">
        <v>60</v>
      </c>
      <c r="C9" s="72" t="s">
        <v>32</v>
      </c>
      <c r="D9" s="73"/>
      <c r="E9" s="74" t="s">
        <v>85</v>
      </c>
      <c r="F9" s="19" t="s">
        <v>86</v>
      </c>
      <c r="G9" s="31" t="s">
        <v>46</v>
      </c>
      <c r="H9" s="20" t="s">
        <v>54</v>
      </c>
      <c r="I9" s="21">
        <v>1.0</v>
      </c>
      <c r="J9" s="22" t="s">
        <v>87</v>
      </c>
      <c r="K9" s="21">
        <v>1.0</v>
      </c>
      <c r="L9" s="31" t="s">
        <v>38</v>
      </c>
      <c r="M9" s="31" t="s">
        <v>43</v>
      </c>
      <c r="N9" s="76">
        <v>1.0</v>
      </c>
      <c r="O9" s="76">
        <v>1.0</v>
      </c>
      <c r="P9" s="76">
        <v>1.0</v>
      </c>
      <c r="Q9" s="76">
        <v>1.0</v>
      </c>
      <c r="R9" s="76">
        <v>1.0</v>
      </c>
      <c r="S9" s="76">
        <v>1.0</v>
      </c>
      <c r="T9" s="76">
        <v>1.0</v>
      </c>
      <c r="U9" s="76">
        <v>1.0</v>
      </c>
      <c r="V9" s="76">
        <v>1.0</v>
      </c>
      <c r="W9" s="76">
        <v>1.0</v>
      </c>
      <c r="X9" s="76">
        <v>1.0</v>
      </c>
      <c r="Y9" s="32"/>
      <c r="Z9" s="32">
        <f t="shared" ref="Z9:Z14" si="2">AVERAGE(N9:Y9)</f>
        <v>1</v>
      </c>
      <c r="AA9" s="32">
        <f t="shared" ref="AA9:AA10" si="3">Z9/K9</f>
        <v>1</v>
      </c>
      <c r="AB9" s="75" t="s">
        <v>88</v>
      </c>
      <c r="AC9" s="4"/>
      <c r="AD9" s="35" t="s">
        <v>51</v>
      </c>
      <c r="AE9" s="28" t="s">
        <v>52</v>
      </c>
      <c r="AF9" s="5" t="s">
        <v>53</v>
      </c>
      <c r="AG9" s="5" t="s">
        <v>54</v>
      </c>
      <c r="AH9" s="5" t="s">
        <v>55</v>
      </c>
      <c r="AI9" s="5" t="s">
        <v>39</v>
      </c>
      <c r="AJ9" s="4" t="s">
        <v>56</v>
      </c>
    </row>
    <row r="10" ht="158.25" customHeight="1">
      <c r="A10" s="4"/>
      <c r="B10" s="29" t="s">
        <v>60</v>
      </c>
      <c r="C10" s="78" t="s">
        <v>32</v>
      </c>
      <c r="D10" s="73"/>
      <c r="E10" s="79" t="s">
        <v>89</v>
      </c>
      <c r="F10" s="19" t="s">
        <v>90</v>
      </c>
      <c r="G10" s="31" t="s">
        <v>53</v>
      </c>
      <c r="H10" s="20" t="s">
        <v>54</v>
      </c>
      <c r="I10" s="21">
        <v>1.0</v>
      </c>
      <c r="J10" s="22" t="s">
        <v>91</v>
      </c>
      <c r="K10" s="23">
        <v>0.97</v>
      </c>
      <c r="L10" s="31" t="s">
        <v>38</v>
      </c>
      <c r="M10" s="31" t="s">
        <v>39</v>
      </c>
      <c r="N10" s="76"/>
      <c r="O10" s="32"/>
      <c r="P10" s="76">
        <v>0.96</v>
      </c>
      <c r="Q10" s="32"/>
      <c r="R10" s="32"/>
      <c r="S10" s="76">
        <v>0.9</v>
      </c>
      <c r="T10" s="32"/>
      <c r="U10" s="76"/>
      <c r="V10" s="76">
        <v>1.2</v>
      </c>
      <c r="W10" s="32"/>
      <c r="X10" s="32"/>
      <c r="Y10" s="76">
        <v>0.92</v>
      </c>
      <c r="Z10" s="32">
        <f t="shared" si="2"/>
        <v>0.995</v>
      </c>
      <c r="AA10" s="32">
        <f t="shared" si="3"/>
        <v>1.025773196</v>
      </c>
      <c r="AB10" s="80" t="s">
        <v>92</v>
      </c>
      <c r="AC10" s="4"/>
      <c r="AD10" s="4"/>
      <c r="AE10" s="4"/>
      <c r="AF10" s="5" t="s">
        <v>57</v>
      </c>
      <c r="AG10" s="5"/>
      <c r="AH10" s="5" t="s">
        <v>58</v>
      </c>
      <c r="AI10" s="5" t="s">
        <v>59</v>
      </c>
      <c r="AJ10" s="4" t="s">
        <v>60</v>
      </c>
    </row>
    <row r="11" ht="118.5" customHeight="1">
      <c r="A11" s="4"/>
      <c r="B11" s="28" t="s">
        <v>60</v>
      </c>
      <c r="C11" s="78" t="s">
        <v>32</v>
      </c>
      <c r="D11" s="73"/>
      <c r="E11" s="79" t="s">
        <v>93</v>
      </c>
      <c r="F11" s="19" t="s">
        <v>94</v>
      </c>
      <c r="G11" s="31" t="s">
        <v>35</v>
      </c>
      <c r="H11" s="20" t="s">
        <v>54</v>
      </c>
      <c r="I11" s="21">
        <v>1.0</v>
      </c>
      <c r="J11" s="22" t="s">
        <v>95</v>
      </c>
      <c r="K11" s="21">
        <v>1.0</v>
      </c>
      <c r="L11" s="31" t="s">
        <v>38</v>
      </c>
      <c r="M11" s="31" t="s">
        <v>43</v>
      </c>
      <c r="N11" s="76">
        <v>1.0</v>
      </c>
      <c r="O11" s="76">
        <v>1.08</v>
      </c>
      <c r="P11" s="76">
        <v>1.12</v>
      </c>
      <c r="Q11" s="76">
        <v>1.23</v>
      </c>
      <c r="R11" s="76">
        <v>0.96</v>
      </c>
      <c r="S11" s="76">
        <v>0.88</v>
      </c>
      <c r="T11" s="76">
        <v>1.0</v>
      </c>
      <c r="U11" s="76">
        <v>1.0</v>
      </c>
      <c r="V11" s="76">
        <v>1.0</v>
      </c>
      <c r="W11" s="76">
        <v>1.0</v>
      </c>
      <c r="X11" s="76">
        <v>1.0</v>
      </c>
      <c r="Y11" s="76">
        <v>1.0</v>
      </c>
      <c r="Z11" s="32">
        <f t="shared" si="2"/>
        <v>1.0225</v>
      </c>
      <c r="AA11" s="32">
        <f>Z11/2</f>
        <v>0.51125</v>
      </c>
      <c r="AB11" s="80" t="s">
        <v>96</v>
      </c>
      <c r="AC11" s="4"/>
      <c r="AD11" s="4"/>
      <c r="AE11" s="4"/>
      <c r="AF11" s="5" t="s">
        <v>61</v>
      </c>
      <c r="AG11" s="5"/>
      <c r="AH11" s="5"/>
      <c r="AI11" s="5" t="s">
        <v>62</v>
      </c>
      <c r="AJ11" s="4"/>
    </row>
    <row r="12" ht="99.0" customHeight="1">
      <c r="A12" s="4"/>
      <c r="B12" s="28" t="s">
        <v>60</v>
      </c>
      <c r="C12" s="78" t="s">
        <v>32</v>
      </c>
      <c r="D12" s="73"/>
      <c r="E12" s="79" t="s">
        <v>97</v>
      </c>
      <c r="F12" s="19" t="s">
        <v>98</v>
      </c>
      <c r="G12" s="31" t="s">
        <v>35</v>
      </c>
      <c r="H12" s="20" t="s">
        <v>54</v>
      </c>
      <c r="I12" s="21">
        <v>0.96</v>
      </c>
      <c r="J12" s="22" t="s">
        <v>99</v>
      </c>
      <c r="K12" s="21">
        <v>0.96</v>
      </c>
      <c r="L12" s="31" t="s">
        <v>38</v>
      </c>
      <c r="M12" s="31" t="s">
        <v>43</v>
      </c>
      <c r="N12" s="76">
        <v>0.76</v>
      </c>
      <c r="O12" s="76">
        <v>1.91</v>
      </c>
      <c r="P12" s="76">
        <v>0.57</v>
      </c>
      <c r="Q12" s="76">
        <v>0.69</v>
      </c>
      <c r="R12" s="76">
        <v>0.74</v>
      </c>
      <c r="S12" s="76">
        <v>0.18</v>
      </c>
      <c r="T12" s="76">
        <v>0.63</v>
      </c>
      <c r="U12" s="76">
        <v>0.76</v>
      </c>
      <c r="V12" s="76">
        <v>0.46</v>
      </c>
      <c r="W12" s="76">
        <v>0.78</v>
      </c>
      <c r="X12" s="76">
        <v>0.94</v>
      </c>
      <c r="Y12" s="76">
        <v>0.92</v>
      </c>
      <c r="Z12" s="32">
        <f t="shared" si="2"/>
        <v>0.7783333333</v>
      </c>
      <c r="AA12" s="32">
        <f>721/925</f>
        <v>0.7794594595</v>
      </c>
      <c r="AB12" s="77" t="s">
        <v>100</v>
      </c>
      <c r="AC12" s="4"/>
      <c r="AD12" s="4"/>
      <c r="AE12" s="4"/>
      <c r="AF12" s="5"/>
      <c r="AG12" s="5"/>
      <c r="AH12" s="5"/>
      <c r="AI12" s="5" t="s">
        <v>63</v>
      </c>
      <c r="AJ12" s="4"/>
    </row>
    <row r="13" ht="110.25" customHeight="1">
      <c r="A13" s="4"/>
      <c r="B13" s="28" t="s">
        <v>60</v>
      </c>
      <c r="C13" s="78" t="s">
        <v>32</v>
      </c>
      <c r="D13" s="73"/>
      <c r="E13" s="79" t="s">
        <v>101</v>
      </c>
      <c r="F13" s="19" t="s">
        <v>102</v>
      </c>
      <c r="G13" s="31" t="s">
        <v>35</v>
      </c>
      <c r="H13" s="20" t="s">
        <v>54</v>
      </c>
      <c r="I13" s="21">
        <v>1.0</v>
      </c>
      <c r="J13" s="22" t="s">
        <v>103</v>
      </c>
      <c r="K13" s="21">
        <v>1.0</v>
      </c>
      <c r="L13" s="31" t="s">
        <v>38</v>
      </c>
      <c r="M13" s="31" t="s">
        <v>39</v>
      </c>
      <c r="N13" s="76"/>
      <c r="O13" s="76"/>
      <c r="P13" s="76"/>
      <c r="Q13" s="32"/>
      <c r="R13" s="32"/>
      <c r="S13" s="32"/>
      <c r="T13" s="32"/>
      <c r="U13" s="32"/>
      <c r="V13" s="32"/>
      <c r="W13" s="32"/>
      <c r="X13" s="32"/>
      <c r="Y13" s="32"/>
      <c r="Z13" s="32" t="str">
        <f t="shared" si="2"/>
        <v>#DIV/0!</v>
      </c>
      <c r="AA13" s="32" t="str">
        <f t="shared" ref="AA13:AA14" si="4">Z13/K13</f>
        <v>#DIV/0!</v>
      </c>
      <c r="AB13" s="77" t="s">
        <v>104</v>
      </c>
      <c r="AC13" s="4"/>
      <c r="AD13" s="4"/>
      <c r="AE13" s="4"/>
      <c r="AF13" s="4"/>
      <c r="AG13" s="4"/>
      <c r="AH13" s="4"/>
      <c r="AI13" s="4"/>
      <c r="AJ13" s="4"/>
    </row>
    <row r="14" ht="96.0" customHeight="1">
      <c r="A14" s="4"/>
      <c r="B14" s="28" t="s">
        <v>56</v>
      </c>
      <c r="C14" s="78" t="s">
        <v>105</v>
      </c>
      <c r="D14" s="73"/>
      <c r="E14" s="79" t="s">
        <v>106</v>
      </c>
      <c r="F14" s="81" t="s">
        <v>107</v>
      </c>
      <c r="G14" s="31" t="s">
        <v>35</v>
      </c>
      <c r="H14" s="31" t="s">
        <v>36</v>
      </c>
      <c r="I14" s="32">
        <v>0.3</v>
      </c>
      <c r="J14" s="22" t="s">
        <v>108</v>
      </c>
      <c r="K14" s="32">
        <v>0.8</v>
      </c>
      <c r="L14" s="31" t="s">
        <v>38</v>
      </c>
      <c r="M14" s="31" t="s">
        <v>63</v>
      </c>
      <c r="N14" s="76">
        <v>1.0</v>
      </c>
      <c r="O14" s="32"/>
      <c r="P14" s="32"/>
      <c r="Q14" s="32"/>
      <c r="R14" s="32"/>
      <c r="S14" s="32"/>
      <c r="T14" s="32"/>
      <c r="U14" s="32"/>
      <c r="V14" s="32"/>
      <c r="W14" s="32"/>
      <c r="X14" s="32"/>
      <c r="Y14" s="76">
        <v>1.0</v>
      </c>
      <c r="Z14" s="32">
        <f t="shared" si="2"/>
        <v>1</v>
      </c>
      <c r="AA14" s="32">
        <f t="shared" si="4"/>
        <v>1.25</v>
      </c>
      <c r="AB14" s="77" t="s">
        <v>109</v>
      </c>
      <c r="AC14" s="4"/>
      <c r="AD14" s="4"/>
      <c r="AE14" s="4"/>
      <c r="AF14" s="4"/>
      <c r="AG14" s="4"/>
      <c r="AH14" s="4"/>
      <c r="AI14" s="4"/>
      <c r="AJ14" s="4"/>
    </row>
    <row r="15" ht="159.75" customHeight="1">
      <c r="A15" s="4"/>
      <c r="B15" s="28" t="s">
        <v>56</v>
      </c>
      <c r="C15" s="78" t="s">
        <v>105</v>
      </c>
      <c r="D15" s="73"/>
      <c r="E15" s="79" t="s">
        <v>110</v>
      </c>
      <c r="F15" s="81" t="s">
        <v>111</v>
      </c>
      <c r="G15" s="31" t="s">
        <v>35</v>
      </c>
      <c r="H15" s="31" t="s">
        <v>36</v>
      </c>
      <c r="I15" s="31">
        <v>1.0</v>
      </c>
      <c r="J15" s="19" t="s">
        <v>112</v>
      </c>
      <c r="K15" s="82">
        <v>11.0</v>
      </c>
      <c r="L15" s="31" t="s">
        <v>48</v>
      </c>
      <c r="M15" s="31" t="s">
        <v>62</v>
      </c>
      <c r="N15" s="32"/>
      <c r="O15" s="32"/>
      <c r="P15" s="32"/>
      <c r="Q15" s="32"/>
      <c r="R15" s="32"/>
      <c r="S15" s="83">
        <v>5.0</v>
      </c>
      <c r="T15" s="32"/>
      <c r="U15" s="32"/>
      <c r="V15" s="83">
        <v>5.0</v>
      </c>
      <c r="W15" s="32"/>
      <c r="X15" s="32"/>
      <c r="Y15" s="32"/>
      <c r="Z15" s="84">
        <f t="shared" ref="Z15:Z16" si="5">SUM(N15:Y15)</f>
        <v>10</v>
      </c>
      <c r="AA15" s="32">
        <f>Z15/11</f>
        <v>0.9090909091</v>
      </c>
      <c r="AB15" s="85" t="s">
        <v>113</v>
      </c>
      <c r="AC15" s="4"/>
      <c r="AD15" s="4"/>
      <c r="AE15" s="4"/>
      <c r="AF15" s="4"/>
      <c r="AG15" s="4"/>
      <c r="AH15" s="4"/>
      <c r="AI15" s="4"/>
      <c r="AJ15" s="4"/>
    </row>
    <row r="16" ht="112.5" customHeight="1">
      <c r="A16" s="4"/>
      <c r="B16" s="28" t="s">
        <v>56</v>
      </c>
      <c r="C16" s="78" t="s">
        <v>105</v>
      </c>
      <c r="D16" s="73"/>
      <c r="E16" s="79" t="s">
        <v>114</v>
      </c>
      <c r="F16" s="81" t="s">
        <v>111</v>
      </c>
      <c r="G16" s="31" t="s">
        <v>35</v>
      </c>
      <c r="H16" s="31" t="s">
        <v>36</v>
      </c>
      <c r="I16" s="31">
        <v>3.0</v>
      </c>
      <c r="J16" s="86" t="s">
        <v>115</v>
      </c>
      <c r="K16" s="87">
        <v>5.0</v>
      </c>
      <c r="L16" s="31" t="s">
        <v>48</v>
      </c>
      <c r="M16" s="31" t="s">
        <v>63</v>
      </c>
      <c r="N16" s="32"/>
      <c r="O16" s="32"/>
      <c r="P16" s="32"/>
      <c r="Q16" s="32"/>
      <c r="R16" s="31"/>
      <c r="S16" s="83">
        <v>3.0</v>
      </c>
      <c r="T16" s="32"/>
      <c r="U16" s="31"/>
      <c r="V16" s="31"/>
      <c r="W16" s="83">
        <v>2.0</v>
      </c>
      <c r="X16" s="31"/>
      <c r="Y16" s="32"/>
      <c r="Z16" s="84">
        <f t="shared" si="5"/>
        <v>5</v>
      </c>
      <c r="AA16" s="32">
        <f>Z16/5</f>
        <v>1</v>
      </c>
      <c r="AB16" s="85" t="s">
        <v>116</v>
      </c>
      <c r="AC16" s="4"/>
      <c r="AD16" s="4"/>
      <c r="AE16" s="4"/>
      <c r="AF16" s="4"/>
      <c r="AG16" s="4"/>
      <c r="AH16" s="4"/>
      <c r="AI16" s="4"/>
      <c r="AJ16" s="4"/>
    </row>
    <row r="17" ht="142.5" customHeight="1">
      <c r="A17" s="4"/>
      <c r="B17" s="28" t="s">
        <v>56</v>
      </c>
      <c r="C17" s="78" t="s">
        <v>105</v>
      </c>
      <c r="D17" s="73"/>
      <c r="E17" s="88" t="s">
        <v>117</v>
      </c>
      <c r="F17" s="81" t="s">
        <v>111</v>
      </c>
      <c r="G17" s="31" t="s">
        <v>35</v>
      </c>
      <c r="H17" s="31" t="s">
        <v>36</v>
      </c>
      <c r="I17" s="31">
        <v>4.0</v>
      </c>
      <c r="J17" s="81" t="s">
        <v>118</v>
      </c>
      <c r="K17" s="82">
        <v>75.0</v>
      </c>
      <c r="L17" s="83" t="s">
        <v>38</v>
      </c>
      <c r="M17" s="31" t="s">
        <v>63</v>
      </c>
      <c r="N17" s="32"/>
      <c r="O17" s="32"/>
      <c r="P17" s="31"/>
      <c r="Q17" s="31"/>
      <c r="R17" s="32"/>
      <c r="S17" s="76">
        <v>0.56</v>
      </c>
      <c r="T17" s="31"/>
      <c r="U17" s="32"/>
      <c r="V17" s="76">
        <v>0.81</v>
      </c>
      <c r="W17" s="31"/>
      <c r="X17" s="32"/>
      <c r="Y17" s="31"/>
      <c r="Z17" s="32">
        <f>AVERAGE(N17:Y17)</f>
        <v>0.685</v>
      </c>
      <c r="AA17" s="76">
        <v>1.08</v>
      </c>
      <c r="AB17" s="80" t="s">
        <v>119</v>
      </c>
      <c r="AC17" s="4"/>
      <c r="AD17" s="4"/>
      <c r="AE17" s="4"/>
      <c r="AF17" s="4"/>
      <c r="AG17" s="4"/>
      <c r="AH17" s="4"/>
      <c r="AI17" s="4"/>
      <c r="AJ17" s="4"/>
    </row>
    <row r="18" ht="148.5" customHeight="1">
      <c r="A18" s="4"/>
      <c r="B18" s="28" t="s">
        <v>60</v>
      </c>
      <c r="C18" s="78" t="s">
        <v>120</v>
      </c>
      <c r="D18" s="73"/>
      <c r="E18" s="79" t="s">
        <v>121</v>
      </c>
      <c r="F18" s="81" t="s">
        <v>122</v>
      </c>
      <c r="G18" s="31" t="s">
        <v>35</v>
      </c>
      <c r="H18" s="31" t="s">
        <v>36</v>
      </c>
      <c r="I18" s="32">
        <v>0.97</v>
      </c>
      <c r="J18" s="31" t="s">
        <v>123</v>
      </c>
      <c r="K18" s="32">
        <v>0.97</v>
      </c>
      <c r="L18" s="31" t="s">
        <v>38</v>
      </c>
      <c r="M18" s="31" t="s">
        <v>39</v>
      </c>
      <c r="N18" s="76">
        <v>0.27</v>
      </c>
      <c r="O18" s="76">
        <v>0.37</v>
      </c>
      <c r="P18" s="76">
        <v>0.38</v>
      </c>
      <c r="Q18" s="76">
        <v>0.39</v>
      </c>
      <c r="R18" s="76">
        <v>0.4</v>
      </c>
      <c r="S18" s="76">
        <v>0.41</v>
      </c>
      <c r="T18" s="76">
        <v>0.44</v>
      </c>
      <c r="U18" s="76">
        <v>0.52</v>
      </c>
      <c r="V18" s="76">
        <v>0.62</v>
      </c>
      <c r="W18" s="76">
        <v>0.65</v>
      </c>
      <c r="X18" s="76">
        <v>0.69</v>
      </c>
      <c r="Y18" s="76">
        <v>0.94</v>
      </c>
      <c r="Z18" s="32">
        <f>MAX(N18:Y18)</f>
        <v>0.94</v>
      </c>
      <c r="AA18" s="32">
        <f t="shared" ref="AA18:AA62" si="6">Z18/K18</f>
        <v>0.9690721649</v>
      </c>
      <c r="AB18" s="77" t="s">
        <v>124</v>
      </c>
      <c r="AC18" s="4"/>
      <c r="AD18" s="4"/>
      <c r="AE18" s="4"/>
      <c r="AF18" s="4"/>
      <c r="AG18" s="4"/>
      <c r="AH18" s="4"/>
      <c r="AI18" s="4"/>
      <c r="AJ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ref="Z19:Z62" si="7">AVERAGE(N19:Y19)</f>
        <v>#DIV/0!</v>
      </c>
      <c r="AA19" s="32" t="str">
        <f t="shared" si="6"/>
        <v>#DIV/0!</v>
      </c>
      <c r="AB19" s="89"/>
      <c r="AC19" s="4"/>
      <c r="AD19" s="4"/>
      <c r="AE19" s="4"/>
      <c r="AF19" s="4"/>
      <c r="AG19" s="4"/>
      <c r="AH19" s="4"/>
      <c r="AI19" s="4"/>
      <c r="AJ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7"/>
        <v>#DIV/0!</v>
      </c>
      <c r="AA20" s="32" t="str">
        <f t="shared" si="6"/>
        <v>#DIV/0!</v>
      </c>
      <c r="AB20" s="89"/>
      <c r="AC20" s="4"/>
      <c r="AD20" s="4"/>
      <c r="AE20" s="4"/>
      <c r="AF20" s="4"/>
      <c r="AG20" s="4"/>
      <c r="AH20" s="4"/>
      <c r="AI20" s="4"/>
      <c r="AJ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7"/>
        <v>#DIV/0!</v>
      </c>
      <c r="AA21" s="32" t="str">
        <f t="shared" si="6"/>
        <v>#DIV/0!</v>
      </c>
      <c r="AB21" s="89"/>
      <c r="AC21" s="4"/>
      <c r="AD21" s="4"/>
      <c r="AE21" s="4"/>
      <c r="AF21" s="4"/>
      <c r="AG21" s="4"/>
      <c r="AH21" s="4"/>
      <c r="AI21" s="4"/>
      <c r="AJ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7"/>
        <v>#DIV/0!</v>
      </c>
      <c r="AA22" s="32" t="str">
        <f t="shared" si="6"/>
        <v>#DIV/0!</v>
      </c>
      <c r="AB22" s="89"/>
      <c r="AC22" s="4"/>
      <c r="AD22" s="4"/>
      <c r="AE22" s="4"/>
      <c r="AF22" s="4"/>
      <c r="AG22" s="4"/>
      <c r="AH22" s="4"/>
      <c r="AI22" s="4"/>
      <c r="AJ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7"/>
        <v>#DIV/0!</v>
      </c>
      <c r="AA23" s="32" t="str">
        <f t="shared" si="6"/>
        <v>#DIV/0!</v>
      </c>
      <c r="AB23" s="89"/>
      <c r="AC23" s="4"/>
      <c r="AD23" s="4"/>
      <c r="AE23" s="4"/>
      <c r="AF23" s="4"/>
      <c r="AG23" s="4"/>
      <c r="AH23" s="4"/>
      <c r="AI23" s="4"/>
      <c r="AJ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7"/>
        <v>#DIV/0!</v>
      </c>
      <c r="AA24" s="32" t="str">
        <f t="shared" si="6"/>
        <v>#DIV/0!</v>
      </c>
      <c r="AB24" s="89"/>
      <c r="AC24" s="4"/>
      <c r="AD24" s="4"/>
      <c r="AE24" s="4"/>
      <c r="AF24" s="4"/>
      <c r="AG24" s="4"/>
      <c r="AH24" s="4"/>
      <c r="AI24" s="4"/>
      <c r="AJ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7"/>
        <v>#DIV/0!</v>
      </c>
      <c r="AA25" s="32" t="str">
        <f t="shared" si="6"/>
        <v>#DIV/0!</v>
      </c>
      <c r="AB25" s="89"/>
      <c r="AC25" s="4"/>
      <c r="AD25" s="4"/>
      <c r="AE25" s="4"/>
      <c r="AF25" s="4"/>
      <c r="AG25" s="4"/>
      <c r="AH25" s="4"/>
      <c r="AI25" s="4"/>
      <c r="AJ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7"/>
        <v>#DIV/0!</v>
      </c>
      <c r="AA26" s="32" t="str">
        <f t="shared" si="6"/>
        <v>#DIV/0!</v>
      </c>
      <c r="AB26" s="89"/>
      <c r="AC26" s="4"/>
      <c r="AD26" s="4"/>
      <c r="AE26" s="4"/>
      <c r="AF26" s="4"/>
      <c r="AG26" s="4"/>
      <c r="AH26" s="4"/>
      <c r="AI26" s="4"/>
      <c r="AJ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7"/>
        <v>#DIV/0!</v>
      </c>
      <c r="AA27" s="32" t="str">
        <f t="shared" si="6"/>
        <v>#DIV/0!</v>
      </c>
      <c r="AB27" s="89"/>
      <c r="AC27" s="4"/>
      <c r="AD27" s="4"/>
      <c r="AE27" s="4"/>
      <c r="AF27" s="4"/>
      <c r="AG27" s="4"/>
      <c r="AH27" s="4"/>
      <c r="AI27" s="4"/>
      <c r="AJ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7"/>
        <v>#DIV/0!</v>
      </c>
      <c r="AA28" s="32" t="str">
        <f t="shared" si="6"/>
        <v>#DIV/0!</v>
      </c>
      <c r="AB28" s="89"/>
      <c r="AC28" s="4"/>
      <c r="AD28" s="4"/>
      <c r="AE28" s="4"/>
      <c r="AF28" s="4"/>
      <c r="AG28" s="4"/>
      <c r="AH28" s="4"/>
      <c r="AI28" s="4"/>
      <c r="AJ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7"/>
        <v>#DIV/0!</v>
      </c>
      <c r="AA29" s="32" t="str">
        <f t="shared" si="6"/>
        <v>#DIV/0!</v>
      </c>
      <c r="AB29" s="89"/>
      <c r="AC29" s="4"/>
      <c r="AD29" s="4"/>
      <c r="AE29" s="4"/>
      <c r="AF29" s="4"/>
      <c r="AG29" s="4"/>
      <c r="AH29" s="4"/>
      <c r="AI29" s="4"/>
      <c r="AJ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7"/>
        <v>#DIV/0!</v>
      </c>
      <c r="AA30" s="32" t="str">
        <f t="shared" si="6"/>
        <v>#DIV/0!</v>
      </c>
      <c r="AB30" s="89"/>
      <c r="AC30" s="4"/>
      <c r="AD30" s="4"/>
      <c r="AE30" s="4"/>
      <c r="AF30" s="4"/>
      <c r="AG30" s="4"/>
      <c r="AH30" s="4"/>
      <c r="AI30" s="4"/>
      <c r="AJ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7"/>
        <v>#DIV/0!</v>
      </c>
      <c r="AA31" s="32" t="str">
        <f t="shared" si="6"/>
        <v>#DIV/0!</v>
      </c>
      <c r="AB31" s="89"/>
      <c r="AC31" s="4"/>
      <c r="AD31" s="4"/>
      <c r="AE31" s="4"/>
      <c r="AF31" s="4"/>
      <c r="AG31" s="4"/>
      <c r="AH31" s="4"/>
      <c r="AI31" s="4"/>
      <c r="AJ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7"/>
        <v>#DIV/0!</v>
      </c>
      <c r="AA32" s="32" t="str">
        <f t="shared" si="6"/>
        <v>#DIV/0!</v>
      </c>
      <c r="AB32" s="89"/>
      <c r="AC32" s="4"/>
      <c r="AD32" s="4"/>
      <c r="AE32" s="4"/>
      <c r="AF32" s="4"/>
      <c r="AG32" s="4"/>
      <c r="AH32" s="4"/>
      <c r="AI32" s="4"/>
      <c r="AJ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7"/>
        <v>#DIV/0!</v>
      </c>
      <c r="AA33" s="32" t="str">
        <f t="shared" si="6"/>
        <v>#DIV/0!</v>
      </c>
      <c r="AB33" s="89"/>
      <c r="AC33" s="4"/>
      <c r="AD33" s="4"/>
      <c r="AE33" s="4"/>
      <c r="AF33" s="4"/>
      <c r="AG33" s="4"/>
      <c r="AH33" s="4"/>
      <c r="AI33" s="4"/>
      <c r="AJ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7"/>
        <v>#DIV/0!</v>
      </c>
      <c r="AA34" s="32" t="str">
        <f t="shared" si="6"/>
        <v>#DIV/0!</v>
      </c>
      <c r="AB34" s="89"/>
      <c r="AC34" s="4"/>
      <c r="AD34" s="4"/>
      <c r="AE34" s="4"/>
      <c r="AF34" s="4"/>
      <c r="AG34" s="4"/>
      <c r="AH34" s="4"/>
      <c r="AI34" s="4"/>
      <c r="AJ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7"/>
        <v>#DIV/0!</v>
      </c>
      <c r="AA35" s="32" t="str">
        <f t="shared" si="6"/>
        <v>#DIV/0!</v>
      </c>
      <c r="AB35" s="89"/>
      <c r="AC35" s="4"/>
      <c r="AD35" s="4"/>
      <c r="AE35" s="4"/>
      <c r="AF35" s="4"/>
      <c r="AG35" s="4"/>
      <c r="AH35" s="4"/>
      <c r="AI35" s="4"/>
      <c r="AJ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7"/>
        <v>#DIV/0!</v>
      </c>
      <c r="AA36" s="32" t="str">
        <f t="shared" si="6"/>
        <v>#DIV/0!</v>
      </c>
      <c r="AB36" s="89"/>
      <c r="AC36" s="4"/>
      <c r="AD36" s="4"/>
      <c r="AE36" s="4"/>
      <c r="AF36" s="4"/>
      <c r="AG36" s="4"/>
      <c r="AH36" s="4"/>
      <c r="AI36" s="4"/>
      <c r="AJ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7"/>
        <v>#DIV/0!</v>
      </c>
      <c r="AA37" s="32" t="str">
        <f t="shared" si="6"/>
        <v>#DIV/0!</v>
      </c>
      <c r="AB37" s="89"/>
      <c r="AC37" s="4"/>
      <c r="AD37" s="4"/>
      <c r="AE37" s="4"/>
      <c r="AF37" s="4"/>
      <c r="AG37" s="4"/>
      <c r="AH37" s="4"/>
      <c r="AI37" s="4"/>
      <c r="AJ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7"/>
        <v>#DIV/0!</v>
      </c>
      <c r="AA38" s="32" t="str">
        <f t="shared" si="6"/>
        <v>#DIV/0!</v>
      </c>
      <c r="AB38" s="89"/>
      <c r="AC38" s="4"/>
      <c r="AD38" s="4"/>
      <c r="AE38" s="4"/>
      <c r="AF38" s="4"/>
      <c r="AG38" s="4"/>
      <c r="AH38" s="4"/>
      <c r="AI38" s="4"/>
      <c r="AJ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7"/>
        <v>#DIV/0!</v>
      </c>
      <c r="AA39" s="32" t="str">
        <f t="shared" si="6"/>
        <v>#DIV/0!</v>
      </c>
      <c r="AB39" s="89"/>
      <c r="AC39" s="4"/>
      <c r="AD39" s="4"/>
      <c r="AE39" s="4"/>
      <c r="AF39" s="4"/>
      <c r="AG39" s="4"/>
      <c r="AH39" s="4"/>
      <c r="AI39" s="4"/>
      <c r="AJ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7"/>
        <v>#DIV/0!</v>
      </c>
      <c r="AA40" s="32" t="str">
        <f t="shared" si="6"/>
        <v>#DIV/0!</v>
      </c>
      <c r="AB40" s="89"/>
      <c r="AC40" s="4"/>
      <c r="AD40" s="4"/>
      <c r="AE40" s="4"/>
      <c r="AF40" s="4"/>
      <c r="AG40" s="4"/>
      <c r="AH40" s="4"/>
      <c r="AI40" s="4"/>
      <c r="AJ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7"/>
        <v>#DIV/0!</v>
      </c>
      <c r="AA41" s="32" t="str">
        <f t="shared" si="6"/>
        <v>#DIV/0!</v>
      </c>
      <c r="AB41" s="89"/>
      <c r="AC41" s="4"/>
      <c r="AD41" s="4"/>
      <c r="AE41" s="4"/>
      <c r="AF41" s="4"/>
      <c r="AG41" s="4"/>
      <c r="AH41" s="4"/>
      <c r="AI41" s="4"/>
      <c r="AJ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7"/>
        <v>#DIV/0!</v>
      </c>
      <c r="AA42" s="32" t="str">
        <f t="shared" si="6"/>
        <v>#DIV/0!</v>
      </c>
      <c r="AB42" s="89"/>
      <c r="AC42" s="4"/>
      <c r="AD42" s="4"/>
      <c r="AE42" s="4"/>
      <c r="AF42" s="4"/>
      <c r="AG42" s="4"/>
      <c r="AH42" s="4"/>
      <c r="AI42" s="4"/>
      <c r="AJ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7"/>
        <v>#DIV/0!</v>
      </c>
      <c r="AA43" s="32" t="str">
        <f t="shared" si="6"/>
        <v>#DIV/0!</v>
      </c>
      <c r="AB43" s="89"/>
      <c r="AC43" s="4"/>
      <c r="AD43" s="4"/>
      <c r="AE43" s="4"/>
      <c r="AF43" s="4"/>
      <c r="AG43" s="4"/>
      <c r="AH43" s="4"/>
      <c r="AI43" s="4"/>
      <c r="AJ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7"/>
        <v>#DIV/0!</v>
      </c>
      <c r="AA44" s="32" t="str">
        <f t="shared" si="6"/>
        <v>#DIV/0!</v>
      </c>
      <c r="AB44" s="89"/>
      <c r="AC44" s="4"/>
      <c r="AD44" s="4"/>
      <c r="AE44" s="4"/>
      <c r="AF44" s="4"/>
      <c r="AG44" s="4"/>
      <c r="AH44" s="4"/>
      <c r="AI44" s="4"/>
      <c r="AJ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7"/>
        <v>#DIV/0!</v>
      </c>
      <c r="AA45" s="32" t="str">
        <f t="shared" si="6"/>
        <v>#DIV/0!</v>
      </c>
      <c r="AB45" s="89"/>
      <c r="AC45" s="4"/>
      <c r="AD45" s="4"/>
      <c r="AE45" s="4"/>
      <c r="AF45" s="4"/>
      <c r="AG45" s="4"/>
      <c r="AH45" s="4"/>
      <c r="AI45" s="4"/>
      <c r="AJ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7"/>
        <v>#DIV/0!</v>
      </c>
      <c r="AA46" s="32" t="str">
        <f t="shared" si="6"/>
        <v>#DIV/0!</v>
      </c>
      <c r="AB46" s="89"/>
      <c r="AC46" s="4"/>
      <c r="AD46" s="4"/>
      <c r="AE46" s="4"/>
      <c r="AF46" s="4"/>
      <c r="AG46" s="4"/>
      <c r="AH46" s="4"/>
      <c r="AI46" s="4"/>
      <c r="AJ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7"/>
        <v>#DIV/0!</v>
      </c>
      <c r="AA47" s="32" t="str">
        <f t="shared" si="6"/>
        <v>#DIV/0!</v>
      </c>
      <c r="AB47" s="89"/>
      <c r="AC47" s="4"/>
      <c r="AD47" s="4"/>
      <c r="AE47" s="4"/>
      <c r="AF47" s="4"/>
      <c r="AG47" s="4"/>
      <c r="AH47" s="4"/>
      <c r="AI47" s="4"/>
      <c r="AJ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7"/>
        <v>#DIV/0!</v>
      </c>
      <c r="AA48" s="32" t="str">
        <f t="shared" si="6"/>
        <v>#DIV/0!</v>
      </c>
      <c r="AB48" s="89"/>
      <c r="AC48" s="4"/>
      <c r="AD48" s="4"/>
      <c r="AE48" s="4"/>
      <c r="AF48" s="4"/>
      <c r="AG48" s="4"/>
      <c r="AH48" s="4"/>
      <c r="AI48" s="4"/>
      <c r="AJ48" s="4"/>
    </row>
    <row r="49" ht="15.75" customHeight="1">
      <c r="A49" s="4"/>
      <c r="B49" s="36"/>
      <c r="C49" s="37"/>
      <c r="D49" s="38"/>
      <c r="E49" s="39"/>
      <c r="F49" s="39"/>
      <c r="G49" s="39"/>
      <c r="H49" s="39"/>
      <c r="I49" s="40"/>
      <c r="J49" s="39"/>
      <c r="K49" s="40"/>
      <c r="L49" s="39"/>
      <c r="M49" s="39"/>
      <c r="N49" s="40"/>
      <c r="O49" s="40"/>
      <c r="P49" s="40"/>
      <c r="Q49" s="40"/>
      <c r="R49" s="40"/>
      <c r="S49" s="40"/>
      <c r="T49" s="40"/>
      <c r="U49" s="40"/>
      <c r="V49" s="40"/>
      <c r="W49" s="40"/>
      <c r="X49" s="40"/>
      <c r="Y49" s="40"/>
      <c r="Z49" s="40" t="str">
        <f t="shared" si="7"/>
        <v>#DIV/0!</v>
      </c>
      <c r="AA49" s="40" t="str">
        <f t="shared" si="6"/>
        <v>#DIV/0!</v>
      </c>
      <c r="AB49" s="90"/>
      <c r="AC49" s="4"/>
      <c r="AD49" s="4"/>
      <c r="AE49" s="4"/>
      <c r="AF49" s="4"/>
      <c r="AG49" s="4"/>
      <c r="AH49" s="4"/>
      <c r="AI49" s="4"/>
      <c r="AJ49" s="4"/>
    </row>
    <row r="50" ht="15.75" customHeight="1">
      <c r="A50" s="4"/>
      <c r="B50" s="29"/>
      <c r="C50" s="55"/>
      <c r="D50" s="3"/>
      <c r="E50" s="56"/>
      <c r="F50" s="57"/>
      <c r="G50" s="56"/>
      <c r="H50" s="56"/>
      <c r="I50" s="58"/>
      <c r="J50" s="59"/>
      <c r="K50" s="58"/>
      <c r="L50" s="56"/>
      <c r="M50" s="56"/>
      <c r="N50" s="58"/>
      <c r="O50" s="58"/>
      <c r="P50" s="58"/>
      <c r="Q50" s="58"/>
      <c r="R50" s="58"/>
      <c r="S50" s="58"/>
      <c r="T50" s="58"/>
      <c r="U50" s="58"/>
      <c r="V50" s="58"/>
      <c r="W50" s="58"/>
      <c r="X50" s="58"/>
      <c r="Y50" s="58"/>
      <c r="Z50" s="58" t="str">
        <f t="shared" si="7"/>
        <v>#DIV/0!</v>
      </c>
      <c r="AA50" s="58" t="str">
        <f t="shared" si="6"/>
        <v>#DIV/0!</v>
      </c>
      <c r="AB50" s="89"/>
      <c r="AC50" s="4"/>
      <c r="AD50" s="4"/>
      <c r="AE50" s="4"/>
      <c r="AF50" s="4"/>
      <c r="AG50" s="4"/>
      <c r="AH50" s="4"/>
      <c r="AI50" s="4"/>
      <c r="AJ50" s="4"/>
    </row>
    <row r="51" ht="15.75" customHeight="1">
      <c r="A51" s="4"/>
      <c r="B51" s="29"/>
      <c r="C51" s="55"/>
      <c r="D51" s="3"/>
      <c r="E51" s="56"/>
      <c r="F51" s="57"/>
      <c r="G51" s="56"/>
      <c r="H51" s="56"/>
      <c r="I51" s="58"/>
      <c r="J51" s="59"/>
      <c r="K51" s="58"/>
      <c r="L51" s="56"/>
      <c r="M51" s="56"/>
      <c r="N51" s="58"/>
      <c r="O51" s="58"/>
      <c r="P51" s="58"/>
      <c r="Q51" s="58"/>
      <c r="R51" s="58"/>
      <c r="S51" s="58"/>
      <c r="T51" s="58"/>
      <c r="U51" s="58"/>
      <c r="V51" s="58"/>
      <c r="W51" s="58"/>
      <c r="X51" s="58"/>
      <c r="Y51" s="58"/>
      <c r="Z51" s="58" t="str">
        <f t="shared" si="7"/>
        <v>#DIV/0!</v>
      </c>
      <c r="AA51" s="58" t="str">
        <f t="shared" si="6"/>
        <v>#DIV/0!</v>
      </c>
      <c r="AB51" s="89"/>
      <c r="AC51" s="4"/>
      <c r="AD51" s="4"/>
      <c r="AE51" s="4"/>
      <c r="AF51" s="4"/>
      <c r="AG51" s="4"/>
      <c r="AH51" s="4"/>
      <c r="AI51" s="4"/>
      <c r="AJ51" s="4"/>
    </row>
    <row r="52" ht="15.75" customHeight="1">
      <c r="A52" s="4"/>
      <c r="B52" s="29"/>
      <c r="C52" s="55"/>
      <c r="D52" s="3"/>
      <c r="E52" s="56"/>
      <c r="F52" s="57"/>
      <c r="G52" s="56"/>
      <c r="H52" s="56"/>
      <c r="I52" s="58"/>
      <c r="J52" s="59"/>
      <c r="K52" s="58"/>
      <c r="L52" s="56"/>
      <c r="M52" s="56"/>
      <c r="N52" s="58"/>
      <c r="O52" s="58"/>
      <c r="P52" s="58"/>
      <c r="Q52" s="58"/>
      <c r="R52" s="58"/>
      <c r="S52" s="58"/>
      <c r="T52" s="58"/>
      <c r="U52" s="58"/>
      <c r="V52" s="58"/>
      <c r="W52" s="58"/>
      <c r="X52" s="58"/>
      <c r="Y52" s="58"/>
      <c r="Z52" s="58" t="str">
        <f t="shared" si="7"/>
        <v>#DIV/0!</v>
      </c>
      <c r="AA52" s="58" t="str">
        <f t="shared" si="6"/>
        <v>#DIV/0!</v>
      </c>
      <c r="AB52" s="89"/>
      <c r="AC52" s="4"/>
      <c r="AD52" s="4"/>
      <c r="AE52" s="4"/>
      <c r="AF52" s="4"/>
      <c r="AG52" s="4"/>
      <c r="AH52" s="4"/>
      <c r="AI52" s="4"/>
      <c r="AJ52" s="4"/>
    </row>
    <row r="53" ht="15.75" customHeight="1">
      <c r="A53" s="4"/>
      <c r="B53" s="29"/>
      <c r="C53" s="55"/>
      <c r="D53" s="3"/>
      <c r="E53" s="56"/>
      <c r="F53" s="57"/>
      <c r="G53" s="56"/>
      <c r="H53" s="56"/>
      <c r="I53" s="58"/>
      <c r="J53" s="59"/>
      <c r="K53" s="58"/>
      <c r="L53" s="56"/>
      <c r="M53" s="56"/>
      <c r="N53" s="58"/>
      <c r="O53" s="58"/>
      <c r="P53" s="58"/>
      <c r="Q53" s="58"/>
      <c r="R53" s="58"/>
      <c r="S53" s="58"/>
      <c r="T53" s="58"/>
      <c r="U53" s="58"/>
      <c r="V53" s="58"/>
      <c r="W53" s="58"/>
      <c r="X53" s="58"/>
      <c r="Y53" s="58"/>
      <c r="Z53" s="58" t="str">
        <f t="shared" si="7"/>
        <v>#DIV/0!</v>
      </c>
      <c r="AA53" s="58" t="str">
        <f t="shared" si="6"/>
        <v>#DIV/0!</v>
      </c>
      <c r="AB53" s="89"/>
      <c r="AC53" s="4"/>
      <c r="AD53" s="4"/>
      <c r="AE53" s="4"/>
      <c r="AF53" s="4"/>
      <c r="AG53" s="4"/>
      <c r="AH53" s="4"/>
      <c r="AI53" s="4"/>
      <c r="AJ53" s="4"/>
    </row>
    <row r="54" ht="15.75" customHeight="1">
      <c r="A54" s="4"/>
      <c r="B54" s="29"/>
      <c r="C54" s="55"/>
      <c r="D54" s="3"/>
      <c r="E54" s="56"/>
      <c r="F54" s="57"/>
      <c r="G54" s="56"/>
      <c r="H54" s="56"/>
      <c r="I54" s="58"/>
      <c r="J54" s="59"/>
      <c r="K54" s="58"/>
      <c r="L54" s="56"/>
      <c r="M54" s="56"/>
      <c r="N54" s="58"/>
      <c r="O54" s="58"/>
      <c r="P54" s="58"/>
      <c r="Q54" s="58"/>
      <c r="R54" s="58"/>
      <c r="S54" s="58"/>
      <c r="T54" s="58"/>
      <c r="U54" s="58"/>
      <c r="V54" s="58"/>
      <c r="W54" s="58"/>
      <c r="X54" s="58"/>
      <c r="Y54" s="58"/>
      <c r="Z54" s="58" t="str">
        <f t="shared" si="7"/>
        <v>#DIV/0!</v>
      </c>
      <c r="AA54" s="58" t="str">
        <f t="shared" si="6"/>
        <v>#DIV/0!</v>
      </c>
      <c r="AB54" s="89"/>
      <c r="AC54" s="4"/>
      <c r="AD54" s="4"/>
      <c r="AE54" s="4"/>
      <c r="AF54" s="4"/>
      <c r="AG54" s="4"/>
      <c r="AH54" s="4"/>
      <c r="AI54" s="4"/>
      <c r="AJ54" s="4"/>
    </row>
    <row r="55" ht="15.75" customHeight="1">
      <c r="A55" s="4"/>
      <c r="B55" s="29"/>
      <c r="C55" s="55"/>
      <c r="D55" s="3"/>
      <c r="E55" s="56"/>
      <c r="F55" s="57"/>
      <c r="G55" s="56"/>
      <c r="H55" s="56"/>
      <c r="I55" s="58"/>
      <c r="J55" s="59"/>
      <c r="K55" s="58"/>
      <c r="L55" s="56"/>
      <c r="M55" s="56"/>
      <c r="N55" s="58"/>
      <c r="O55" s="58"/>
      <c r="P55" s="58"/>
      <c r="Q55" s="58"/>
      <c r="R55" s="58"/>
      <c r="S55" s="58"/>
      <c r="T55" s="58"/>
      <c r="U55" s="58"/>
      <c r="V55" s="58"/>
      <c r="W55" s="58"/>
      <c r="X55" s="58"/>
      <c r="Y55" s="58"/>
      <c r="Z55" s="58" t="str">
        <f t="shared" si="7"/>
        <v>#DIV/0!</v>
      </c>
      <c r="AA55" s="58" t="str">
        <f t="shared" si="6"/>
        <v>#DIV/0!</v>
      </c>
      <c r="AB55" s="89"/>
      <c r="AC55" s="4"/>
      <c r="AD55" s="4"/>
      <c r="AE55" s="4"/>
      <c r="AF55" s="4"/>
      <c r="AG55" s="4"/>
      <c r="AH55" s="4"/>
      <c r="AI55" s="4"/>
      <c r="AJ55" s="4"/>
    </row>
    <row r="56" ht="15.75" customHeight="1">
      <c r="A56" s="4"/>
      <c r="B56" s="29"/>
      <c r="C56" s="55"/>
      <c r="D56" s="3"/>
      <c r="E56" s="56"/>
      <c r="F56" s="57"/>
      <c r="G56" s="56"/>
      <c r="H56" s="56"/>
      <c r="I56" s="58"/>
      <c r="J56" s="59"/>
      <c r="K56" s="58"/>
      <c r="L56" s="56"/>
      <c r="M56" s="56"/>
      <c r="N56" s="58"/>
      <c r="O56" s="58"/>
      <c r="P56" s="58"/>
      <c r="Q56" s="58"/>
      <c r="R56" s="58"/>
      <c r="S56" s="58"/>
      <c r="T56" s="58"/>
      <c r="U56" s="58"/>
      <c r="V56" s="58"/>
      <c r="W56" s="58"/>
      <c r="X56" s="58"/>
      <c r="Y56" s="58"/>
      <c r="Z56" s="58" t="str">
        <f t="shared" si="7"/>
        <v>#DIV/0!</v>
      </c>
      <c r="AA56" s="58" t="str">
        <f t="shared" si="6"/>
        <v>#DIV/0!</v>
      </c>
      <c r="AB56" s="89"/>
      <c r="AC56" s="4"/>
      <c r="AD56" s="4"/>
      <c r="AE56" s="4"/>
      <c r="AF56" s="4"/>
      <c r="AG56" s="4"/>
      <c r="AH56" s="4"/>
      <c r="AI56" s="4"/>
      <c r="AJ56" s="4"/>
    </row>
    <row r="57" ht="15.75" customHeight="1">
      <c r="A57" s="4"/>
      <c r="B57" s="29"/>
      <c r="C57" s="55"/>
      <c r="D57" s="3"/>
      <c r="E57" s="56"/>
      <c r="F57" s="57"/>
      <c r="G57" s="56"/>
      <c r="H57" s="56"/>
      <c r="I57" s="58"/>
      <c r="J57" s="59"/>
      <c r="K57" s="58"/>
      <c r="L57" s="56"/>
      <c r="M57" s="56"/>
      <c r="N57" s="58"/>
      <c r="O57" s="58"/>
      <c r="P57" s="58"/>
      <c r="Q57" s="58"/>
      <c r="R57" s="58"/>
      <c r="S57" s="58"/>
      <c r="T57" s="58"/>
      <c r="U57" s="58"/>
      <c r="V57" s="58"/>
      <c r="W57" s="58"/>
      <c r="X57" s="58"/>
      <c r="Y57" s="58"/>
      <c r="Z57" s="58" t="str">
        <f t="shared" si="7"/>
        <v>#DIV/0!</v>
      </c>
      <c r="AA57" s="58" t="str">
        <f t="shared" si="6"/>
        <v>#DIV/0!</v>
      </c>
      <c r="AB57" s="89"/>
      <c r="AC57" s="4"/>
      <c r="AD57" s="4"/>
      <c r="AE57" s="4"/>
      <c r="AF57" s="4"/>
      <c r="AG57" s="4"/>
      <c r="AH57" s="4"/>
      <c r="AI57" s="4"/>
      <c r="AJ57" s="4"/>
    </row>
    <row r="58" ht="15.75" customHeight="1">
      <c r="A58" s="4"/>
      <c r="B58" s="29"/>
      <c r="C58" s="55"/>
      <c r="D58" s="3"/>
      <c r="E58" s="56"/>
      <c r="F58" s="57"/>
      <c r="G58" s="56"/>
      <c r="H58" s="56"/>
      <c r="I58" s="58"/>
      <c r="J58" s="59"/>
      <c r="K58" s="58"/>
      <c r="L58" s="56"/>
      <c r="M58" s="56"/>
      <c r="N58" s="58"/>
      <c r="O58" s="58"/>
      <c r="P58" s="58"/>
      <c r="Q58" s="58"/>
      <c r="R58" s="58"/>
      <c r="S58" s="58"/>
      <c r="T58" s="58"/>
      <c r="U58" s="58"/>
      <c r="V58" s="58"/>
      <c r="W58" s="58"/>
      <c r="X58" s="58"/>
      <c r="Y58" s="58"/>
      <c r="Z58" s="58" t="str">
        <f t="shared" si="7"/>
        <v>#DIV/0!</v>
      </c>
      <c r="AA58" s="58" t="str">
        <f t="shared" si="6"/>
        <v>#DIV/0!</v>
      </c>
      <c r="AB58" s="89"/>
      <c r="AC58" s="4"/>
      <c r="AD58" s="4"/>
      <c r="AE58" s="4"/>
      <c r="AF58" s="4"/>
      <c r="AG58" s="4"/>
      <c r="AH58" s="4"/>
      <c r="AI58" s="4"/>
      <c r="AJ58" s="4"/>
    </row>
    <row r="59" ht="15.75" customHeight="1">
      <c r="A59" s="4"/>
      <c r="B59" s="29"/>
      <c r="C59" s="55"/>
      <c r="D59" s="3"/>
      <c r="E59" s="56"/>
      <c r="F59" s="57"/>
      <c r="G59" s="56"/>
      <c r="H59" s="56"/>
      <c r="I59" s="58"/>
      <c r="J59" s="59"/>
      <c r="K59" s="58"/>
      <c r="L59" s="56"/>
      <c r="M59" s="56"/>
      <c r="N59" s="58"/>
      <c r="O59" s="58"/>
      <c r="P59" s="58"/>
      <c r="Q59" s="58"/>
      <c r="R59" s="58"/>
      <c r="S59" s="58"/>
      <c r="T59" s="58"/>
      <c r="U59" s="58"/>
      <c r="V59" s="58"/>
      <c r="W59" s="58"/>
      <c r="X59" s="58"/>
      <c r="Y59" s="58"/>
      <c r="Z59" s="58" t="str">
        <f t="shared" si="7"/>
        <v>#DIV/0!</v>
      </c>
      <c r="AA59" s="58" t="str">
        <f t="shared" si="6"/>
        <v>#DIV/0!</v>
      </c>
      <c r="AB59" s="89"/>
      <c r="AC59" s="4"/>
      <c r="AD59" s="4"/>
      <c r="AE59" s="4"/>
      <c r="AF59" s="4"/>
      <c r="AG59" s="4"/>
      <c r="AH59" s="4"/>
      <c r="AI59" s="4"/>
      <c r="AJ59" s="4"/>
    </row>
    <row r="60" ht="15.75" customHeight="1">
      <c r="A60" s="4"/>
      <c r="B60" s="29"/>
      <c r="C60" s="55"/>
      <c r="D60" s="3"/>
      <c r="E60" s="56"/>
      <c r="F60" s="57"/>
      <c r="G60" s="56"/>
      <c r="H60" s="56"/>
      <c r="I60" s="58"/>
      <c r="J60" s="59"/>
      <c r="K60" s="58"/>
      <c r="L60" s="56"/>
      <c r="M60" s="56"/>
      <c r="N60" s="58"/>
      <c r="O60" s="58"/>
      <c r="P60" s="58"/>
      <c r="Q60" s="58"/>
      <c r="R60" s="58"/>
      <c r="S60" s="58"/>
      <c r="T60" s="58"/>
      <c r="U60" s="58"/>
      <c r="V60" s="58"/>
      <c r="W60" s="58"/>
      <c r="X60" s="58"/>
      <c r="Y60" s="58"/>
      <c r="Z60" s="58" t="str">
        <f t="shared" si="7"/>
        <v>#DIV/0!</v>
      </c>
      <c r="AA60" s="58" t="str">
        <f t="shared" si="6"/>
        <v>#DIV/0!</v>
      </c>
      <c r="AB60" s="89"/>
      <c r="AC60" s="4"/>
      <c r="AD60" s="4"/>
      <c r="AE60" s="4"/>
      <c r="AF60" s="4"/>
      <c r="AG60" s="4"/>
      <c r="AH60" s="4"/>
      <c r="AI60" s="4"/>
      <c r="AJ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7"/>
        <v>#DIV/0!</v>
      </c>
      <c r="AA61" s="58" t="str">
        <f t="shared" si="6"/>
        <v>#DIV/0!</v>
      </c>
      <c r="AB61" s="89"/>
      <c r="AC61" s="4"/>
      <c r="AD61" s="4"/>
      <c r="AE61" s="4"/>
      <c r="AF61" s="4"/>
      <c r="AG61" s="4"/>
      <c r="AH61" s="4"/>
      <c r="AI61" s="4"/>
      <c r="AJ61" s="4"/>
    </row>
    <row r="62" ht="15.75" customHeight="1">
      <c r="A62" s="4"/>
      <c r="B62" s="61"/>
      <c r="C62" s="62"/>
      <c r="D62" s="38"/>
      <c r="E62" s="63"/>
      <c r="F62" s="64"/>
      <c r="G62" s="63"/>
      <c r="H62" s="63"/>
      <c r="I62" s="65"/>
      <c r="J62" s="66"/>
      <c r="K62" s="65"/>
      <c r="L62" s="63"/>
      <c r="M62" s="63"/>
      <c r="N62" s="65"/>
      <c r="O62" s="65"/>
      <c r="P62" s="65"/>
      <c r="Q62" s="65"/>
      <c r="R62" s="65"/>
      <c r="S62" s="65"/>
      <c r="T62" s="65"/>
      <c r="U62" s="65"/>
      <c r="V62" s="65"/>
      <c r="W62" s="65"/>
      <c r="X62" s="65"/>
      <c r="Y62" s="65"/>
      <c r="Z62" s="65" t="str">
        <f t="shared" si="7"/>
        <v>#DIV/0!</v>
      </c>
      <c r="AA62" s="65" t="str">
        <f t="shared" si="6"/>
        <v>#DIV/0!</v>
      </c>
      <c r="AB62" s="90"/>
      <c r="AC62" s="4"/>
      <c r="AD62" s="4"/>
      <c r="AE62" s="4"/>
      <c r="AF62" s="4"/>
      <c r="AG62" s="4"/>
      <c r="AH62" s="4"/>
      <c r="AI62" s="4"/>
      <c r="AJ62" s="4"/>
    </row>
    <row r="63" ht="15.75" customHeight="1">
      <c r="A63" s="4"/>
      <c r="B63" s="42" t="s">
        <v>70</v>
      </c>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91"/>
      <c r="AC63" s="4"/>
      <c r="AD63" s="4"/>
      <c r="AE63" s="4"/>
      <c r="AF63" s="4"/>
      <c r="AG63" s="4"/>
      <c r="AH63" s="4"/>
      <c r="AI63" s="4"/>
      <c r="AJ63" s="4"/>
    </row>
    <row r="64" ht="15.75" customHeight="1">
      <c r="A64" s="4"/>
      <c r="B64" s="92"/>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4"/>
      <c r="AC64" s="4"/>
      <c r="AD64" s="4"/>
      <c r="AE64" s="4"/>
      <c r="AF64" s="4"/>
      <c r="AG64" s="4"/>
      <c r="AH64" s="4"/>
      <c r="AI64" s="4"/>
      <c r="AJ64" s="4"/>
    </row>
    <row r="65" ht="83.25" customHeight="1">
      <c r="A65" s="4"/>
      <c r="B65" s="48" t="s">
        <v>3</v>
      </c>
      <c r="C65" s="9" t="s">
        <v>4</v>
      </c>
      <c r="D65" s="10"/>
      <c r="E65" s="11" t="s">
        <v>5</v>
      </c>
      <c r="F65" s="11" t="s">
        <v>6</v>
      </c>
      <c r="G65" s="11" t="s">
        <v>7</v>
      </c>
      <c r="H65" s="11" t="s">
        <v>8</v>
      </c>
      <c r="I65" s="11" t="s">
        <v>9</v>
      </c>
      <c r="J65" s="11" t="s">
        <v>10</v>
      </c>
      <c r="K65" s="11" t="s">
        <v>11</v>
      </c>
      <c r="L65" s="11" t="s">
        <v>12</v>
      </c>
      <c r="M65" s="11" t="s">
        <v>13</v>
      </c>
      <c r="N65" s="49" t="s">
        <v>14</v>
      </c>
      <c r="O65" s="49" t="s">
        <v>15</v>
      </c>
      <c r="P65" s="49" t="s">
        <v>16</v>
      </c>
      <c r="Q65" s="49" t="s">
        <v>17</v>
      </c>
      <c r="R65" s="49" t="s">
        <v>18</v>
      </c>
      <c r="S65" s="49" t="s">
        <v>19</v>
      </c>
      <c r="T65" s="49" t="s">
        <v>20</v>
      </c>
      <c r="U65" s="49" t="s">
        <v>21</v>
      </c>
      <c r="V65" s="49" t="s">
        <v>22</v>
      </c>
      <c r="W65" s="11" t="s">
        <v>23</v>
      </c>
      <c r="X65" s="11" t="s">
        <v>24</v>
      </c>
      <c r="Y65" s="11" t="s">
        <v>25</v>
      </c>
      <c r="Z65" s="11" t="s">
        <v>26</v>
      </c>
      <c r="AA65" s="11" t="s">
        <v>27</v>
      </c>
      <c r="AB65" s="95" t="s">
        <v>28</v>
      </c>
      <c r="AC65" s="4"/>
      <c r="AD65" s="4"/>
      <c r="AE65" s="4"/>
      <c r="AF65" s="4"/>
      <c r="AG65" s="4"/>
      <c r="AH65" s="4"/>
      <c r="AI65" s="4"/>
      <c r="AJ65" s="4"/>
    </row>
    <row r="66" ht="104.25" customHeight="1">
      <c r="A66" s="4"/>
      <c r="B66" s="16" t="s">
        <v>31</v>
      </c>
      <c r="C66" s="17" t="s">
        <v>32</v>
      </c>
      <c r="D66" s="18"/>
      <c r="E66" s="51" t="s">
        <v>125</v>
      </c>
      <c r="F66" s="51" t="s">
        <v>67</v>
      </c>
      <c r="G66" s="20" t="s">
        <v>35</v>
      </c>
      <c r="H66" s="20" t="s">
        <v>36</v>
      </c>
      <c r="I66" s="21">
        <v>0.0</v>
      </c>
      <c r="J66" s="52" t="s">
        <v>126</v>
      </c>
      <c r="K66" s="21">
        <v>1.0</v>
      </c>
      <c r="L66" s="20" t="s">
        <v>38</v>
      </c>
      <c r="M66" s="20" t="s">
        <v>39</v>
      </c>
      <c r="N66" s="21"/>
      <c r="O66" s="21"/>
      <c r="P66" s="21"/>
      <c r="Q66" s="21"/>
      <c r="R66" s="21"/>
      <c r="S66" s="21"/>
      <c r="T66" s="21"/>
      <c r="U66" s="21"/>
      <c r="V66" s="21"/>
      <c r="W66" s="21"/>
      <c r="X66" s="21"/>
      <c r="Y66" s="21"/>
      <c r="Z66" s="21" t="str">
        <f t="shared" ref="Z66:Z80" si="8">AVERAGE(N66:Y66)</f>
        <v>#DIV/0!</v>
      </c>
      <c r="AA66" s="21" t="str">
        <f t="shared" ref="AA66:AA80" si="9">Z66/K66</f>
        <v>#DIV/0!</v>
      </c>
      <c r="AB66" s="96"/>
      <c r="AC66" s="4"/>
      <c r="AD66" s="4"/>
      <c r="AE66" s="4"/>
      <c r="AF66" s="4"/>
      <c r="AG66" s="4"/>
      <c r="AH66" s="4"/>
      <c r="AI66" s="4"/>
      <c r="AJ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8"/>
        <v>#DIV/0!</v>
      </c>
      <c r="AA67" s="58" t="str">
        <f t="shared" si="9"/>
        <v>#DIV/0!</v>
      </c>
      <c r="AB67" s="89"/>
      <c r="AC67" s="4"/>
      <c r="AD67" s="4"/>
      <c r="AE67" s="4"/>
      <c r="AF67" s="4"/>
      <c r="AG67" s="4"/>
      <c r="AH67" s="4"/>
      <c r="AI67" s="4"/>
      <c r="AJ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8"/>
        <v>#DIV/0!</v>
      </c>
      <c r="AA68" s="58" t="str">
        <f t="shared" si="9"/>
        <v>#DIV/0!</v>
      </c>
      <c r="AB68" s="89"/>
      <c r="AC68" s="4"/>
      <c r="AD68" s="4"/>
      <c r="AE68" s="4"/>
      <c r="AF68" s="4"/>
      <c r="AG68" s="4"/>
      <c r="AH68" s="4"/>
      <c r="AI68" s="4"/>
      <c r="AJ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8"/>
        <v>#DIV/0!</v>
      </c>
      <c r="AA69" s="58" t="str">
        <f t="shared" si="9"/>
        <v>#DIV/0!</v>
      </c>
      <c r="AB69" s="89"/>
      <c r="AC69" s="4"/>
      <c r="AD69" s="4"/>
      <c r="AE69" s="4"/>
      <c r="AF69" s="4"/>
      <c r="AG69" s="4"/>
      <c r="AH69" s="4"/>
      <c r="AI69" s="4"/>
      <c r="AJ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8"/>
        <v>#DIV/0!</v>
      </c>
      <c r="AA70" s="58" t="str">
        <f t="shared" si="9"/>
        <v>#DIV/0!</v>
      </c>
      <c r="AB70" s="89"/>
      <c r="AC70" s="4"/>
      <c r="AD70" s="4"/>
      <c r="AE70" s="4"/>
      <c r="AF70" s="4"/>
      <c r="AG70" s="4"/>
      <c r="AH70" s="4"/>
      <c r="AI70" s="4"/>
      <c r="AJ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8"/>
        <v>#DIV/0!</v>
      </c>
      <c r="AA71" s="58" t="str">
        <f t="shared" si="9"/>
        <v>#DIV/0!</v>
      </c>
      <c r="AB71" s="89"/>
      <c r="AC71" s="4"/>
      <c r="AD71" s="4"/>
      <c r="AE71" s="4"/>
      <c r="AF71" s="4"/>
      <c r="AG71" s="4"/>
      <c r="AH71" s="4"/>
      <c r="AI71" s="4"/>
      <c r="AJ71" s="4"/>
    </row>
    <row r="72" ht="15.75" customHeight="1">
      <c r="A72" s="4"/>
      <c r="B72" s="29"/>
      <c r="C72" s="55"/>
      <c r="D72" s="3"/>
      <c r="E72" s="56"/>
      <c r="F72" s="57"/>
      <c r="G72" s="56"/>
      <c r="H72" s="56"/>
      <c r="I72" s="58"/>
      <c r="J72" s="59"/>
      <c r="K72" s="58"/>
      <c r="L72" s="56"/>
      <c r="M72" s="56"/>
      <c r="N72" s="58"/>
      <c r="O72" s="58"/>
      <c r="P72" s="58"/>
      <c r="Q72" s="58"/>
      <c r="R72" s="58"/>
      <c r="S72" s="58"/>
      <c r="T72" s="58"/>
      <c r="U72" s="58"/>
      <c r="V72" s="58"/>
      <c r="W72" s="58"/>
      <c r="X72" s="58"/>
      <c r="Y72" s="58"/>
      <c r="Z72" s="58" t="str">
        <f t="shared" si="8"/>
        <v>#DIV/0!</v>
      </c>
      <c r="AA72" s="58" t="str">
        <f t="shared" si="9"/>
        <v>#DIV/0!</v>
      </c>
      <c r="AB72" s="89"/>
      <c r="AC72" s="4"/>
      <c r="AD72" s="4"/>
      <c r="AE72" s="4"/>
      <c r="AF72" s="4"/>
      <c r="AG72" s="4"/>
      <c r="AH72" s="4"/>
      <c r="AI72" s="4"/>
      <c r="AJ72" s="4"/>
    </row>
    <row r="73" ht="15.75" customHeight="1">
      <c r="A73" s="4"/>
      <c r="B73" s="29"/>
      <c r="C73" s="55"/>
      <c r="D73" s="3"/>
      <c r="E73" s="56"/>
      <c r="F73" s="57"/>
      <c r="G73" s="56"/>
      <c r="H73" s="56"/>
      <c r="I73" s="58"/>
      <c r="J73" s="59"/>
      <c r="K73" s="58"/>
      <c r="L73" s="56"/>
      <c r="M73" s="56"/>
      <c r="N73" s="58"/>
      <c r="O73" s="58"/>
      <c r="P73" s="58"/>
      <c r="Q73" s="58"/>
      <c r="R73" s="58"/>
      <c r="S73" s="58"/>
      <c r="T73" s="58"/>
      <c r="U73" s="58"/>
      <c r="V73" s="58"/>
      <c r="W73" s="58"/>
      <c r="X73" s="58"/>
      <c r="Y73" s="58"/>
      <c r="Z73" s="58" t="str">
        <f t="shared" si="8"/>
        <v>#DIV/0!</v>
      </c>
      <c r="AA73" s="58" t="str">
        <f t="shared" si="9"/>
        <v>#DIV/0!</v>
      </c>
      <c r="AB73" s="89"/>
      <c r="AC73" s="4"/>
      <c r="AD73" s="4"/>
      <c r="AE73" s="4"/>
      <c r="AF73" s="4"/>
      <c r="AG73" s="4"/>
      <c r="AH73" s="4"/>
      <c r="AI73" s="4"/>
      <c r="AJ73" s="4"/>
    </row>
    <row r="74" ht="15.75" customHeight="1">
      <c r="A74" s="4"/>
      <c r="B74" s="29"/>
      <c r="C74" s="55"/>
      <c r="D74" s="3"/>
      <c r="E74" s="56"/>
      <c r="F74" s="57"/>
      <c r="G74" s="56"/>
      <c r="H74" s="56"/>
      <c r="I74" s="58"/>
      <c r="J74" s="59"/>
      <c r="K74" s="58"/>
      <c r="L74" s="56"/>
      <c r="M74" s="56"/>
      <c r="N74" s="58"/>
      <c r="O74" s="58"/>
      <c r="P74" s="58"/>
      <c r="Q74" s="58"/>
      <c r="R74" s="58"/>
      <c r="S74" s="58"/>
      <c r="T74" s="58"/>
      <c r="U74" s="58"/>
      <c r="V74" s="58"/>
      <c r="W74" s="58"/>
      <c r="X74" s="58"/>
      <c r="Y74" s="58"/>
      <c r="Z74" s="58" t="str">
        <f t="shared" si="8"/>
        <v>#DIV/0!</v>
      </c>
      <c r="AA74" s="58" t="str">
        <f t="shared" si="9"/>
        <v>#DIV/0!</v>
      </c>
      <c r="AB74" s="89"/>
      <c r="AC74" s="4"/>
      <c r="AD74" s="4"/>
      <c r="AE74" s="4"/>
      <c r="AF74" s="4"/>
      <c r="AG74" s="4"/>
      <c r="AH74" s="4"/>
      <c r="AI74" s="4"/>
      <c r="AJ74" s="4"/>
    </row>
    <row r="75" ht="15.75" customHeight="1">
      <c r="A75" s="4"/>
      <c r="B75" s="29"/>
      <c r="C75" s="55"/>
      <c r="D75" s="3"/>
      <c r="E75" s="56"/>
      <c r="F75" s="57"/>
      <c r="G75" s="56"/>
      <c r="H75" s="56"/>
      <c r="I75" s="58"/>
      <c r="J75" s="59"/>
      <c r="K75" s="58"/>
      <c r="L75" s="56"/>
      <c r="M75" s="56"/>
      <c r="N75" s="58"/>
      <c r="O75" s="58"/>
      <c r="P75" s="58"/>
      <c r="Q75" s="58"/>
      <c r="R75" s="58"/>
      <c r="S75" s="58"/>
      <c r="T75" s="58"/>
      <c r="U75" s="58"/>
      <c r="V75" s="58"/>
      <c r="W75" s="58"/>
      <c r="X75" s="58"/>
      <c r="Y75" s="58"/>
      <c r="Z75" s="58" t="str">
        <f t="shared" si="8"/>
        <v>#DIV/0!</v>
      </c>
      <c r="AA75" s="58" t="str">
        <f t="shared" si="9"/>
        <v>#DIV/0!</v>
      </c>
      <c r="AB75" s="89"/>
      <c r="AC75" s="4"/>
      <c r="AD75" s="4"/>
      <c r="AE75" s="4"/>
      <c r="AF75" s="4"/>
      <c r="AG75" s="4"/>
      <c r="AH75" s="4"/>
      <c r="AI75" s="4"/>
      <c r="AJ75" s="4"/>
    </row>
    <row r="76" ht="15.75" customHeight="1">
      <c r="A76" s="4"/>
      <c r="B76" s="29"/>
      <c r="C76" s="55"/>
      <c r="D76" s="3"/>
      <c r="E76" s="56"/>
      <c r="F76" s="57"/>
      <c r="G76" s="56"/>
      <c r="H76" s="56"/>
      <c r="I76" s="58"/>
      <c r="J76" s="59"/>
      <c r="K76" s="58"/>
      <c r="L76" s="56"/>
      <c r="M76" s="56"/>
      <c r="N76" s="58"/>
      <c r="O76" s="58"/>
      <c r="P76" s="58"/>
      <c r="Q76" s="58"/>
      <c r="R76" s="58"/>
      <c r="S76" s="58"/>
      <c r="T76" s="58"/>
      <c r="U76" s="58"/>
      <c r="V76" s="58"/>
      <c r="W76" s="58"/>
      <c r="X76" s="58"/>
      <c r="Y76" s="58"/>
      <c r="Z76" s="58" t="str">
        <f t="shared" si="8"/>
        <v>#DIV/0!</v>
      </c>
      <c r="AA76" s="58" t="str">
        <f t="shared" si="9"/>
        <v>#DIV/0!</v>
      </c>
      <c r="AB76" s="89"/>
      <c r="AC76" s="4"/>
      <c r="AD76" s="4"/>
      <c r="AE76" s="4"/>
      <c r="AF76" s="4"/>
      <c r="AG76" s="4"/>
      <c r="AH76" s="4"/>
      <c r="AI76" s="4"/>
      <c r="AJ76" s="4"/>
    </row>
    <row r="77" ht="15.75" customHeight="1">
      <c r="A77" s="4"/>
      <c r="B77" s="29"/>
      <c r="C77" s="55"/>
      <c r="D77" s="3"/>
      <c r="E77" s="56"/>
      <c r="F77" s="57"/>
      <c r="G77" s="56"/>
      <c r="H77" s="56"/>
      <c r="I77" s="58"/>
      <c r="J77" s="59"/>
      <c r="K77" s="58"/>
      <c r="L77" s="56"/>
      <c r="M77" s="56"/>
      <c r="N77" s="58"/>
      <c r="O77" s="58"/>
      <c r="P77" s="58"/>
      <c r="Q77" s="58"/>
      <c r="R77" s="58"/>
      <c r="S77" s="58"/>
      <c r="T77" s="58"/>
      <c r="U77" s="58"/>
      <c r="V77" s="58"/>
      <c r="W77" s="58"/>
      <c r="X77" s="58"/>
      <c r="Y77" s="58"/>
      <c r="Z77" s="58" t="str">
        <f t="shared" si="8"/>
        <v>#DIV/0!</v>
      </c>
      <c r="AA77" s="58" t="str">
        <f t="shared" si="9"/>
        <v>#DIV/0!</v>
      </c>
      <c r="AB77" s="89"/>
      <c r="AC77" s="4"/>
      <c r="AD77" s="4"/>
      <c r="AE77" s="4"/>
      <c r="AF77" s="4"/>
      <c r="AG77" s="4"/>
      <c r="AH77" s="4"/>
      <c r="AI77" s="4"/>
      <c r="AJ77" s="4"/>
    </row>
    <row r="78" ht="15.75" customHeight="1">
      <c r="A78" s="4"/>
      <c r="B78" s="29"/>
      <c r="C78" s="55"/>
      <c r="D78" s="3"/>
      <c r="E78" s="56"/>
      <c r="F78" s="57"/>
      <c r="G78" s="56"/>
      <c r="H78" s="56"/>
      <c r="I78" s="58"/>
      <c r="J78" s="59"/>
      <c r="K78" s="58"/>
      <c r="L78" s="56"/>
      <c r="M78" s="56"/>
      <c r="N78" s="58"/>
      <c r="O78" s="58"/>
      <c r="P78" s="58"/>
      <c r="Q78" s="58"/>
      <c r="R78" s="58"/>
      <c r="S78" s="58"/>
      <c r="T78" s="58"/>
      <c r="U78" s="58"/>
      <c r="V78" s="58"/>
      <c r="W78" s="58"/>
      <c r="X78" s="58"/>
      <c r="Y78" s="58"/>
      <c r="Z78" s="58" t="str">
        <f t="shared" si="8"/>
        <v>#DIV/0!</v>
      </c>
      <c r="AA78" s="58" t="str">
        <f t="shared" si="9"/>
        <v>#DIV/0!</v>
      </c>
      <c r="AB78" s="89"/>
      <c r="AC78" s="4"/>
      <c r="AD78" s="4"/>
      <c r="AE78" s="4"/>
      <c r="AF78" s="4"/>
      <c r="AG78" s="4"/>
      <c r="AH78" s="4"/>
      <c r="AI78" s="4"/>
      <c r="AJ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8"/>
        <v>#DIV/0!</v>
      </c>
      <c r="AA79" s="58" t="str">
        <f t="shared" si="9"/>
        <v>#DIV/0!</v>
      </c>
      <c r="AB79" s="89"/>
      <c r="AC79" s="4"/>
      <c r="AD79" s="4"/>
      <c r="AE79" s="4"/>
      <c r="AF79" s="4"/>
      <c r="AG79" s="4"/>
      <c r="AH79" s="4"/>
      <c r="AI79" s="4"/>
      <c r="AJ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8"/>
        <v>#DIV/0!</v>
      </c>
      <c r="AA80" s="58" t="str">
        <f t="shared" si="9"/>
        <v>#DIV/0!</v>
      </c>
      <c r="AB80" s="89"/>
      <c r="AC80" s="4"/>
      <c r="AD80" s="4"/>
      <c r="AE80" s="4"/>
      <c r="AF80" s="4"/>
      <c r="AG80" s="4"/>
      <c r="AH80" s="4"/>
      <c r="AI80" s="4"/>
      <c r="AJ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69"/>
      <c r="AC81" s="4"/>
      <c r="AD81" s="4"/>
      <c r="AE81" s="4"/>
      <c r="AF81" s="4"/>
      <c r="AG81" s="4"/>
      <c r="AH81" s="4"/>
      <c r="AI81" s="4"/>
      <c r="AJ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69"/>
      <c r="AC82" s="4"/>
      <c r="AD82" s="4"/>
      <c r="AE82" s="4"/>
      <c r="AF82" s="4"/>
      <c r="AG82" s="4"/>
      <c r="AH82" s="4"/>
      <c r="AI82" s="4"/>
      <c r="AJ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69"/>
      <c r="AC83" s="4"/>
      <c r="AD83" s="4"/>
      <c r="AE83" s="4"/>
      <c r="AF83" s="4"/>
      <c r="AG83" s="4"/>
      <c r="AH83" s="4"/>
      <c r="AI83" s="4"/>
      <c r="AJ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69"/>
      <c r="AC84" s="4"/>
      <c r="AD84" s="4"/>
      <c r="AE84" s="4"/>
      <c r="AF84" s="4"/>
      <c r="AG84" s="4"/>
      <c r="AH84" s="4"/>
      <c r="AI84" s="4"/>
      <c r="AJ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69"/>
      <c r="AC85" s="4"/>
      <c r="AD85" s="4"/>
      <c r="AE85" s="4"/>
      <c r="AF85" s="4"/>
      <c r="AG85" s="4"/>
      <c r="AH85" s="4"/>
      <c r="AI85" s="4"/>
      <c r="AJ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69"/>
      <c r="AC86" s="4"/>
      <c r="AD86" s="4"/>
      <c r="AE86" s="4"/>
      <c r="AF86" s="4"/>
      <c r="AG86" s="4"/>
      <c r="AH86" s="4"/>
      <c r="AI86" s="4"/>
      <c r="AJ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69"/>
      <c r="AC87" s="4"/>
      <c r="AD87" s="4"/>
      <c r="AE87" s="4"/>
      <c r="AF87" s="4"/>
      <c r="AG87" s="4"/>
      <c r="AH87" s="4"/>
      <c r="AI87" s="4"/>
      <c r="AJ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69"/>
      <c r="AC88" s="4"/>
      <c r="AD88" s="4"/>
      <c r="AE88" s="4"/>
      <c r="AF88" s="4"/>
      <c r="AG88" s="4"/>
      <c r="AH88" s="4"/>
      <c r="AI88" s="4"/>
      <c r="AJ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69"/>
      <c r="AC89" s="4"/>
      <c r="AD89" s="4"/>
      <c r="AE89" s="4"/>
      <c r="AF89" s="4"/>
      <c r="AG89" s="4"/>
      <c r="AH89" s="4"/>
      <c r="AI89" s="4"/>
      <c r="AJ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69"/>
      <c r="AC90" s="4"/>
      <c r="AD90" s="4"/>
      <c r="AE90" s="4"/>
      <c r="AF90" s="4"/>
      <c r="AG90" s="4"/>
      <c r="AH90" s="4"/>
      <c r="AI90" s="4"/>
      <c r="AJ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69"/>
      <c r="AC91" s="4"/>
      <c r="AD91" s="4"/>
      <c r="AE91" s="4"/>
      <c r="AF91" s="4"/>
      <c r="AG91" s="4"/>
      <c r="AH91" s="4"/>
      <c r="AI91" s="4"/>
      <c r="AJ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69"/>
      <c r="AC92" s="4"/>
      <c r="AD92" s="4"/>
      <c r="AE92" s="4"/>
      <c r="AF92" s="4"/>
      <c r="AG92" s="4"/>
      <c r="AH92" s="4"/>
      <c r="AI92" s="4"/>
      <c r="AJ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69"/>
      <c r="AC93" s="4"/>
      <c r="AD93" s="4"/>
      <c r="AE93" s="4"/>
      <c r="AF93" s="4"/>
      <c r="AG93" s="4"/>
      <c r="AH93" s="4"/>
      <c r="AI93" s="4"/>
      <c r="AJ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69"/>
      <c r="AC94" s="4"/>
      <c r="AD94" s="4"/>
      <c r="AE94" s="4"/>
      <c r="AF94" s="4"/>
      <c r="AG94" s="4"/>
      <c r="AH94" s="4"/>
      <c r="AI94" s="4"/>
      <c r="AJ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69"/>
      <c r="AC95" s="4"/>
      <c r="AD95" s="4"/>
      <c r="AE95" s="4"/>
      <c r="AF95" s="4"/>
      <c r="AG95" s="4"/>
      <c r="AH95" s="4"/>
      <c r="AI95" s="4"/>
      <c r="AJ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69"/>
      <c r="AC96" s="4"/>
      <c r="AD96" s="4"/>
      <c r="AE96" s="4"/>
      <c r="AF96" s="4"/>
      <c r="AG96" s="4"/>
      <c r="AH96" s="4"/>
      <c r="AI96" s="4"/>
      <c r="AJ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69"/>
      <c r="AC97" s="4"/>
      <c r="AD97" s="4"/>
      <c r="AE97" s="4"/>
      <c r="AF97" s="4"/>
      <c r="AG97" s="4"/>
      <c r="AH97" s="4"/>
      <c r="AI97" s="4"/>
      <c r="AJ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69"/>
      <c r="AC98" s="4"/>
      <c r="AD98" s="4"/>
      <c r="AE98" s="4"/>
      <c r="AF98" s="4"/>
      <c r="AG98" s="4"/>
      <c r="AH98" s="4"/>
      <c r="AI98" s="4"/>
      <c r="AJ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69"/>
      <c r="AC99" s="4"/>
      <c r="AD99" s="4"/>
      <c r="AE99" s="4"/>
      <c r="AF99" s="4"/>
      <c r="AG99" s="4"/>
      <c r="AH99" s="4"/>
      <c r="AI99" s="4"/>
      <c r="AJ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69"/>
      <c r="AC100" s="4"/>
      <c r="AD100" s="4"/>
      <c r="AE100" s="4"/>
      <c r="AF100" s="4"/>
      <c r="AG100" s="4"/>
      <c r="AH100" s="4"/>
      <c r="AI100" s="4"/>
      <c r="AJ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69"/>
      <c r="AC101" s="4"/>
      <c r="AD101" s="4"/>
      <c r="AE101" s="4"/>
      <c r="AF101" s="4"/>
      <c r="AG101" s="4"/>
      <c r="AH101" s="4"/>
      <c r="AI101" s="4"/>
      <c r="AJ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69"/>
      <c r="AC102" s="4"/>
      <c r="AD102" s="4"/>
      <c r="AE102" s="4"/>
      <c r="AF102" s="4"/>
      <c r="AG102" s="4"/>
      <c r="AH102" s="4"/>
      <c r="AI102" s="4"/>
      <c r="AJ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69"/>
      <c r="AC103" s="4"/>
      <c r="AD103" s="4"/>
      <c r="AE103" s="4"/>
      <c r="AF103" s="4"/>
      <c r="AG103" s="4"/>
      <c r="AH103" s="4"/>
      <c r="AI103" s="4"/>
      <c r="AJ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69"/>
      <c r="AC104" s="4"/>
      <c r="AD104" s="4"/>
      <c r="AE104" s="4"/>
      <c r="AF104" s="4"/>
      <c r="AG104" s="4"/>
      <c r="AH104" s="4"/>
      <c r="AI104" s="4"/>
      <c r="AJ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69"/>
      <c r="AC105" s="4"/>
      <c r="AD105" s="4"/>
      <c r="AE105" s="4"/>
      <c r="AF105" s="4"/>
      <c r="AG105" s="4"/>
      <c r="AH105" s="4"/>
      <c r="AI105" s="4"/>
      <c r="AJ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69"/>
      <c r="AC106" s="4"/>
      <c r="AD106" s="4"/>
      <c r="AE106" s="4"/>
      <c r="AF106" s="4"/>
      <c r="AG106" s="4"/>
      <c r="AH106" s="4"/>
      <c r="AI106" s="4"/>
      <c r="AJ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69"/>
      <c r="AC107" s="4"/>
      <c r="AD107" s="4"/>
      <c r="AE107" s="4"/>
      <c r="AF107" s="4"/>
      <c r="AG107" s="4"/>
      <c r="AH107" s="4"/>
      <c r="AI107" s="4"/>
      <c r="AJ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69"/>
      <c r="AC108" s="4"/>
      <c r="AD108" s="4"/>
      <c r="AE108" s="4"/>
      <c r="AF108" s="4"/>
      <c r="AG108" s="4"/>
      <c r="AH108" s="4"/>
      <c r="AI108" s="4"/>
      <c r="AJ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69"/>
      <c r="AC109" s="4"/>
      <c r="AD109" s="4"/>
      <c r="AE109" s="4"/>
      <c r="AF109" s="4"/>
      <c r="AG109" s="4"/>
      <c r="AH109" s="4"/>
      <c r="AI109" s="4"/>
      <c r="AJ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69"/>
      <c r="AC110" s="4"/>
      <c r="AD110" s="4"/>
      <c r="AE110" s="4"/>
      <c r="AF110" s="4"/>
      <c r="AG110" s="4"/>
      <c r="AH110" s="4"/>
      <c r="AI110" s="4"/>
      <c r="AJ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69"/>
      <c r="AC111" s="4"/>
      <c r="AD111" s="4"/>
      <c r="AE111" s="4"/>
      <c r="AF111" s="4"/>
      <c r="AG111" s="4"/>
      <c r="AH111" s="4"/>
      <c r="AI111" s="4"/>
      <c r="AJ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69"/>
      <c r="AC112" s="4"/>
      <c r="AD112" s="4"/>
      <c r="AE112" s="4"/>
      <c r="AF112" s="4"/>
      <c r="AG112" s="4"/>
      <c r="AH112" s="4"/>
      <c r="AI112" s="4"/>
      <c r="AJ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69"/>
      <c r="AC113" s="4"/>
      <c r="AD113" s="4"/>
      <c r="AE113" s="4"/>
      <c r="AF113" s="4"/>
      <c r="AG113" s="4"/>
      <c r="AH113" s="4"/>
      <c r="AI113" s="4"/>
      <c r="AJ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69"/>
      <c r="AC114" s="4"/>
      <c r="AD114" s="4"/>
      <c r="AE114" s="4"/>
      <c r="AF114" s="4"/>
      <c r="AG114" s="4"/>
      <c r="AH114" s="4"/>
      <c r="AI114" s="4"/>
      <c r="AJ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69"/>
      <c r="AC115" s="4"/>
      <c r="AD115" s="4"/>
      <c r="AE115" s="4"/>
      <c r="AF115" s="4"/>
      <c r="AG115" s="4"/>
      <c r="AH115" s="4"/>
      <c r="AI115" s="4"/>
      <c r="AJ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69"/>
      <c r="AC116" s="4"/>
      <c r="AD116" s="4"/>
      <c r="AE116" s="4"/>
      <c r="AF116" s="4"/>
      <c r="AG116" s="4"/>
      <c r="AH116" s="4"/>
      <c r="AI116" s="4"/>
      <c r="AJ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69"/>
      <c r="AC117" s="4"/>
      <c r="AD117" s="4"/>
      <c r="AE117" s="4"/>
      <c r="AF117" s="4"/>
      <c r="AG117" s="4"/>
      <c r="AH117" s="4"/>
      <c r="AI117" s="4"/>
      <c r="AJ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69"/>
      <c r="AC118" s="4"/>
      <c r="AD118" s="4"/>
      <c r="AE118" s="4"/>
      <c r="AF118" s="4"/>
      <c r="AG118" s="4"/>
      <c r="AH118" s="4"/>
      <c r="AI118" s="4"/>
      <c r="AJ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69"/>
      <c r="AC119" s="4"/>
      <c r="AD119" s="4"/>
      <c r="AE119" s="4"/>
      <c r="AF119" s="4"/>
      <c r="AG119" s="4"/>
      <c r="AH119" s="4"/>
      <c r="AI119" s="4"/>
      <c r="AJ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69"/>
      <c r="AC120" s="4"/>
      <c r="AD120" s="4"/>
      <c r="AE120" s="4"/>
      <c r="AF120" s="4"/>
      <c r="AG120" s="4"/>
      <c r="AH120" s="4"/>
      <c r="AI120" s="4"/>
      <c r="AJ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69"/>
      <c r="AC121" s="4"/>
      <c r="AD121" s="4"/>
      <c r="AE121" s="4"/>
      <c r="AF121" s="4"/>
      <c r="AG121" s="4"/>
      <c r="AH121" s="4"/>
      <c r="AI121" s="4"/>
      <c r="AJ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69"/>
      <c r="AC122" s="4"/>
      <c r="AD122" s="4"/>
      <c r="AE122" s="4"/>
      <c r="AF122" s="4"/>
      <c r="AG122" s="4"/>
      <c r="AH122" s="4"/>
      <c r="AI122" s="4"/>
      <c r="AJ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69"/>
      <c r="AC123" s="4"/>
      <c r="AD123" s="4"/>
      <c r="AE123" s="4"/>
      <c r="AF123" s="4"/>
      <c r="AG123" s="4"/>
      <c r="AH123" s="4"/>
      <c r="AI123" s="4"/>
      <c r="AJ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69"/>
      <c r="AC124" s="4"/>
      <c r="AD124" s="4"/>
      <c r="AE124" s="4"/>
      <c r="AF124" s="4"/>
      <c r="AG124" s="4"/>
      <c r="AH124" s="4"/>
      <c r="AI124" s="4"/>
      <c r="AJ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69"/>
      <c r="AC125" s="4"/>
      <c r="AD125" s="4"/>
      <c r="AE125" s="4"/>
      <c r="AF125" s="4"/>
      <c r="AG125" s="4"/>
      <c r="AH125" s="4"/>
      <c r="AI125" s="4"/>
      <c r="AJ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69"/>
      <c r="AC126" s="4"/>
      <c r="AD126" s="4"/>
      <c r="AE126" s="4"/>
      <c r="AF126" s="4"/>
      <c r="AG126" s="4"/>
      <c r="AH126" s="4"/>
      <c r="AI126" s="4"/>
      <c r="AJ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69"/>
      <c r="AC127" s="4"/>
      <c r="AD127" s="4"/>
      <c r="AE127" s="4"/>
      <c r="AF127" s="4"/>
      <c r="AG127" s="4"/>
      <c r="AH127" s="4"/>
      <c r="AI127" s="4"/>
      <c r="AJ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69"/>
      <c r="AC128" s="4"/>
      <c r="AD128" s="4"/>
      <c r="AE128" s="4"/>
      <c r="AF128" s="4"/>
      <c r="AG128" s="4"/>
      <c r="AH128" s="4"/>
      <c r="AI128" s="4"/>
      <c r="AJ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69"/>
      <c r="AC129" s="4"/>
      <c r="AD129" s="4"/>
      <c r="AE129" s="4"/>
      <c r="AF129" s="4"/>
      <c r="AG129" s="4"/>
      <c r="AH129" s="4"/>
      <c r="AI129" s="4"/>
      <c r="AJ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69"/>
      <c r="AC130" s="4"/>
      <c r="AD130" s="4"/>
      <c r="AE130" s="4"/>
      <c r="AF130" s="4"/>
      <c r="AG130" s="4"/>
      <c r="AH130" s="4"/>
      <c r="AI130" s="4"/>
      <c r="AJ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69"/>
      <c r="AC131" s="4"/>
      <c r="AD131" s="4"/>
      <c r="AE131" s="4"/>
      <c r="AF131" s="4"/>
      <c r="AG131" s="4"/>
      <c r="AH131" s="4"/>
      <c r="AI131" s="4"/>
      <c r="AJ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69"/>
      <c r="AC132" s="4"/>
      <c r="AD132" s="4"/>
      <c r="AE132" s="4"/>
      <c r="AF132" s="4"/>
      <c r="AG132" s="4"/>
      <c r="AH132" s="4"/>
      <c r="AI132" s="4"/>
      <c r="AJ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69"/>
      <c r="AC133" s="4"/>
      <c r="AD133" s="4"/>
      <c r="AE133" s="4"/>
      <c r="AF133" s="4"/>
      <c r="AG133" s="4"/>
      <c r="AH133" s="4"/>
      <c r="AI133" s="4"/>
      <c r="AJ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69"/>
      <c r="AC134" s="4"/>
      <c r="AD134" s="4"/>
      <c r="AE134" s="4"/>
      <c r="AF134" s="4"/>
      <c r="AG134" s="4"/>
      <c r="AH134" s="4"/>
      <c r="AI134" s="4"/>
      <c r="AJ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69"/>
      <c r="AC135" s="4"/>
      <c r="AD135" s="4"/>
      <c r="AE135" s="4"/>
      <c r="AF135" s="4"/>
      <c r="AG135" s="4"/>
      <c r="AH135" s="4"/>
      <c r="AI135" s="4"/>
      <c r="AJ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69"/>
      <c r="AC136" s="4"/>
      <c r="AD136" s="4"/>
      <c r="AE136" s="4"/>
      <c r="AF136" s="4"/>
      <c r="AG136" s="4"/>
      <c r="AH136" s="4"/>
      <c r="AI136" s="4"/>
      <c r="AJ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69"/>
      <c r="AC137" s="4"/>
      <c r="AD137" s="4"/>
      <c r="AE137" s="4"/>
      <c r="AF137" s="4"/>
      <c r="AG137" s="4"/>
      <c r="AH137" s="4"/>
      <c r="AI137" s="4"/>
      <c r="AJ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69"/>
      <c r="AC138" s="4"/>
      <c r="AD138" s="4"/>
      <c r="AE138" s="4"/>
      <c r="AF138" s="4"/>
      <c r="AG138" s="4"/>
      <c r="AH138" s="4"/>
      <c r="AI138" s="4"/>
      <c r="AJ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69"/>
      <c r="AC139" s="4"/>
      <c r="AD139" s="4"/>
      <c r="AE139" s="4"/>
      <c r="AF139" s="4"/>
      <c r="AG139" s="4"/>
      <c r="AH139" s="4"/>
      <c r="AI139" s="4"/>
      <c r="AJ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69"/>
      <c r="AC140" s="4"/>
      <c r="AD140" s="4"/>
      <c r="AE140" s="4"/>
      <c r="AF140" s="4"/>
      <c r="AG140" s="4"/>
      <c r="AH140" s="4"/>
      <c r="AI140" s="4"/>
      <c r="AJ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69"/>
      <c r="AC141" s="4"/>
      <c r="AD141" s="4"/>
      <c r="AE141" s="4"/>
      <c r="AF141" s="4"/>
      <c r="AG141" s="4"/>
      <c r="AH141" s="4"/>
      <c r="AI141" s="4"/>
      <c r="AJ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69"/>
      <c r="AC142" s="4"/>
      <c r="AD142" s="4"/>
      <c r="AE142" s="4"/>
      <c r="AF142" s="4"/>
      <c r="AG142" s="4"/>
      <c r="AH142" s="4"/>
      <c r="AI142" s="4"/>
      <c r="AJ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69"/>
      <c r="AC143" s="4"/>
      <c r="AD143" s="4"/>
      <c r="AE143" s="4"/>
      <c r="AF143" s="4"/>
      <c r="AG143" s="4"/>
      <c r="AH143" s="4"/>
      <c r="AI143" s="4"/>
      <c r="AJ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69"/>
      <c r="AC144" s="4"/>
      <c r="AD144" s="4"/>
      <c r="AE144" s="4"/>
      <c r="AF144" s="4"/>
      <c r="AG144" s="4"/>
      <c r="AH144" s="4"/>
      <c r="AI144" s="4"/>
      <c r="AJ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69"/>
      <c r="AC145" s="4"/>
      <c r="AD145" s="4"/>
      <c r="AE145" s="4"/>
      <c r="AF145" s="4"/>
      <c r="AG145" s="4"/>
      <c r="AH145" s="4"/>
      <c r="AI145" s="4"/>
      <c r="AJ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69"/>
      <c r="AC146" s="4"/>
      <c r="AD146" s="4"/>
      <c r="AE146" s="4"/>
      <c r="AF146" s="4"/>
      <c r="AG146" s="4"/>
      <c r="AH146" s="4"/>
      <c r="AI146" s="4"/>
      <c r="AJ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69"/>
      <c r="AC147" s="4"/>
      <c r="AD147" s="4"/>
      <c r="AE147" s="4"/>
      <c r="AF147" s="4"/>
      <c r="AG147" s="4"/>
      <c r="AH147" s="4"/>
      <c r="AI147" s="4"/>
      <c r="AJ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69"/>
      <c r="AC148" s="4"/>
      <c r="AD148" s="4"/>
      <c r="AE148" s="4"/>
      <c r="AF148" s="4"/>
      <c r="AG148" s="4"/>
      <c r="AH148" s="4"/>
      <c r="AI148" s="4"/>
      <c r="AJ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69"/>
      <c r="AC149" s="4"/>
      <c r="AD149" s="4"/>
      <c r="AE149" s="4"/>
      <c r="AF149" s="4"/>
      <c r="AG149" s="4"/>
      <c r="AH149" s="4"/>
      <c r="AI149" s="4"/>
      <c r="AJ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69"/>
      <c r="AC150" s="4"/>
      <c r="AD150" s="4"/>
      <c r="AE150" s="4"/>
      <c r="AF150" s="4"/>
      <c r="AG150" s="4"/>
      <c r="AH150" s="4"/>
      <c r="AI150" s="4"/>
      <c r="AJ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69"/>
      <c r="AC151" s="4"/>
      <c r="AD151" s="4"/>
      <c r="AE151" s="4"/>
      <c r="AF151" s="4"/>
      <c r="AG151" s="4"/>
      <c r="AH151" s="4"/>
      <c r="AI151" s="4"/>
      <c r="AJ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69"/>
      <c r="AC152" s="4"/>
      <c r="AD152" s="4"/>
      <c r="AE152" s="4"/>
      <c r="AF152" s="4"/>
      <c r="AG152" s="4"/>
      <c r="AH152" s="4"/>
      <c r="AI152" s="4"/>
      <c r="AJ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69"/>
      <c r="AC153" s="4"/>
      <c r="AD153" s="4"/>
      <c r="AE153" s="4"/>
      <c r="AF153" s="4"/>
      <c r="AG153" s="4"/>
      <c r="AH153" s="4"/>
      <c r="AI153" s="4"/>
      <c r="AJ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69"/>
      <c r="AC154" s="4"/>
      <c r="AD154" s="4"/>
      <c r="AE154" s="4"/>
      <c r="AF154" s="4"/>
      <c r="AG154" s="4"/>
      <c r="AH154" s="4"/>
      <c r="AI154" s="4"/>
      <c r="AJ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69"/>
      <c r="AC155" s="4"/>
      <c r="AD155" s="4"/>
      <c r="AE155" s="4"/>
      <c r="AF155" s="4"/>
      <c r="AG155" s="4"/>
      <c r="AH155" s="4"/>
      <c r="AI155" s="4"/>
      <c r="AJ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69"/>
      <c r="AC156" s="4"/>
      <c r="AD156" s="4"/>
      <c r="AE156" s="4"/>
      <c r="AF156" s="4"/>
      <c r="AG156" s="4"/>
      <c r="AH156" s="4"/>
      <c r="AI156" s="4"/>
      <c r="AJ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69"/>
      <c r="AC157" s="4"/>
      <c r="AD157" s="4"/>
      <c r="AE157" s="4"/>
      <c r="AF157" s="4"/>
      <c r="AG157" s="4"/>
      <c r="AH157" s="4"/>
      <c r="AI157" s="4"/>
      <c r="AJ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69"/>
      <c r="AC158" s="4"/>
      <c r="AD158" s="4"/>
      <c r="AE158" s="4"/>
      <c r="AF158" s="4"/>
      <c r="AG158" s="4"/>
      <c r="AH158" s="4"/>
      <c r="AI158" s="4"/>
      <c r="AJ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69"/>
      <c r="AC159" s="4"/>
      <c r="AD159" s="4"/>
      <c r="AE159" s="4"/>
      <c r="AF159" s="4"/>
      <c r="AG159" s="4"/>
      <c r="AH159" s="4"/>
      <c r="AI159" s="4"/>
      <c r="AJ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69"/>
      <c r="AC160" s="4"/>
      <c r="AD160" s="4"/>
      <c r="AE160" s="4"/>
      <c r="AF160" s="4"/>
      <c r="AG160" s="4"/>
      <c r="AH160" s="4"/>
      <c r="AI160" s="4"/>
      <c r="AJ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69"/>
      <c r="AC161" s="4"/>
      <c r="AD161" s="4"/>
      <c r="AE161" s="4"/>
      <c r="AF161" s="4"/>
      <c r="AG161" s="4"/>
      <c r="AH161" s="4"/>
      <c r="AI161" s="4"/>
      <c r="AJ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69"/>
      <c r="AC162" s="4"/>
      <c r="AD162" s="4"/>
      <c r="AE162" s="4"/>
      <c r="AF162" s="4"/>
      <c r="AG162" s="4"/>
      <c r="AH162" s="4"/>
      <c r="AI162" s="4"/>
      <c r="AJ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69"/>
      <c r="AC163" s="4"/>
      <c r="AD163" s="4"/>
      <c r="AE163" s="4"/>
      <c r="AF163" s="4"/>
      <c r="AG163" s="4"/>
      <c r="AH163" s="4"/>
      <c r="AI163" s="4"/>
      <c r="AJ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69"/>
      <c r="AC164" s="4"/>
      <c r="AD164" s="4"/>
      <c r="AE164" s="4"/>
      <c r="AF164" s="4"/>
      <c r="AG164" s="4"/>
      <c r="AH164" s="4"/>
      <c r="AI164" s="4"/>
      <c r="AJ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69"/>
      <c r="AC165" s="4"/>
      <c r="AD165" s="4"/>
      <c r="AE165" s="4"/>
      <c r="AF165" s="4"/>
      <c r="AG165" s="4"/>
      <c r="AH165" s="4"/>
      <c r="AI165" s="4"/>
      <c r="AJ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69"/>
      <c r="AC166" s="4"/>
      <c r="AD166" s="4"/>
      <c r="AE166" s="4"/>
      <c r="AF166" s="4"/>
      <c r="AG166" s="4"/>
      <c r="AH166" s="4"/>
      <c r="AI166" s="4"/>
      <c r="AJ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69"/>
      <c r="AC167" s="4"/>
      <c r="AD167" s="4"/>
      <c r="AE167" s="4"/>
      <c r="AF167" s="4"/>
      <c r="AG167" s="4"/>
      <c r="AH167" s="4"/>
      <c r="AI167" s="4"/>
      <c r="AJ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69"/>
      <c r="AC168" s="4"/>
      <c r="AD168" s="4"/>
      <c r="AE168" s="4"/>
      <c r="AF168" s="4"/>
      <c r="AG168" s="4"/>
      <c r="AH168" s="4"/>
      <c r="AI168" s="4"/>
      <c r="AJ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69"/>
      <c r="AC169" s="4"/>
      <c r="AD169" s="4"/>
      <c r="AE169" s="4"/>
      <c r="AF169" s="4"/>
      <c r="AG169" s="4"/>
      <c r="AH169" s="4"/>
      <c r="AI169" s="4"/>
      <c r="AJ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69"/>
      <c r="AC170" s="4"/>
      <c r="AD170" s="4"/>
      <c r="AE170" s="4"/>
      <c r="AF170" s="4"/>
      <c r="AG170" s="4"/>
      <c r="AH170" s="4"/>
      <c r="AI170" s="4"/>
      <c r="AJ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69"/>
      <c r="AC171" s="4"/>
      <c r="AD171" s="4"/>
      <c r="AE171" s="4"/>
      <c r="AF171" s="4"/>
      <c r="AG171" s="4"/>
      <c r="AH171" s="4"/>
      <c r="AI171" s="4"/>
      <c r="AJ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69"/>
      <c r="AC172" s="4"/>
      <c r="AD172" s="4"/>
      <c r="AE172" s="4"/>
      <c r="AF172" s="4"/>
      <c r="AG172" s="4"/>
      <c r="AH172" s="4"/>
      <c r="AI172" s="4"/>
      <c r="AJ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69"/>
      <c r="AC173" s="4"/>
      <c r="AD173" s="4"/>
      <c r="AE173" s="4"/>
      <c r="AF173" s="4"/>
      <c r="AG173" s="4"/>
      <c r="AH173" s="4"/>
      <c r="AI173" s="4"/>
      <c r="AJ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69"/>
      <c r="AC174" s="4"/>
      <c r="AD174" s="4"/>
      <c r="AE174" s="4"/>
      <c r="AF174" s="4"/>
      <c r="AG174" s="4"/>
      <c r="AH174" s="4"/>
      <c r="AI174" s="4"/>
      <c r="AJ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69"/>
      <c r="AC175" s="4"/>
      <c r="AD175" s="4"/>
      <c r="AE175" s="4"/>
      <c r="AF175" s="4"/>
      <c r="AG175" s="4"/>
      <c r="AH175" s="4"/>
      <c r="AI175" s="4"/>
      <c r="AJ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69"/>
      <c r="AC176" s="4"/>
      <c r="AD176" s="4"/>
      <c r="AE176" s="4"/>
      <c r="AF176" s="4"/>
      <c r="AG176" s="4"/>
      <c r="AH176" s="4"/>
      <c r="AI176" s="4"/>
      <c r="AJ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69"/>
      <c r="AC177" s="4"/>
      <c r="AD177" s="4"/>
      <c r="AE177" s="4"/>
      <c r="AF177" s="4"/>
      <c r="AG177" s="4"/>
      <c r="AH177" s="4"/>
      <c r="AI177" s="4"/>
      <c r="AJ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69"/>
      <c r="AC178" s="4"/>
      <c r="AD178" s="4"/>
      <c r="AE178" s="4"/>
      <c r="AF178" s="4"/>
      <c r="AG178" s="4"/>
      <c r="AH178" s="4"/>
      <c r="AI178" s="4"/>
      <c r="AJ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69"/>
      <c r="AC179" s="4"/>
      <c r="AD179" s="4"/>
      <c r="AE179" s="4"/>
      <c r="AF179" s="4"/>
      <c r="AG179" s="4"/>
      <c r="AH179" s="4"/>
      <c r="AI179" s="4"/>
      <c r="AJ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69"/>
      <c r="AC180" s="4"/>
      <c r="AD180" s="4"/>
      <c r="AE180" s="4"/>
      <c r="AF180" s="4"/>
      <c r="AG180" s="4"/>
      <c r="AH180" s="4"/>
      <c r="AI180" s="4"/>
      <c r="AJ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69"/>
      <c r="AC181" s="4"/>
      <c r="AD181" s="4"/>
      <c r="AE181" s="4"/>
      <c r="AF181" s="4"/>
      <c r="AG181" s="4"/>
      <c r="AH181" s="4"/>
      <c r="AI181" s="4"/>
      <c r="AJ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69"/>
      <c r="AC182" s="4"/>
      <c r="AD182" s="4"/>
      <c r="AE182" s="4"/>
      <c r="AF182" s="4"/>
      <c r="AG182" s="4"/>
      <c r="AH182" s="4"/>
      <c r="AI182" s="4"/>
      <c r="AJ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69"/>
      <c r="AC183" s="4"/>
      <c r="AD183" s="4"/>
      <c r="AE183" s="4"/>
      <c r="AF183" s="4"/>
      <c r="AG183" s="4"/>
      <c r="AH183" s="4"/>
      <c r="AI183" s="4"/>
      <c r="AJ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69"/>
      <c r="AC184" s="4"/>
      <c r="AD184" s="4"/>
      <c r="AE184" s="4"/>
      <c r="AF184" s="4"/>
      <c r="AG184" s="4"/>
      <c r="AH184" s="4"/>
      <c r="AI184" s="4"/>
      <c r="AJ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69"/>
      <c r="AC185" s="4"/>
      <c r="AD185" s="4"/>
      <c r="AE185" s="4"/>
      <c r="AF185" s="4"/>
      <c r="AG185" s="4"/>
      <c r="AH185" s="4"/>
      <c r="AI185" s="4"/>
      <c r="AJ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69"/>
      <c r="AC186" s="4"/>
      <c r="AD186" s="4"/>
      <c r="AE186" s="4"/>
      <c r="AF186" s="4"/>
      <c r="AG186" s="4"/>
      <c r="AH186" s="4"/>
      <c r="AI186" s="4"/>
      <c r="AJ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69"/>
      <c r="AC187" s="4"/>
      <c r="AD187" s="4"/>
      <c r="AE187" s="4"/>
      <c r="AF187" s="4"/>
      <c r="AG187" s="4"/>
      <c r="AH187" s="4"/>
      <c r="AI187" s="4"/>
      <c r="AJ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69"/>
      <c r="AC188" s="4"/>
      <c r="AD188" s="4"/>
      <c r="AE188" s="4"/>
      <c r="AF188" s="4"/>
      <c r="AG188" s="4"/>
      <c r="AH188" s="4"/>
      <c r="AI188" s="4"/>
      <c r="AJ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69"/>
      <c r="AC189" s="4"/>
      <c r="AD189" s="4"/>
      <c r="AE189" s="4"/>
      <c r="AF189" s="4"/>
      <c r="AG189" s="4"/>
      <c r="AH189" s="4"/>
      <c r="AI189" s="4"/>
      <c r="AJ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69"/>
      <c r="AC190" s="4"/>
      <c r="AD190" s="4"/>
      <c r="AE190" s="4"/>
      <c r="AF190" s="4"/>
      <c r="AG190" s="4"/>
      <c r="AH190" s="4"/>
      <c r="AI190" s="4"/>
      <c r="AJ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69"/>
      <c r="AC191" s="4"/>
      <c r="AD191" s="4"/>
      <c r="AE191" s="4"/>
      <c r="AF191" s="4"/>
      <c r="AG191" s="4"/>
      <c r="AH191" s="4"/>
      <c r="AI191" s="4"/>
      <c r="AJ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69"/>
      <c r="AC192" s="4"/>
      <c r="AD192" s="4"/>
      <c r="AE192" s="4"/>
      <c r="AF192" s="4"/>
      <c r="AG192" s="4"/>
      <c r="AH192" s="4"/>
      <c r="AI192" s="4"/>
      <c r="AJ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69"/>
      <c r="AC193" s="4"/>
      <c r="AD193" s="4"/>
      <c r="AE193" s="4"/>
      <c r="AF193" s="4"/>
      <c r="AG193" s="4"/>
      <c r="AH193" s="4"/>
      <c r="AI193" s="4"/>
      <c r="AJ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69"/>
      <c r="AC194" s="4"/>
      <c r="AD194" s="4"/>
      <c r="AE194" s="4"/>
      <c r="AF194" s="4"/>
      <c r="AG194" s="4"/>
      <c r="AH194" s="4"/>
      <c r="AI194" s="4"/>
      <c r="AJ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69"/>
      <c r="AC195" s="4"/>
      <c r="AD195" s="4"/>
      <c r="AE195" s="4"/>
      <c r="AF195" s="4"/>
      <c r="AG195" s="4"/>
      <c r="AH195" s="4"/>
      <c r="AI195" s="4"/>
      <c r="AJ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69"/>
      <c r="AC196" s="4"/>
      <c r="AD196" s="4"/>
      <c r="AE196" s="4"/>
      <c r="AF196" s="4"/>
      <c r="AG196" s="4"/>
      <c r="AH196" s="4"/>
      <c r="AI196" s="4"/>
      <c r="AJ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69"/>
      <c r="AC197" s="4"/>
      <c r="AD197" s="4"/>
      <c r="AE197" s="4"/>
      <c r="AF197" s="4"/>
      <c r="AG197" s="4"/>
      <c r="AH197" s="4"/>
      <c r="AI197" s="4"/>
      <c r="AJ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69"/>
      <c r="AC198" s="4"/>
      <c r="AD198" s="4"/>
      <c r="AE198" s="4"/>
      <c r="AF198" s="4"/>
      <c r="AG198" s="4"/>
      <c r="AH198" s="4"/>
      <c r="AI198" s="4"/>
      <c r="AJ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69"/>
      <c r="AC199" s="4"/>
      <c r="AD199" s="4"/>
      <c r="AE199" s="4"/>
      <c r="AF199" s="4"/>
      <c r="AG199" s="4"/>
      <c r="AH199" s="4"/>
      <c r="AI199" s="4"/>
      <c r="AJ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69"/>
      <c r="AC200" s="4"/>
      <c r="AD200" s="4"/>
      <c r="AE200" s="4"/>
      <c r="AF200" s="4"/>
      <c r="AG200" s="4"/>
      <c r="AH200" s="4"/>
      <c r="AI200" s="4"/>
      <c r="AJ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69"/>
      <c r="AC201" s="4"/>
      <c r="AD201" s="4"/>
      <c r="AE201" s="4"/>
      <c r="AF201" s="4"/>
      <c r="AG201" s="4"/>
      <c r="AH201" s="4"/>
      <c r="AI201" s="4"/>
      <c r="AJ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69"/>
      <c r="AC202" s="4"/>
      <c r="AD202" s="4"/>
      <c r="AE202" s="4"/>
      <c r="AF202" s="4"/>
      <c r="AG202" s="4"/>
      <c r="AH202" s="4"/>
      <c r="AI202" s="4"/>
      <c r="AJ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69"/>
      <c r="AC203" s="4"/>
      <c r="AD203" s="4"/>
      <c r="AE203" s="4"/>
      <c r="AF203" s="4"/>
      <c r="AG203" s="4"/>
      <c r="AH203" s="4"/>
      <c r="AI203" s="4"/>
      <c r="AJ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69"/>
      <c r="AC204" s="4"/>
      <c r="AD204" s="4"/>
      <c r="AE204" s="4"/>
      <c r="AF204" s="4"/>
      <c r="AG204" s="4"/>
      <c r="AH204" s="4"/>
      <c r="AI204" s="4"/>
      <c r="AJ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69"/>
      <c r="AC205" s="4"/>
      <c r="AD205" s="4"/>
      <c r="AE205" s="4"/>
      <c r="AF205" s="4"/>
      <c r="AG205" s="4"/>
      <c r="AH205" s="4"/>
      <c r="AI205" s="4"/>
      <c r="AJ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69"/>
      <c r="AC206" s="4"/>
      <c r="AD206" s="4"/>
      <c r="AE206" s="4"/>
      <c r="AF206" s="4"/>
      <c r="AG206" s="4"/>
      <c r="AH206" s="4"/>
      <c r="AI206" s="4"/>
      <c r="AJ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69"/>
      <c r="AC207" s="4"/>
      <c r="AD207" s="4"/>
      <c r="AE207" s="4"/>
      <c r="AF207" s="4"/>
      <c r="AG207" s="4"/>
      <c r="AH207" s="4"/>
      <c r="AI207" s="4"/>
      <c r="AJ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69"/>
      <c r="AC208" s="4"/>
      <c r="AD208" s="4"/>
      <c r="AE208" s="4"/>
      <c r="AF208" s="4"/>
      <c r="AG208" s="4"/>
      <c r="AH208" s="4"/>
      <c r="AI208" s="4"/>
      <c r="AJ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69"/>
      <c r="AC209" s="4"/>
      <c r="AD209" s="4"/>
      <c r="AE209" s="4"/>
      <c r="AF209" s="4"/>
      <c r="AG209" s="4"/>
      <c r="AH209" s="4"/>
      <c r="AI209" s="4"/>
      <c r="AJ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69"/>
      <c r="AC210" s="4"/>
      <c r="AD210" s="4"/>
      <c r="AE210" s="4"/>
      <c r="AF210" s="4"/>
      <c r="AG210" s="4"/>
      <c r="AH210" s="4"/>
      <c r="AI210" s="4"/>
      <c r="AJ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69"/>
      <c r="AC211" s="4"/>
      <c r="AD211" s="4"/>
      <c r="AE211" s="4"/>
      <c r="AF211" s="4"/>
      <c r="AG211" s="4"/>
      <c r="AH211" s="4"/>
      <c r="AI211" s="4"/>
      <c r="AJ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69"/>
      <c r="AC212" s="4"/>
      <c r="AD212" s="4"/>
      <c r="AE212" s="4"/>
      <c r="AF212" s="4"/>
      <c r="AG212" s="4"/>
      <c r="AH212" s="4"/>
      <c r="AI212" s="4"/>
      <c r="AJ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69"/>
      <c r="AC213" s="4"/>
      <c r="AD213" s="4"/>
      <c r="AE213" s="4"/>
      <c r="AF213" s="4"/>
      <c r="AG213" s="4"/>
      <c r="AH213" s="4"/>
      <c r="AI213" s="4"/>
      <c r="AJ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69"/>
      <c r="AC214" s="4"/>
      <c r="AD214" s="4"/>
      <c r="AE214" s="4"/>
      <c r="AF214" s="4"/>
      <c r="AG214" s="4"/>
      <c r="AH214" s="4"/>
      <c r="AI214" s="4"/>
      <c r="AJ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69"/>
      <c r="AC215" s="4"/>
      <c r="AD215" s="4"/>
      <c r="AE215" s="4"/>
      <c r="AF215" s="4"/>
      <c r="AG215" s="4"/>
      <c r="AH215" s="4"/>
      <c r="AI215" s="4"/>
      <c r="AJ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69"/>
      <c r="AC216" s="4"/>
      <c r="AD216" s="4"/>
      <c r="AE216" s="4"/>
      <c r="AF216" s="4"/>
      <c r="AG216" s="4"/>
      <c r="AH216" s="4"/>
      <c r="AI216" s="4"/>
      <c r="AJ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69"/>
      <c r="AC217" s="4"/>
      <c r="AD217" s="4"/>
      <c r="AE217" s="4"/>
      <c r="AF217" s="4"/>
      <c r="AG217" s="4"/>
      <c r="AH217" s="4"/>
      <c r="AI217" s="4"/>
      <c r="AJ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69"/>
      <c r="AC218" s="4"/>
      <c r="AD218" s="4"/>
      <c r="AE218" s="4"/>
      <c r="AF218" s="4"/>
      <c r="AG218" s="4"/>
      <c r="AH218" s="4"/>
      <c r="AI218" s="4"/>
      <c r="AJ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69"/>
      <c r="AC219" s="4"/>
      <c r="AD219" s="4"/>
      <c r="AE219" s="4"/>
      <c r="AF219" s="4"/>
      <c r="AG219" s="4"/>
      <c r="AH219" s="4"/>
      <c r="AI219" s="4"/>
      <c r="AJ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69"/>
      <c r="AC220" s="4"/>
      <c r="AD220" s="4"/>
      <c r="AE220" s="4"/>
      <c r="AF220" s="4"/>
      <c r="AG220" s="4"/>
      <c r="AH220" s="4"/>
      <c r="AI220" s="4"/>
      <c r="AJ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69"/>
      <c r="AC221" s="4"/>
      <c r="AD221" s="4"/>
      <c r="AE221" s="4"/>
      <c r="AF221" s="4"/>
      <c r="AG221" s="4"/>
      <c r="AH221" s="4"/>
      <c r="AI221" s="4"/>
      <c r="AJ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69"/>
      <c r="AC222" s="4"/>
      <c r="AD222" s="4"/>
      <c r="AE222" s="4"/>
      <c r="AF222" s="4"/>
      <c r="AG222" s="4"/>
      <c r="AH222" s="4"/>
      <c r="AI222" s="4"/>
      <c r="AJ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69"/>
      <c r="AC223" s="4"/>
      <c r="AD223" s="4"/>
      <c r="AE223" s="4"/>
      <c r="AF223" s="4"/>
      <c r="AG223" s="4"/>
      <c r="AH223" s="4"/>
      <c r="AI223" s="4"/>
      <c r="AJ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69"/>
      <c r="AC224" s="4"/>
      <c r="AD224" s="4"/>
      <c r="AE224" s="4"/>
      <c r="AF224" s="4"/>
      <c r="AG224" s="4"/>
      <c r="AH224" s="4"/>
      <c r="AI224" s="4"/>
      <c r="AJ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69"/>
      <c r="AC225" s="4"/>
      <c r="AD225" s="4"/>
      <c r="AE225" s="4"/>
      <c r="AF225" s="4"/>
      <c r="AG225" s="4"/>
      <c r="AH225" s="4"/>
      <c r="AI225" s="4"/>
      <c r="AJ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69"/>
      <c r="AC226" s="4"/>
      <c r="AD226" s="4"/>
      <c r="AE226" s="4"/>
      <c r="AF226" s="4"/>
      <c r="AG226" s="4"/>
      <c r="AH226" s="4"/>
      <c r="AI226" s="4"/>
      <c r="AJ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69"/>
      <c r="AC227" s="4"/>
      <c r="AD227" s="4"/>
      <c r="AE227" s="4"/>
      <c r="AF227" s="4"/>
      <c r="AG227" s="4"/>
      <c r="AH227" s="4"/>
      <c r="AI227" s="4"/>
      <c r="AJ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69"/>
      <c r="AC228" s="4"/>
      <c r="AD228" s="4"/>
      <c r="AE228" s="4"/>
      <c r="AF228" s="4"/>
      <c r="AG228" s="4"/>
      <c r="AH228" s="4"/>
      <c r="AI228" s="4"/>
      <c r="AJ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69"/>
      <c r="AC229" s="4"/>
      <c r="AD229" s="4"/>
      <c r="AE229" s="4"/>
      <c r="AF229" s="4"/>
      <c r="AG229" s="4"/>
      <c r="AH229" s="4"/>
      <c r="AI229" s="4"/>
      <c r="AJ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69"/>
      <c r="AC230" s="4"/>
      <c r="AD230" s="4"/>
      <c r="AE230" s="4"/>
      <c r="AF230" s="4"/>
      <c r="AG230" s="4"/>
      <c r="AH230" s="4"/>
      <c r="AI230" s="4"/>
      <c r="AJ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69"/>
      <c r="AC231" s="4"/>
      <c r="AD231" s="4"/>
      <c r="AE231" s="4"/>
      <c r="AF231" s="4"/>
      <c r="AG231" s="4"/>
      <c r="AH231" s="4"/>
      <c r="AI231" s="4"/>
      <c r="AJ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69"/>
      <c r="AC232" s="4"/>
      <c r="AD232" s="4"/>
      <c r="AE232" s="4"/>
      <c r="AF232" s="4"/>
      <c r="AG232" s="4"/>
      <c r="AH232" s="4"/>
      <c r="AI232" s="4"/>
      <c r="AJ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69"/>
      <c r="AC233" s="4"/>
      <c r="AD233" s="4"/>
      <c r="AE233" s="4"/>
      <c r="AF233" s="4"/>
      <c r="AG233" s="4"/>
      <c r="AH233" s="4"/>
      <c r="AI233" s="4"/>
      <c r="AJ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69"/>
      <c r="AC234" s="4"/>
      <c r="AD234" s="4"/>
      <c r="AE234" s="4"/>
      <c r="AF234" s="4"/>
      <c r="AG234" s="4"/>
      <c r="AH234" s="4"/>
      <c r="AI234" s="4"/>
      <c r="AJ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69"/>
      <c r="AC235" s="4"/>
      <c r="AD235" s="4"/>
      <c r="AE235" s="4"/>
      <c r="AF235" s="4"/>
      <c r="AG235" s="4"/>
      <c r="AH235" s="4"/>
      <c r="AI235" s="4"/>
      <c r="AJ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69"/>
      <c r="AC236" s="4"/>
      <c r="AD236" s="4"/>
      <c r="AE236" s="4"/>
      <c r="AF236" s="4"/>
      <c r="AG236" s="4"/>
      <c r="AH236" s="4"/>
      <c r="AI236" s="4"/>
      <c r="AJ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69"/>
      <c r="AC237" s="4"/>
      <c r="AD237" s="4"/>
      <c r="AE237" s="4"/>
      <c r="AF237" s="4"/>
      <c r="AG237" s="4"/>
      <c r="AH237" s="4"/>
      <c r="AI237" s="4"/>
      <c r="AJ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69"/>
      <c r="AC238" s="4"/>
      <c r="AD238" s="4"/>
      <c r="AE238" s="4"/>
      <c r="AF238" s="4"/>
      <c r="AG238" s="4"/>
      <c r="AH238" s="4"/>
      <c r="AI238" s="4"/>
      <c r="AJ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69"/>
      <c r="AC239" s="4"/>
      <c r="AD239" s="4"/>
      <c r="AE239" s="4"/>
      <c r="AF239" s="4"/>
      <c r="AG239" s="4"/>
      <c r="AH239" s="4"/>
      <c r="AI239" s="4"/>
      <c r="AJ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69"/>
      <c r="AC240" s="4"/>
      <c r="AD240" s="4"/>
      <c r="AE240" s="4"/>
      <c r="AF240" s="4"/>
      <c r="AG240" s="4"/>
      <c r="AH240" s="4"/>
      <c r="AI240" s="4"/>
      <c r="AJ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69"/>
      <c r="AC241" s="4"/>
      <c r="AD241" s="4"/>
      <c r="AE241" s="4"/>
      <c r="AF241" s="4"/>
      <c r="AG241" s="4"/>
      <c r="AH241" s="4"/>
      <c r="AI241" s="4"/>
      <c r="AJ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69"/>
      <c r="AC242" s="4"/>
      <c r="AD242" s="4"/>
      <c r="AE242" s="4"/>
      <c r="AF242" s="4"/>
      <c r="AG242" s="4"/>
      <c r="AH242" s="4"/>
      <c r="AI242" s="4"/>
      <c r="AJ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69"/>
      <c r="AC243" s="4"/>
      <c r="AD243" s="4"/>
      <c r="AE243" s="4"/>
      <c r="AF243" s="4"/>
      <c r="AG243" s="4"/>
      <c r="AH243" s="4"/>
      <c r="AI243" s="4"/>
      <c r="AJ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69"/>
      <c r="AC244" s="4"/>
      <c r="AD244" s="4"/>
      <c r="AE244" s="4"/>
      <c r="AF244" s="4"/>
      <c r="AG244" s="4"/>
      <c r="AH244" s="4"/>
      <c r="AI244" s="4"/>
      <c r="AJ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69"/>
      <c r="AC245" s="4"/>
      <c r="AD245" s="4"/>
      <c r="AE245" s="4"/>
      <c r="AF245" s="4"/>
      <c r="AG245" s="4"/>
      <c r="AH245" s="4"/>
      <c r="AI245" s="4"/>
      <c r="AJ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69"/>
      <c r="AC246" s="4"/>
      <c r="AD246" s="4"/>
      <c r="AE246" s="4"/>
      <c r="AF246" s="4"/>
      <c r="AG246" s="4"/>
      <c r="AH246" s="4"/>
      <c r="AI246" s="4"/>
      <c r="AJ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69"/>
      <c r="AC247" s="4"/>
      <c r="AD247" s="4"/>
      <c r="AE247" s="4"/>
      <c r="AF247" s="4"/>
      <c r="AG247" s="4"/>
      <c r="AH247" s="4"/>
      <c r="AI247" s="4"/>
      <c r="AJ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69"/>
      <c r="AC248" s="4"/>
      <c r="AD248" s="4"/>
      <c r="AE248" s="4"/>
      <c r="AF248" s="4"/>
      <c r="AG248" s="4"/>
      <c r="AH248" s="4"/>
      <c r="AI248" s="4"/>
      <c r="AJ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69"/>
      <c r="AC249" s="4"/>
      <c r="AD249" s="4"/>
      <c r="AE249" s="4"/>
      <c r="AF249" s="4"/>
      <c r="AG249" s="4"/>
      <c r="AH249" s="4"/>
      <c r="AI249" s="4"/>
      <c r="AJ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69"/>
      <c r="AC250" s="4"/>
      <c r="AD250" s="4"/>
      <c r="AE250" s="4"/>
      <c r="AF250" s="4"/>
      <c r="AG250" s="4"/>
      <c r="AH250" s="4"/>
      <c r="AI250" s="4"/>
      <c r="AJ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69"/>
      <c r="AC251" s="4"/>
      <c r="AD251" s="4"/>
      <c r="AE251" s="4"/>
      <c r="AF251" s="4"/>
      <c r="AG251" s="4"/>
      <c r="AH251" s="4"/>
      <c r="AI251" s="4"/>
      <c r="AJ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69"/>
      <c r="AC252" s="4"/>
      <c r="AD252" s="4"/>
      <c r="AE252" s="4"/>
      <c r="AF252" s="4"/>
      <c r="AG252" s="4"/>
      <c r="AH252" s="4"/>
      <c r="AI252" s="4"/>
      <c r="AJ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69"/>
      <c r="AC253" s="4"/>
      <c r="AD253" s="4"/>
      <c r="AE253" s="4"/>
      <c r="AF253" s="4"/>
      <c r="AG253" s="4"/>
      <c r="AH253" s="4"/>
      <c r="AI253" s="4"/>
      <c r="AJ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69"/>
      <c r="AC254" s="4"/>
      <c r="AD254" s="4"/>
      <c r="AE254" s="4"/>
      <c r="AF254" s="4"/>
      <c r="AG254" s="4"/>
      <c r="AH254" s="4"/>
      <c r="AI254" s="4"/>
      <c r="AJ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69"/>
      <c r="AC255" s="4"/>
      <c r="AD255" s="4"/>
      <c r="AE255" s="4"/>
      <c r="AF255" s="4"/>
      <c r="AG255" s="4"/>
      <c r="AH255" s="4"/>
      <c r="AI255" s="4"/>
      <c r="AJ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69"/>
      <c r="AC256" s="4"/>
      <c r="AD256" s="4"/>
      <c r="AE256" s="4"/>
      <c r="AF256" s="4"/>
      <c r="AG256" s="4"/>
      <c r="AH256" s="4"/>
      <c r="AI256" s="4"/>
      <c r="AJ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69"/>
      <c r="AC257" s="4"/>
      <c r="AD257" s="4"/>
      <c r="AE257" s="4"/>
      <c r="AF257" s="4"/>
      <c r="AG257" s="4"/>
      <c r="AH257" s="4"/>
      <c r="AI257" s="4"/>
      <c r="AJ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69"/>
      <c r="AC258" s="4"/>
      <c r="AD258" s="4"/>
      <c r="AE258" s="4"/>
      <c r="AF258" s="4"/>
      <c r="AG258" s="4"/>
      <c r="AH258" s="4"/>
      <c r="AI258" s="4"/>
      <c r="AJ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69"/>
      <c r="AC259" s="4"/>
      <c r="AD259" s="4"/>
      <c r="AE259" s="4"/>
      <c r="AF259" s="4"/>
      <c r="AG259" s="4"/>
      <c r="AH259" s="4"/>
      <c r="AI259" s="4"/>
      <c r="AJ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69"/>
      <c r="AC260" s="4"/>
      <c r="AD260" s="4"/>
      <c r="AE260" s="4"/>
      <c r="AF260" s="4"/>
      <c r="AG260" s="4"/>
      <c r="AH260" s="4"/>
      <c r="AI260" s="4"/>
      <c r="AJ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69"/>
      <c r="AC261" s="4"/>
      <c r="AD261" s="4"/>
      <c r="AE261" s="4"/>
      <c r="AF261" s="4"/>
      <c r="AG261" s="4"/>
      <c r="AH261" s="4"/>
      <c r="AI261" s="4"/>
      <c r="AJ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69"/>
      <c r="AC262" s="4"/>
      <c r="AD262" s="4"/>
      <c r="AE262" s="4"/>
      <c r="AF262" s="4"/>
      <c r="AG262" s="4"/>
      <c r="AH262" s="4"/>
      <c r="AI262" s="4"/>
      <c r="AJ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69"/>
      <c r="AC263" s="4"/>
      <c r="AD263" s="4"/>
      <c r="AE263" s="4"/>
      <c r="AF263" s="4"/>
      <c r="AG263" s="4"/>
      <c r="AH263" s="4"/>
      <c r="AI263" s="4"/>
      <c r="AJ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69"/>
      <c r="AC264" s="4"/>
      <c r="AD264" s="4"/>
      <c r="AE264" s="4"/>
      <c r="AF264" s="4"/>
      <c r="AG264" s="4"/>
      <c r="AH264" s="4"/>
      <c r="AI264" s="4"/>
      <c r="AJ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69"/>
      <c r="AC265" s="4"/>
      <c r="AD265" s="4"/>
      <c r="AE265" s="4"/>
      <c r="AF265" s="4"/>
      <c r="AG265" s="4"/>
      <c r="AH265" s="4"/>
      <c r="AI265" s="4"/>
      <c r="AJ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69"/>
      <c r="AC266" s="4"/>
      <c r="AD266" s="4"/>
      <c r="AE266" s="4"/>
      <c r="AF266" s="4"/>
      <c r="AG266" s="4"/>
      <c r="AH266" s="4"/>
      <c r="AI266" s="4"/>
      <c r="AJ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69"/>
      <c r="AC267" s="4"/>
      <c r="AD267" s="4"/>
      <c r="AE267" s="4"/>
      <c r="AF267" s="4"/>
      <c r="AG267" s="4"/>
      <c r="AH267" s="4"/>
      <c r="AI267" s="4"/>
      <c r="AJ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69"/>
      <c r="AC268" s="4"/>
      <c r="AD268" s="4"/>
      <c r="AE268" s="4"/>
      <c r="AF268" s="4"/>
      <c r="AG268" s="4"/>
      <c r="AH268" s="4"/>
      <c r="AI268" s="4"/>
      <c r="AJ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69"/>
      <c r="AC269" s="4"/>
      <c r="AD269" s="4"/>
      <c r="AE269" s="4"/>
      <c r="AF269" s="4"/>
      <c r="AG269" s="4"/>
      <c r="AH269" s="4"/>
      <c r="AI269" s="4"/>
      <c r="AJ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69"/>
      <c r="AC270" s="4"/>
      <c r="AD270" s="4"/>
      <c r="AE270" s="4"/>
      <c r="AF270" s="4"/>
      <c r="AG270" s="4"/>
      <c r="AH270" s="4"/>
      <c r="AI270" s="4"/>
      <c r="AJ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69"/>
      <c r="AC271" s="4"/>
      <c r="AD271" s="4"/>
      <c r="AE271" s="4"/>
      <c r="AF271" s="4"/>
      <c r="AG271" s="4"/>
      <c r="AH271" s="4"/>
      <c r="AI271" s="4"/>
      <c r="AJ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69"/>
      <c r="AC272" s="4"/>
      <c r="AD272" s="4"/>
      <c r="AE272" s="4"/>
      <c r="AF272" s="4"/>
      <c r="AG272" s="4"/>
      <c r="AH272" s="4"/>
      <c r="AI272" s="4"/>
      <c r="AJ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69"/>
      <c r="AC273" s="4"/>
      <c r="AD273" s="4"/>
      <c r="AE273" s="4"/>
      <c r="AF273" s="4"/>
      <c r="AG273" s="4"/>
      <c r="AH273" s="4"/>
      <c r="AI273" s="4"/>
      <c r="AJ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69"/>
      <c r="AC274" s="4"/>
      <c r="AD274" s="4"/>
      <c r="AE274" s="4"/>
      <c r="AF274" s="4"/>
      <c r="AG274" s="4"/>
      <c r="AH274" s="4"/>
      <c r="AI274" s="4"/>
      <c r="AJ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69"/>
      <c r="AC275" s="4"/>
      <c r="AD275" s="4"/>
      <c r="AE275" s="4"/>
      <c r="AF275" s="4"/>
      <c r="AG275" s="4"/>
      <c r="AH275" s="4"/>
      <c r="AI275" s="4"/>
      <c r="AJ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69"/>
      <c r="AC276" s="4"/>
      <c r="AD276" s="4"/>
      <c r="AE276" s="4"/>
      <c r="AF276" s="4"/>
      <c r="AG276" s="4"/>
      <c r="AH276" s="4"/>
      <c r="AI276" s="4"/>
      <c r="AJ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69"/>
      <c r="AC277" s="4"/>
      <c r="AD277" s="4"/>
      <c r="AE277" s="4"/>
      <c r="AF277" s="4"/>
      <c r="AG277" s="4"/>
      <c r="AH277" s="4"/>
      <c r="AI277" s="4"/>
      <c r="AJ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69"/>
      <c r="AC278" s="4"/>
      <c r="AD278" s="4"/>
      <c r="AE278" s="4"/>
      <c r="AF278" s="4"/>
      <c r="AG278" s="4"/>
      <c r="AH278" s="4"/>
      <c r="AI278" s="4"/>
      <c r="AJ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69"/>
      <c r="AC279" s="4"/>
      <c r="AD279" s="4"/>
      <c r="AE279" s="4"/>
      <c r="AF279" s="4"/>
      <c r="AG279" s="4"/>
      <c r="AH279" s="4"/>
      <c r="AI279" s="4"/>
      <c r="AJ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69"/>
      <c r="AC280" s="4"/>
      <c r="AD280" s="4"/>
      <c r="AE280" s="4"/>
      <c r="AF280" s="4"/>
      <c r="AG280" s="4"/>
      <c r="AH280" s="4"/>
      <c r="AI280" s="4"/>
      <c r="AJ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69"/>
      <c r="AC281" s="4"/>
      <c r="AD281" s="4"/>
      <c r="AE281" s="4"/>
      <c r="AF281" s="4"/>
      <c r="AG281" s="4"/>
      <c r="AH281" s="4"/>
      <c r="AI281" s="4"/>
      <c r="AJ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69"/>
      <c r="AC282" s="4"/>
      <c r="AD282" s="4"/>
      <c r="AE282" s="4"/>
      <c r="AF282" s="4"/>
      <c r="AG282" s="4"/>
      <c r="AH282" s="4"/>
      <c r="AI282" s="4"/>
      <c r="AJ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69"/>
      <c r="AC283" s="4"/>
      <c r="AD283" s="4"/>
      <c r="AE283" s="4"/>
      <c r="AF283" s="4"/>
      <c r="AG283" s="4"/>
      <c r="AH283" s="4"/>
      <c r="AI283" s="4"/>
      <c r="AJ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69"/>
      <c r="AC284" s="4"/>
      <c r="AD284" s="4"/>
      <c r="AE284" s="4"/>
      <c r="AF284" s="4"/>
      <c r="AG284" s="4"/>
      <c r="AH284" s="4"/>
      <c r="AI284" s="4"/>
      <c r="AJ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69"/>
      <c r="AC285" s="4"/>
      <c r="AD285" s="4"/>
      <c r="AE285" s="4"/>
      <c r="AF285" s="4"/>
      <c r="AG285" s="4"/>
      <c r="AH285" s="4"/>
      <c r="AI285" s="4"/>
      <c r="AJ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69"/>
      <c r="AC286" s="4"/>
      <c r="AD286" s="4"/>
      <c r="AE286" s="4"/>
      <c r="AF286" s="4"/>
      <c r="AG286" s="4"/>
      <c r="AH286" s="4"/>
      <c r="AI286" s="4"/>
      <c r="AJ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69"/>
      <c r="AC287" s="4"/>
      <c r="AD287" s="4"/>
      <c r="AE287" s="4"/>
      <c r="AF287" s="4"/>
      <c r="AG287" s="4"/>
      <c r="AH287" s="4"/>
      <c r="AI287" s="4"/>
      <c r="AJ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69"/>
      <c r="AC288" s="4"/>
      <c r="AD288" s="4"/>
      <c r="AE288" s="4"/>
      <c r="AF288" s="4"/>
      <c r="AG288" s="4"/>
      <c r="AH288" s="4"/>
      <c r="AI288" s="4"/>
      <c r="AJ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69"/>
      <c r="AC289" s="4"/>
      <c r="AD289" s="4"/>
      <c r="AE289" s="4"/>
      <c r="AF289" s="4"/>
      <c r="AG289" s="4"/>
      <c r="AH289" s="4"/>
      <c r="AI289" s="4"/>
      <c r="AJ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69"/>
      <c r="AC290" s="4"/>
      <c r="AD290" s="4"/>
      <c r="AE290" s="4"/>
      <c r="AF290" s="4"/>
      <c r="AG290" s="4"/>
      <c r="AH290" s="4"/>
      <c r="AI290" s="4"/>
      <c r="AJ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69"/>
      <c r="AC291" s="4"/>
      <c r="AD291" s="4"/>
      <c r="AE291" s="4"/>
      <c r="AF291" s="4"/>
      <c r="AG291" s="4"/>
      <c r="AH291" s="4"/>
      <c r="AI291" s="4"/>
      <c r="AJ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69"/>
      <c r="AC292" s="4"/>
      <c r="AD292" s="4"/>
      <c r="AE292" s="4"/>
      <c r="AF292" s="4"/>
      <c r="AG292" s="4"/>
      <c r="AH292" s="4"/>
      <c r="AI292" s="4"/>
      <c r="AJ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69"/>
      <c r="AC293" s="4"/>
      <c r="AD293" s="4"/>
      <c r="AE293" s="4"/>
      <c r="AF293" s="4"/>
      <c r="AG293" s="4"/>
      <c r="AH293" s="4"/>
      <c r="AI293" s="4"/>
      <c r="AJ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69"/>
      <c r="AC294" s="4"/>
      <c r="AD294" s="4"/>
      <c r="AE294" s="4"/>
      <c r="AF294" s="4"/>
      <c r="AG294" s="4"/>
      <c r="AH294" s="4"/>
      <c r="AI294" s="4"/>
      <c r="AJ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69"/>
      <c r="AC295" s="4"/>
      <c r="AD295" s="4"/>
      <c r="AE295" s="4"/>
      <c r="AF295" s="4"/>
      <c r="AG295" s="4"/>
      <c r="AH295" s="4"/>
      <c r="AI295" s="4"/>
      <c r="AJ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69"/>
      <c r="AC296" s="4"/>
      <c r="AD296" s="4"/>
      <c r="AE296" s="4"/>
      <c r="AF296" s="4"/>
      <c r="AG296" s="4"/>
      <c r="AH296" s="4"/>
      <c r="AI296" s="4"/>
      <c r="AJ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69"/>
      <c r="AC297" s="4"/>
      <c r="AD297" s="4"/>
      <c r="AE297" s="4"/>
      <c r="AF297" s="4"/>
      <c r="AG297" s="4"/>
      <c r="AH297" s="4"/>
      <c r="AI297" s="4"/>
      <c r="AJ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69"/>
      <c r="AC298" s="4"/>
      <c r="AD298" s="4"/>
      <c r="AE298" s="4"/>
      <c r="AF298" s="4"/>
      <c r="AG298" s="4"/>
      <c r="AH298" s="4"/>
      <c r="AI298" s="4"/>
      <c r="AJ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69"/>
      <c r="AC299" s="4"/>
      <c r="AD299" s="4"/>
      <c r="AE299" s="4"/>
      <c r="AF299" s="4"/>
      <c r="AG299" s="4"/>
      <c r="AH299" s="4"/>
      <c r="AI299" s="4"/>
      <c r="AJ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69"/>
      <c r="AC300" s="4"/>
      <c r="AD300" s="4"/>
      <c r="AE300" s="4"/>
      <c r="AF300" s="4"/>
      <c r="AG300" s="4"/>
      <c r="AH300" s="4"/>
      <c r="AI300" s="4"/>
      <c r="AJ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69"/>
      <c r="AC301" s="4"/>
      <c r="AD301" s="4"/>
      <c r="AE301" s="4"/>
      <c r="AF301" s="4"/>
      <c r="AG301" s="4"/>
      <c r="AH301" s="4"/>
      <c r="AI301" s="4"/>
      <c r="AJ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69"/>
      <c r="AC302" s="4"/>
      <c r="AD302" s="4"/>
      <c r="AE302" s="4"/>
      <c r="AF302" s="4"/>
      <c r="AG302" s="4"/>
      <c r="AH302" s="4"/>
      <c r="AI302" s="4"/>
      <c r="AJ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69"/>
      <c r="AC303" s="4"/>
      <c r="AD303" s="4"/>
      <c r="AE303" s="4"/>
      <c r="AF303" s="4"/>
      <c r="AG303" s="4"/>
      <c r="AH303" s="4"/>
      <c r="AI303" s="4"/>
      <c r="AJ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69"/>
      <c r="AC304" s="4"/>
      <c r="AD304" s="4"/>
      <c r="AE304" s="4"/>
      <c r="AF304" s="4"/>
      <c r="AG304" s="4"/>
      <c r="AH304" s="4"/>
      <c r="AI304" s="4"/>
      <c r="AJ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69"/>
      <c r="AC305" s="4"/>
      <c r="AD305" s="4"/>
      <c r="AE305" s="4"/>
      <c r="AF305" s="4"/>
      <c r="AG305" s="4"/>
      <c r="AH305" s="4"/>
      <c r="AI305" s="4"/>
      <c r="AJ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69"/>
      <c r="AC306" s="4"/>
      <c r="AD306" s="4"/>
      <c r="AE306" s="4"/>
      <c r="AF306" s="4"/>
      <c r="AG306" s="4"/>
      <c r="AH306" s="4"/>
      <c r="AI306" s="4"/>
      <c r="AJ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69"/>
      <c r="AC307" s="4"/>
      <c r="AD307" s="4"/>
      <c r="AE307" s="4"/>
      <c r="AF307" s="4"/>
      <c r="AG307" s="4"/>
      <c r="AH307" s="4"/>
      <c r="AI307" s="4"/>
      <c r="AJ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69"/>
      <c r="AC308" s="4"/>
      <c r="AD308" s="4"/>
      <c r="AE308" s="4"/>
      <c r="AF308" s="4"/>
      <c r="AG308" s="4"/>
      <c r="AH308" s="4"/>
      <c r="AI308" s="4"/>
      <c r="AJ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69"/>
      <c r="AC309" s="4"/>
      <c r="AD309" s="4"/>
      <c r="AE309" s="4"/>
      <c r="AF309" s="4"/>
      <c r="AG309" s="4"/>
      <c r="AH309" s="4"/>
      <c r="AI309" s="4"/>
      <c r="AJ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69"/>
      <c r="AC310" s="4"/>
      <c r="AD310" s="4"/>
      <c r="AE310" s="4"/>
      <c r="AF310" s="4"/>
      <c r="AG310" s="4"/>
      <c r="AH310" s="4"/>
      <c r="AI310" s="4"/>
      <c r="AJ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69"/>
      <c r="AC311" s="4"/>
      <c r="AD311" s="4"/>
      <c r="AE311" s="4"/>
      <c r="AF311" s="4"/>
      <c r="AG311" s="4"/>
      <c r="AH311" s="4"/>
      <c r="AI311" s="4"/>
      <c r="AJ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69"/>
      <c r="AC312" s="4"/>
      <c r="AD312" s="4"/>
      <c r="AE312" s="4"/>
      <c r="AF312" s="4"/>
      <c r="AG312" s="4"/>
      <c r="AH312" s="4"/>
      <c r="AI312" s="4"/>
      <c r="AJ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69"/>
      <c r="AC313" s="4"/>
      <c r="AD313" s="4"/>
      <c r="AE313" s="4"/>
      <c r="AF313" s="4"/>
      <c r="AG313" s="4"/>
      <c r="AH313" s="4"/>
      <c r="AI313" s="4"/>
      <c r="AJ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69"/>
      <c r="AC314" s="4"/>
      <c r="AD314" s="4"/>
      <c r="AE314" s="4"/>
      <c r="AF314" s="4"/>
      <c r="AG314" s="4"/>
      <c r="AH314" s="4"/>
      <c r="AI314" s="4"/>
      <c r="AJ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69"/>
      <c r="AC315" s="4"/>
      <c r="AD315" s="4"/>
      <c r="AE315" s="4"/>
      <c r="AF315" s="4"/>
      <c r="AG315" s="4"/>
      <c r="AH315" s="4"/>
      <c r="AI315" s="4"/>
      <c r="AJ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69"/>
      <c r="AC316" s="4"/>
      <c r="AD316" s="4"/>
      <c r="AE316" s="4"/>
      <c r="AF316" s="4"/>
      <c r="AG316" s="4"/>
      <c r="AH316" s="4"/>
      <c r="AI316" s="4"/>
      <c r="AJ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69"/>
      <c r="AC317" s="4"/>
      <c r="AD317" s="4"/>
      <c r="AE317" s="4"/>
      <c r="AF317" s="4"/>
      <c r="AG317" s="4"/>
      <c r="AH317" s="4"/>
      <c r="AI317" s="4"/>
      <c r="AJ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69"/>
      <c r="AC318" s="4"/>
      <c r="AD318" s="4"/>
      <c r="AE318" s="4"/>
      <c r="AF318" s="4"/>
      <c r="AG318" s="4"/>
      <c r="AH318" s="4"/>
      <c r="AI318" s="4"/>
      <c r="AJ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69"/>
      <c r="AC319" s="4"/>
      <c r="AD319" s="4"/>
      <c r="AE319" s="4"/>
      <c r="AF319" s="4"/>
      <c r="AG319" s="4"/>
      <c r="AH319" s="4"/>
      <c r="AI319" s="4"/>
      <c r="AJ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69"/>
      <c r="AC320" s="4"/>
      <c r="AD320" s="4"/>
      <c r="AE320" s="4"/>
      <c r="AF320" s="4"/>
      <c r="AG320" s="4"/>
      <c r="AH320" s="4"/>
      <c r="AI320" s="4"/>
      <c r="AJ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69"/>
      <c r="AC321" s="4"/>
      <c r="AD321" s="4"/>
      <c r="AE321" s="4"/>
      <c r="AF321" s="4"/>
      <c r="AG321" s="4"/>
      <c r="AH321" s="4"/>
      <c r="AI321" s="4"/>
      <c r="AJ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69"/>
      <c r="AC322" s="4"/>
      <c r="AD322" s="4"/>
      <c r="AE322" s="4"/>
      <c r="AF322" s="4"/>
      <c r="AG322" s="4"/>
      <c r="AH322" s="4"/>
      <c r="AI322" s="4"/>
      <c r="AJ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69"/>
      <c r="AC323" s="4"/>
      <c r="AD323" s="4"/>
      <c r="AE323" s="4"/>
      <c r="AF323" s="4"/>
      <c r="AG323" s="4"/>
      <c r="AH323" s="4"/>
      <c r="AI323" s="4"/>
      <c r="AJ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69"/>
      <c r="AC324" s="4"/>
      <c r="AD324" s="4"/>
      <c r="AE324" s="4"/>
      <c r="AF324" s="4"/>
      <c r="AG324" s="4"/>
      <c r="AH324" s="4"/>
      <c r="AI324" s="4"/>
      <c r="AJ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69"/>
      <c r="AC325" s="4"/>
      <c r="AD325" s="4"/>
      <c r="AE325" s="4"/>
      <c r="AF325" s="4"/>
      <c r="AG325" s="4"/>
      <c r="AH325" s="4"/>
      <c r="AI325" s="4"/>
      <c r="AJ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69"/>
      <c r="AC326" s="4"/>
      <c r="AD326" s="4"/>
      <c r="AE326" s="4"/>
      <c r="AF326" s="4"/>
      <c r="AG326" s="4"/>
      <c r="AH326" s="4"/>
      <c r="AI326" s="4"/>
      <c r="AJ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69"/>
      <c r="AC327" s="4"/>
      <c r="AD327" s="4"/>
      <c r="AE327" s="4"/>
      <c r="AF327" s="4"/>
      <c r="AG327" s="4"/>
      <c r="AH327" s="4"/>
      <c r="AI327" s="4"/>
      <c r="AJ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69"/>
      <c r="AC328" s="4"/>
      <c r="AD328" s="4"/>
      <c r="AE328" s="4"/>
      <c r="AF328" s="4"/>
      <c r="AG328" s="4"/>
      <c r="AH328" s="4"/>
      <c r="AI328" s="4"/>
      <c r="AJ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69"/>
      <c r="AC329" s="4"/>
      <c r="AD329" s="4"/>
      <c r="AE329" s="4"/>
      <c r="AF329" s="4"/>
      <c r="AG329" s="4"/>
      <c r="AH329" s="4"/>
      <c r="AI329" s="4"/>
      <c r="AJ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69"/>
      <c r="AC330" s="4"/>
      <c r="AD330" s="4"/>
      <c r="AE330" s="4"/>
      <c r="AF330" s="4"/>
      <c r="AG330" s="4"/>
      <c r="AH330" s="4"/>
      <c r="AI330" s="4"/>
      <c r="AJ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69"/>
      <c r="AC331" s="4"/>
      <c r="AD331" s="4"/>
      <c r="AE331" s="4"/>
      <c r="AF331" s="4"/>
      <c r="AG331" s="4"/>
      <c r="AH331" s="4"/>
      <c r="AI331" s="4"/>
      <c r="AJ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69"/>
      <c r="AC332" s="4"/>
      <c r="AD332" s="4"/>
      <c r="AE332" s="4"/>
      <c r="AF332" s="4"/>
      <c r="AG332" s="4"/>
      <c r="AH332" s="4"/>
      <c r="AI332" s="4"/>
      <c r="AJ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69"/>
      <c r="AC333" s="4"/>
      <c r="AD333" s="4"/>
      <c r="AE333" s="4"/>
      <c r="AF333" s="4"/>
      <c r="AG333" s="4"/>
      <c r="AH333" s="4"/>
      <c r="AI333" s="4"/>
      <c r="AJ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69"/>
      <c r="AC334" s="4"/>
      <c r="AD334" s="4"/>
      <c r="AE334" s="4"/>
      <c r="AF334" s="4"/>
      <c r="AG334" s="4"/>
      <c r="AH334" s="4"/>
      <c r="AI334" s="4"/>
      <c r="AJ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69"/>
      <c r="AC335" s="4"/>
      <c r="AD335" s="4"/>
      <c r="AE335" s="4"/>
      <c r="AF335" s="4"/>
      <c r="AG335" s="4"/>
      <c r="AH335" s="4"/>
      <c r="AI335" s="4"/>
      <c r="AJ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69"/>
      <c r="AC336" s="4"/>
      <c r="AD336" s="4"/>
      <c r="AE336" s="4"/>
      <c r="AF336" s="4"/>
      <c r="AG336" s="4"/>
      <c r="AH336" s="4"/>
      <c r="AI336" s="4"/>
      <c r="AJ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69"/>
      <c r="AC337" s="4"/>
      <c r="AD337" s="4"/>
      <c r="AE337" s="4"/>
      <c r="AF337" s="4"/>
      <c r="AG337" s="4"/>
      <c r="AH337" s="4"/>
      <c r="AI337" s="4"/>
      <c r="AJ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69"/>
      <c r="AC338" s="4"/>
      <c r="AD338" s="4"/>
      <c r="AE338" s="4"/>
      <c r="AF338" s="4"/>
      <c r="AG338" s="4"/>
      <c r="AH338" s="4"/>
      <c r="AI338" s="4"/>
      <c r="AJ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69"/>
      <c r="AC339" s="4"/>
      <c r="AD339" s="4"/>
      <c r="AE339" s="4"/>
      <c r="AF339" s="4"/>
      <c r="AG339" s="4"/>
      <c r="AH339" s="4"/>
      <c r="AI339" s="4"/>
      <c r="AJ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69"/>
      <c r="AC340" s="4"/>
      <c r="AD340" s="4"/>
      <c r="AE340" s="4"/>
      <c r="AF340" s="4"/>
      <c r="AG340" s="4"/>
      <c r="AH340" s="4"/>
      <c r="AI340" s="4"/>
      <c r="AJ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69"/>
      <c r="AC341" s="4"/>
      <c r="AD341" s="4"/>
      <c r="AE341" s="4"/>
      <c r="AF341" s="4"/>
      <c r="AG341" s="4"/>
      <c r="AH341" s="4"/>
      <c r="AI341" s="4"/>
      <c r="AJ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69"/>
      <c r="AC342" s="4"/>
      <c r="AD342" s="4"/>
      <c r="AE342" s="4"/>
      <c r="AF342" s="4"/>
      <c r="AG342" s="4"/>
      <c r="AH342" s="4"/>
      <c r="AI342" s="4"/>
      <c r="AJ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69"/>
      <c r="AC343" s="4"/>
      <c r="AD343" s="4"/>
      <c r="AE343" s="4"/>
      <c r="AF343" s="4"/>
      <c r="AG343" s="4"/>
      <c r="AH343" s="4"/>
      <c r="AI343" s="4"/>
      <c r="AJ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69"/>
      <c r="AC344" s="4"/>
      <c r="AD344" s="4"/>
      <c r="AE344" s="4"/>
      <c r="AF344" s="4"/>
      <c r="AG344" s="4"/>
      <c r="AH344" s="4"/>
      <c r="AI344" s="4"/>
      <c r="AJ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69"/>
      <c r="AC345" s="4"/>
      <c r="AD345" s="4"/>
      <c r="AE345" s="4"/>
      <c r="AF345" s="4"/>
      <c r="AG345" s="4"/>
      <c r="AH345" s="4"/>
      <c r="AI345" s="4"/>
      <c r="AJ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69"/>
      <c r="AC346" s="4"/>
      <c r="AD346" s="4"/>
      <c r="AE346" s="4"/>
      <c r="AF346" s="4"/>
      <c r="AG346" s="4"/>
      <c r="AH346" s="4"/>
      <c r="AI346" s="4"/>
      <c r="AJ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69"/>
      <c r="AC347" s="4"/>
      <c r="AD347" s="4"/>
      <c r="AE347" s="4"/>
      <c r="AF347" s="4"/>
      <c r="AG347" s="4"/>
      <c r="AH347" s="4"/>
      <c r="AI347" s="4"/>
      <c r="AJ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69"/>
      <c r="AC348" s="4"/>
      <c r="AD348" s="4"/>
      <c r="AE348" s="4"/>
      <c r="AF348" s="4"/>
      <c r="AG348" s="4"/>
      <c r="AH348" s="4"/>
      <c r="AI348" s="4"/>
      <c r="AJ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69"/>
      <c r="AC349" s="4"/>
      <c r="AD349" s="4"/>
      <c r="AE349" s="4"/>
      <c r="AF349" s="4"/>
      <c r="AG349" s="4"/>
      <c r="AH349" s="4"/>
      <c r="AI349" s="4"/>
      <c r="AJ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69"/>
      <c r="AC350" s="4"/>
      <c r="AD350" s="4"/>
      <c r="AE350" s="4"/>
      <c r="AF350" s="4"/>
      <c r="AG350" s="4"/>
      <c r="AH350" s="4"/>
      <c r="AI350" s="4"/>
      <c r="AJ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69"/>
      <c r="AC351" s="4"/>
      <c r="AD351" s="4"/>
      <c r="AE351" s="4"/>
      <c r="AF351" s="4"/>
      <c r="AG351" s="4"/>
      <c r="AH351" s="4"/>
      <c r="AI351" s="4"/>
      <c r="AJ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69"/>
      <c r="AC352" s="4"/>
      <c r="AD352" s="4"/>
      <c r="AE352" s="4"/>
      <c r="AF352" s="4"/>
      <c r="AG352" s="4"/>
      <c r="AH352" s="4"/>
      <c r="AI352" s="4"/>
      <c r="AJ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69"/>
      <c r="AC353" s="4"/>
      <c r="AD353" s="4"/>
      <c r="AE353" s="4"/>
      <c r="AF353" s="4"/>
      <c r="AG353" s="4"/>
      <c r="AH353" s="4"/>
      <c r="AI353" s="4"/>
      <c r="AJ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69"/>
      <c r="AC354" s="4"/>
      <c r="AD354" s="4"/>
      <c r="AE354" s="4"/>
      <c r="AF354" s="4"/>
      <c r="AG354" s="4"/>
      <c r="AH354" s="4"/>
      <c r="AI354" s="4"/>
      <c r="AJ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69"/>
      <c r="AC355" s="4"/>
      <c r="AD355" s="4"/>
      <c r="AE355" s="4"/>
      <c r="AF355" s="4"/>
      <c r="AG355" s="4"/>
      <c r="AH355" s="4"/>
      <c r="AI355" s="4"/>
      <c r="AJ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69"/>
      <c r="AC356" s="4"/>
      <c r="AD356" s="4"/>
      <c r="AE356" s="4"/>
      <c r="AF356" s="4"/>
      <c r="AG356" s="4"/>
      <c r="AH356" s="4"/>
      <c r="AI356" s="4"/>
      <c r="AJ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69"/>
      <c r="AC357" s="4"/>
      <c r="AD357" s="4"/>
      <c r="AE357" s="4"/>
      <c r="AF357" s="4"/>
      <c r="AG357" s="4"/>
      <c r="AH357" s="4"/>
      <c r="AI357" s="4"/>
      <c r="AJ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69"/>
      <c r="AC358" s="4"/>
      <c r="AD358" s="4"/>
      <c r="AE358" s="4"/>
      <c r="AF358" s="4"/>
      <c r="AG358" s="4"/>
      <c r="AH358" s="4"/>
      <c r="AI358" s="4"/>
      <c r="AJ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69"/>
      <c r="AC359" s="4"/>
      <c r="AD359" s="4"/>
      <c r="AE359" s="4"/>
      <c r="AF359" s="4"/>
      <c r="AG359" s="4"/>
      <c r="AH359" s="4"/>
      <c r="AI359" s="4"/>
      <c r="AJ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69"/>
      <c r="AC360" s="4"/>
      <c r="AD360" s="4"/>
      <c r="AE360" s="4"/>
      <c r="AF360" s="4"/>
      <c r="AG360" s="4"/>
      <c r="AH360" s="4"/>
      <c r="AI360" s="4"/>
      <c r="AJ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69"/>
      <c r="AC361" s="4"/>
      <c r="AD361" s="4"/>
      <c r="AE361" s="4"/>
      <c r="AF361" s="4"/>
      <c r="AG361" s="4"/>
      <c r="AH361" s="4"/>
      <c r="AI361" s="4"/>
      <c r="AJ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69"/>
      <c r="AC362" s="4"/>
      <c r="AD362" s="4"/>
      <c r="AE362" s="4"/>
      <c r="AF362" s="4"/>
      <c r="AG362" s="4"/>
      <c r="AH362" s="4"/>
      <c r="AI362" s="4"/>
      <c r="AJ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69"/>
      <c r="AC363" s="4"/>
      <c r="AD363" s="4"/>
      <c r="AE363" s="4"/>
      <c r="AF363" s="4"/>
      <c r="AG363" s="4"/>
      <c r="AH363" s="4"/>
      <c r="AI363" s="4"/>
      <c r="AJ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69"/>
      <c r="AC364" s="4"/>
      <c r="AD364" s="4"/>
      <c r="AE364" s="4"/>
      <c r="AF364" s="4"/>
      <c r="AG364" s="4"/>
      <c r="AH364" s="4"/>
      <c r="AI364" s="4"/>
      <c r="AJ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69"/>
      <c r="AC365" s="4"/>
      <c r="AD365" s="4"/>
      <c r="AE365" s="4"/>
      <c r="AF365" s="4"/>
      <c r="AG365" s="4"/>
      <c r="AH365" s="4"/>
      <c r="AI365" s="4"/>
      <c r="AJ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69"/>
      <c r="AC366" s="4"/>
      <c r="AD366" s="4"/>
      <c r="AE366" s="4"/>
      <c r="AF366" s="4"/>
      <c r="AG366" s="4"/>
      <c r="AH366" s="4"/>
      <c r="AI366" s="4"/>
      <c r="AJ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69"/>
      <c r="AC367" s="4"/>
      <c r="AD367" s="4"/>
      <c r="AE367" s="4"/>
      <c r="AF367" s="4"/>
      <c r="AG367" s="4"/>
      <c r="AH367" s="4"/>
      <c r="AI367" s="4"/>
      <c r="AJ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69"/>
      <c r="AC368" s="4"/>
      <c r="AD368" s="4"/>
      <c r="AE368" s="4"/>
      <c r="AF368" s="4"/>
      <c r="AG368" s="4"/>
      <c r="AH368" s="4"/>
      <c r="AI368" s="4"/>
      <c r="AJ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69"/>
      <c r="AC369" s="4"/>
      <c r="AD369" s="4"/>
      <c r="AE369" s="4"/>
      <c r="AF369" s="4"/>
      <c r="AG369" s="4"/>
      <c r="AH369" s="4"/>
      <c r="AI369" s="4"/>
      <c r="AJ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69"/>
      <c r="AC370" s="4"/>
      <c r="AD370" s="4"/>
      <c r="AE370" s="4"/>
      <c r="AF370" s="4"/>
      <c r="AG370" s="4"/>
      <c r="AH370" s="4"/>
      <c r="AI370" s="4"/>
      <c r="AJ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69"/>
      <c r="AC371" s="4"/>
      <c r="AD371" s="4"/>
      <c r="AE371" s="4"/>
      <c r="AF371" s="4"/>
      <c r="AG371" s="4"/>
      <c r="AH371" s="4"/>
      <c r="AI371" s="4"/>
      <c r="AJ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69"/>
      <c r="AC372" s="4"/>
      <c r="AD372" s="4"/>
      <c r="AE372" s="4"/>
      <c r="AF372" s="4"/>
      <c r="AG372" s="4"/>
      <c r="AH372" s="4"/>
      <c r="AI372" s="4"/>
      <c r="AJ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69"/>
      <c r="AC373" s="4"/>
      <c r="AD373" s="4"/>
      <c r="AE373" s="4"/>
      <c r="AF373" s="4"/>
      <c r="AG373" s="4"/>
      <c r="AH373" s="4"/>
      <c r="AI373" s="4"/>
      <c r="AJ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69"/>
      <c r="AC374" s="4"/>
      <c r="AD374" s="4"/>
      <c r="AE374" s="4"/>
      <c r="AF374" s="4"/>
      <c r="AG374" s="4"/>
      <c r="AH374" s="4"/>
      <c r="AI374" s="4"/>
      <c r="AJ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69"/>
      <c r="AC375" s="4"/>
      <c r="AD375" s="4"/>
      <c r="AE375" s="4"/>
      <c r="AF375" s="4"/>
      <c r="AG375" s="4"/>
      <c r="AH375" s="4"/>
      <c r="AI375" s="4"/>
      <c r="AJ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69"/>
      <c r="AC376" s="4"/>
      <c r="AD376" s="4"/>
      <c r="AE376" s="4"/>
      <c r="AF376" s="4"/>
      <c r="AG376" s="4"/>
      <c r="AH376" s="4"/>
      <c r="AI376" s="4"/>
      <c r="AJ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69"/>
      <c r="AC377" s="4"/>
      <c r="AD377" s="4"/>
      <c r="AE377" s="4"/>
      <c r="AF377" s="4"/>
      <c r="AG377" s="4"/>
      <c r="AH377" s="4"/>
      <c r="AI377" s="4"/>
      <c r="AJ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69"/>
      <c r="AC378" s="4"/>
      <c r="AD378" s="4"/>
      <c r="AE378" s="4"/>
      <c r="AF378" s="4"/>
      <c r="AG378" s="4"/>
      <c r="AH378" s="4"/>
      <c r="AI378" s="4"/>
      <c r="AJ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69"/>
      <c r="AC379" s="4"/>
      <c r="AD379" s="4"/>
      <c r="AE379" s="4"/>
      <c r="AF379" s="4"/>
      <c r="AG379" s="4"/>
      <c r="AH379" s="4"/>
      <c r="AI379" s="4"/>
      <c r="AJ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69"/>
      <c r="AC380" s="4"/>
      <c r="AD380" s="4"/>
      <c r="AE380" s="4"/>
      <c r="AF380" s="4"/>
      <c r="AG380" s="4"/>
      <c r="AH380" s="4"/>
      <c r="AI380" s="4"/>
      <c r="AJ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69"/>
      <c r="AC381" s="4"/>
      <c r="AD381" s="4"/>
      <c r="AE381" s="4"/>
      <c r="AF381" s="4"/>
      <c r="AG381" s="4"/>
      <c r="AH381" s="4"/>
      <c r="AI381" s="4"/>
      <c r="AJ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69"/>
      <c r="AC382" s="4"/>
      <c r="AD382" s="4"/>
      <c r="AE382" s="4"/>
      <c r="AF382" s="4"/>
      <c r="AG382" s="4"/>
      <c r="AH382" s="4"/>
      <c r="AI382" s="4"/>
      <c r="AJ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69"/>
      <c r="AC383" s="4"/>
      <c r="AD383" s="4"/>
      <c r="AE383" s="4"/>
      <c r="AF383" s="4"/>
      <c r="AG383" s="4"/>
      <c r="AH383" s="4"/>
      <c r="AI383" s="4"/>
      <c r="AJ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69"/>
      <c r="AC384" s="4"/>
      <c r="AD384" s="4"/>
      <c r="AE384" s="4"/>
      <c r="AF384" s="4"/>
      <c r="AG384" s="4"/>
      <c r="AH384" s="4"/>
      <c r="AI384" s="4"/>
      <c r="AJ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69"/>
      <c r="AC385" s="4"/>
      <c r="AD385" s="4"/>
      <c r="AE385" s="4"/>
      <c r="AF385" s="4"/>
      <c r="AG385" s="4"/>
      <c r="AH385" s="4"/>
      <c r="AI385" s="4"/>
      <c r="AJ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69"/>
      <c r="AC386" s="4"/>
      <c r="AD386" s="4"/>
      <c r="AE386" s="4"/>
      <c r="AF386" s="4"/>
      <c r="AG386" s="4"/>
      <c r="AH386" s="4"/>
      <c r="AI386" s="4"/>
      <c r="AJ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69"/>
      <c r="AC387" s="4"/>
      <c r="AD387" s="4"/>
      <c r="AE387" s="4"/>
      <c r="AF387" s="4"/>
      <c r="AG387" s="4"/>
      <c r="AH387" s="4"/>
      <c r="AI387" s="4"/>
      <c r="AJ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69"/>
      <c r="AC388" s="4"/>
      <c r="AD388" s="4"/>
      <c r="AE388" s="4"/>
      <c r="AF388" s="4"/>
      <c r="AG388" s="4"/>
      <c r="AH388" s="4"/>
      <c r="AI388" s="4"/>
      <c r="AJ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69"/>
      <c r="AC389" s="4"/>
      <c r="AD389" s="4"/>
      <c r="AE389" s="4"/>
      <c r="AF389" s="4"/>
      <c r="AG389" s="4"/>
      <c r="AH389" s="4"/>
      <c r="AI389" s="4"/>
      <c r="AJ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69"/>
      <c r="AC390" s="4"/>
      <c r="AD390" s="4"/>
      <c r="AE390" s="4"/>
      <c r="AF390" s="4"/>
      <c r="AG390" s="4"/>
      <c r="AH390" s="4"/>
      <c r="AI390" s="4"/>
      <c r="AJ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69"/>
      <c r="AC391" s="4"/>
      <c r="AD391" s="4"/>
      <c r="AE391" s="4"/>
      <c r="AF391" s="4"/>
      <c r="AG391" s="4"/>
      <c r="AH391" s="4"/>
      <c r="AI391" s="4"/>
      <c r="AJ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69"/>
      <c r="AC392" s="4"/>
      <c r="AD392" s="4"/>
      <c r="AE392" s="4"/>
      <c r="AF392" s="4"/>
      <c r="AG392" s="4"/>
      <c r="AH392" s="4"/>
      <c r="AI392" s="4"/>
      <c r="AJ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69"/>
      <c r="AC393" s="4"/>
      <c r="AD393" s="4"/>
      <c r="AE393" s="4"/>
      <c r="AF393" s="4"/>
      <c r="AG393" s="4"/>
      <c r="AH393" s="4"/>
      <c r="AI393" s="4"/>
      <c r="AJ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69"/>
      <c r="AC394" s="4"/>
      <c r="AD394" s="4"/>
      <c r="AE394" s="4"/>
      <c r="AF394" s="4"/>
      <c r="AG394" s="4"/>
      <c r="AH394" s="4"/>
      <c r="AI394" s="4"/>
      <c r="AJ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69"/>
      <c r="AC395" s="4"/>
      <c r="AD395" s="4"/>
      <c r="AE395" s="4"/>
      <c r="AF395" s="4"/>
      <c r="AG395" s="4"/>
      <c r="AH395" s="4"/>
      <c r="AI395" s="4"/>
      <c r="AJ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69"/>
      <c r="AC396" s="4"/>
      <c r="AD396" s="4"/>
      <c r="AE396" s="4"/>
      <c r="AF396" s="4"/>
      <c r="AG396" s="4"/>
      <c r="AH396" s="4"/>
      <c r="AI396" s="4"/>
      <c r="AJ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69"/>
      <c r="AC397" s="4"/>
      <c r="AD397" s="4"/>
      <c r="AE397" s="4"/>
      <c r="AF397" s="4"/>
      <c r="AG397" s="4"/>
      <c r="AH397" s="4"/>
      <c r="AI397" s="4"/>
      <c r="AJ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69"/>
      <c r="AC398" s="4"/>
      <c r="AD398" s="4"/>
      <c r="AE398" s="4"/>
      <c r="AF398" s="4"/>
      <c r="AG398" s="4"/>
      <c r="AH398" s="4"/>
      <c r="AI398" s="4"/>
      <c r="AJ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69"/>
      <c r="AC399" s="4"/>
      <c r="AD399" s="4"/>
      <c r="AE399" s="4"/>
      <c r="AF399" s="4"/>
      <c r="AG399" s="4"/>
      <c r="AH399" s="4"/>
      <c r="AI399" s="4"/>
      <c r="AJ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69"/>
      <c r="AC400" s="4"/>
      <c r="AD400" s="4"/>
      <c r="AE400" s="4"/>
      <c r="AF400" s="4"/>
      <c r="AG400" s="4"/>
      <c r="AH400" s="4"/>
      <c r="AI400" s="4"/>
      <c r="AJ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69"/>
      <c r="AC401" s="4"/>
      <c r="AD401" s="4"/>
      <c r="AE401" s="4"/>
      <c r="AF401" s="4"/>
      <c r="AG401" s="4"/>
      <c r="AH401" s="4"/>
      <c r="AI401" s="4"/>
      <c r="AJ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69"/>
      <c r="AC402" s="4"/>
      <c r="AD402" s="4"/>
      <c r="AE402" s="4"/>
      <c r="AF402" s="4"/>
      <c r="AG402" s="4"/>
      <c r="AH402" s="4"/>
      <c r="AI402" s="4"/>
      <c r="AJ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69"/>
      <c r="AC403" s="4"/>
      <c r="AD403" s="4"/>
      <c r="AE403" s="4"/>
      <c r="AF403" s="4"/>
      <c r="AG403" s="4"/>
      <c r="AH403" s="4"/>
      <c r="AI403" s="4"/>
      <c r="AJ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69"/>
      <c r="AC404" s="4"/>
      <c r="AD404" s="4"/>
      <c r="AE404" s="4"/>
      <c r="AF404" s="4"/>
      <c r="AG404" s="4"/>
      <c r="AH404" s="4"/>
      <c r="AI404" s="4"/>
      <c r="AJ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69"/>
      <c r="AC405" s="4"/>
      <c r="AD405" s="4"/>
      <c r="AE405" s="4"/>
      <c r="AF405" s="4"/>
      <c r="AG405" s="4"/>
      <c r="AH405" s="4"/>
      <c r="AI405" s="4"/>
      <c r="AJ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69"/>
      <c r="AC406" s="4"/>
      <c r="AD406" s="4"/>
      <c r="AE406" s="4"/>
      <c r="AF406" s="4"/>
      <c r="AG406" s="4"/>
      <c r="AH406" s="4"/>
      <c r="AI406" s="4"/>
      <c r="AJ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69"/>
      <c r="AC407" s="4"/>
      <c r="AD407" s="4"/>
      <c r="AE407" s="4"/>
      <c r="AF407" s="4"/>
      <c r="AG407" s="4"/>
      <c r="AH407" s="4"/>
      <c r="AI407" s="4"/>
      <c r="AJ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69"/>
      <c r="AC408" s="4"/>
      <c r="AD408" s="4"/>
      <c r="AE408" s="4"/>
      <c r="AF408" s="4"/>
      <c r="AG408" s="4"/>
      <c r="AH408" s="4"/>
      <c r="AI408" s="4"/>
      <c r="AJ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69"/>
      <c r="AC409" s="4"/>
      <c r="AD409" s="4"/>
      <c r="AE409" s="4"/>
      <c r="AF409" s="4"/>
      <c r="AG409" s="4"/>
      <c r="AH409" s="4"/>
      <c r="AI409" s="4"/>
      <c r="AJ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69"/>
      <c r="AC410" s="4"/>
      <c r="AD410" s="4"/>
      <c r="AE410" s="4"/>
      <c r="AF410" s="4"/>
      <c r="AG410" s="4"/>
      <c r="AH410" s="4"/>
      <c r="AI410" s="4"/>
      <c r="AJ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69"/>
      <c r="AC411" s="4"/>
      <c r="AD411" s="4"/>
      <c r="AE411" s="4"/>
      <c r="AF411" s="4"/>
      <c r="AG411" s="4"/>
      <c r="AH411" s="4"/>
      <c r="AI411" s="4"/>
      <c r="AJ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69"/>
      <c r="AC412" s="4"/>
      <c r="AD412" s="4"/>
      <c r="AE412" s="4"/>
      <c r="AF412" s="4"/>
      <c r="AG412" s="4"/>
      <c r="AH412" s="4"/>
      <c r="AI412" s="4"/>
      <c r="AJ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69"/>
      <c r="AC413" s="4"/>
      <c r="AD413" s="4"/>
      <c r="AE413" s="4"/>
      <c r="AF413" s="4"/>
      <c r="AG413" s="4"/>
      <c r="AH413" s="4"/>
      <c r="AI413" s="4"/>
      <c r="AJ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69"/>
      <c r="AC414" s="4"/>
      <c r="AD414" s="4"/>
      <c r="AE414" s="4"/>
      <c r="AF414" s="4"/>
      <c r="AG414" s="4"/>
      <c r="AH414" s="4"/>
      <c r="AI414" s="4"/>
      <c r="AJ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69"/>
      <c r="AC415" s="4"/>
      <c r="AD415" s="4"/>
      <c r="AE415" s="4"/>
      <c r="AF415" s="4"/>
      <c r="AG415" s="4"/>
      <c r="AH415" s="4"/>
      <c r="AI415" s="4"/>
      <c r="AJ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69"/>
      <c r="AC416" s="4"/>
      <c r="AD416" s="4"/>
      <c r="AE416" s="4"/>
      <c r="AF416" s="4"/>
      <c r="AG416" s="4"/>
      <c r="AH416" s="4"/>
      <c r="AI416" s="4"/>
      <c r="AJ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69"/>
      <c r="AC417" s="4"/>
      <c r="AD417" s="4"/>
      <c r="AE417" s="4"/>
      <c r="AF417" s="4"/>
      <c r="AG417" s="4"/>
      <c r="AH417" s="4"/>
      <c r="AI417" s="4"/>
      <c r="AJ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69"/>
      <c r="AC418" s="4"/>
      <c r="AD418" s="4"/>
      <c r="AE418" s="4"/>
      <c r="AF418" s="4"/>
      <c r="AG418" s="4"/>
      <c r="AH418" s="4"/>
      <c r="AI418" s="4"/>
      <c r="AJ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69"/>
      <c r="AC419" s="4"/>
      <c r="AD419" s="4"/>
      <c r="AE419" s="4"/>
      <c r="AF419" s="4"/>
      <c r="AG419" s="4"/>
      <c r="AH419" s="4"/>
      <c r="AI419" s="4"/>
      <c r="AJ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69"/>
      <c r="AC420" s="4"/>
      <c r="AD420" s="4"/>
      <c r="AE420" s="4"/>
      <c r="AF420" s="4"/>
      <c r="AG420" s="4"/>
      <c r="AH420" s="4"/>
      <c r="AI420" s="4"/>
      <c r="AJ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69"/>
      <c r="AC421" s="4"/>
      <c r="AD421" s="4"/>
      <c r="AE421" s="4"/>
      <c r="AF421" s="4"/>
      <c r="AG421" s="4"/>
      <c r="AH421" s="4"/>
      <c r="AI421" s="4"/>
      <c r="AJ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69"/>
      <c r="AC422" s="4"/>
      <c r="AD422" s="4"/>
      <c r="AE422" s="4"/>
      <c r="AF422" s="4"/>
      <c r="AG422" s="4"/>
      <c r="AH422" s="4"/>
      <c r="AI422" s="4"/>
      <c r="AJ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69"/>
      <c r="AC423" s="4"/>
      <c r="AD423" s="4"/>
      <c r="AE423" s="4"/>
      <c r="AF423" s="4"/>
      <c r="AG423" s="4"/>
      <c r="AH423" s="4"/>
      <c r="AI423" s="4"/>
      <c r="AJ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69"/>
      <c r="AC424" s="4"/>
      <c r="AD424" s="4"/>
      <c r="AE424" s="4"/>
      <c r="AF424" s="4"/>
      <c r="AG424" s="4"/>
      <c r="AH424" s="4"/>
      <c r="AI424" s="4"/>
      <c r="AJ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69"/>
      <c r="AC425" s="4"/>
      <c r="AD425" s="4"/>
      <c r="AE425" s="4"/>
      <c r="AF425" s="4"/>
      <c r="AG425" s="4"/>
      <c r="AH425" s="4"/>
      <c r="AI425" s="4"/>
      <c r="AJ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69"/>
      <c r="AC426" s="4"/>
      <c r="AD426" s="4"/>
      <c r="AE426" s="4"/>
      <c r="AF426" s="4"/>
      <c r="AG426" s="4"/>
      <c r="AH426" s="4"/>
      <c r="AI426" s="4"/>
      <c r="AJ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69"/>
      <c r="AC427" s="4"/>
      <c r="AD427" s="4"/>
      <c r="AE427" s="4"/>
      <c r="AF427" s="4"/>
      <c r="AG427" s="4"/>
      <c r="AH427" s="4"/>
      <c r="AI427" s="4"/>
      <c r="AJ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69"/>
      <c r="AC428" s="4"/>
      <c r="AD428" s="4"/>
      <c r="AE428" s="4"/>
      <c r="AF428" s="4"/>
      <c r="AG428" s="4"/>
      <c r="AH428" s="4"/>
      <c r="AI428" s="4"/>
      <c r="AJ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69"/>
      <c r="AC429" s="4"/>
      <c r="AD429" s="4"/>
      <c r="AE429" s="4"/>
      <c r="AF429" s="4"/>
      <c r="AG429" s="4"/>
      <c r="AH429" s="4"/>
      <c r="AI429" s="4"/>
      <c r="AJ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69"/>
      <c r="AC430" s="4"/>
      <c r="AD430" s="4"/>
      <c r="AE430" s="4"/>
      <c r="AF430" s="4"/>
      <c r="AG430" s="4"/>
      <c r="AH430" s="4"/>
      <c r="AI430" s="4"/>
      <c r="AJ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69"/>
      <c r="AC431" s="4"/>
      <c r="AD431" s="4"/>
      <c r="AE431" s="4"/>
      <c r="AF431" s="4"/>
      <c r="AG431" s="4"/>
      <c r="AH431" s="4"/>
      <c r="AI431" s="4"/>
      <c r="AJ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69"/>
      <c r="AC432" s="4"/>
      <c r="AD432" s="4"/>
      <c r="AE432" s="4"/>
      <c r="AF432" s="4"/>
      <c r="AG432" s="4"/>
      <c r="AH432" s="4"/>
      <c r="AI432" s="4"/>
      <c r="AJ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69"/>
      <c r="AC433" s="4"/>
      <c r="AD433" s="4"/>
      <c r="AE433" s="4"/>
      <c r="AF433" s="4"/>
      <c r="AG433" s="4"/>
      <c r="AH433" s="4"/>
      <c r="AI433" s="4"/>
      <c r="AJ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69"/>
      <c r="AC434" s="4"/>
      <c r="AD434" s="4"/>
      <c r="AE434" s="4"/>
      <c r="AF434" s="4"/>
      <c r="AG434" s="4"/>
      <c r="AH434" s="4"/>
      <c r="AI434" s="4"/>
      <c r="AJ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69"/>
      <c r="AC435" s="4"/>
      <c r="AD435" s="4"/>
      <c r="AE435" s="4"/>
      <c r="AF435" s="4"/>
      <c r="AG435" s="4"/>
      <c r="AH435" s="4"/>
      <c r="AI435" s="4"/>
      <c r="AJ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69"/>
      <c r="AC436" s="4"/>
      <c r="AD436" s="4"/>
      <c r="AE436" s="4"/>
      <c r="AF436" s="4"/>
      <c r="AG436" s="4"/>
      <c r="AH436" s="4"/>
      <c r="AI436" s="4"/>
      <c r="AJ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69"/>
      <c r="AC437" s="4"/>
      <c r="AD437" s="4"/>
      <c r="AE437" s="4"/>
      <c r="AF437" s="4"/>
      <c r="AG437" s="4"/>
      <c r="AH437" s="4"/>
      <c r="AI437" s="4"/>
      <c r="AJ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69"/>
      <c r="AC438" s="4"/>
      <c r="AD438" s="4"/>
      <c r="AE438" s="4"/>
      <c r="AF438" s="4"/>
      <c r="AG438" s="4"/>
      <c r="AH438" s="4"/>
      <c r="AI438" s="4"/>
      <c r="AJ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69"/>
      <c r="AC439" s="4"/>
      <c r="AD439" s="4"/>
      <c r="AE439" s="4"/>
      <c r="AF439" s="4"/>
      <c r="AG439" s="4"/>
      <c r="AH439" s="4"/>
      <c r="AI439" s="4"/>
      <c r="AJ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69"/>
      <c r="AC440" s="4"/>
      <c r="AD440" s="4"/>
      <c r="AE440" s="4"/>
      <c r="AF440" s="4"/>
      <c r="AG440" s="4"/>
      <c r="AH440" s="4"/>
      <c r="AI440" s="4"/>
      <c r="AJ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69"/>
      <c r="AC441" s="4"/>
      <c r="AD441" s="4"/>
      <c r="AE441" s="4"/>
      <c r="AF441" s="4"/>
      <c r="AG441" s="4"/>
      <c r="AH441" s="4"/>
      <c r="AI441" s="4"/>
      <c r="AJ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69"/>
      <c r="AC442" s="4"/>
      <c r="AD442" s="4"/>
      <c r="AE442" s="4"/>
      <c r="AF442" s="4"/>
      <c r="AG442" s="4"/>
      <c r="AH442" s="4"/>
      <c r="AI442" s="4"/>
      <c r="AJ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69"/>
      <c r="AC443" s="4"/>
      <c r="AD443" s="4"/>
      <c r="AE443" s="4"/>
      <c r="AF443" s="4"/>
      <c r="AG443" s="4"/>
      <c r="AH443" s="4"/>
      <c r="AI443" s="4"/>
      <c r="AJ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69"/>
      <c r="AC444" s="4"/>
      <c r="AD444" s="4"/>
      <c r="AE444" s="4"/>
      <c r="AF444" s="4"/>
      <c r="AG444" s="4"/>
      <c r="AH444" s="4"/>
      <c r="AI444" s="4"/>
      <c r="AJ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69"/>
      <c r="AC445" s="4"/>
      <c r="AD445" s="4"/>
      <c r="AE445" s="4"/>
      <c r="AF445" s="4"/>
      <c r="AG445" s="4"/>
      <c r="AH445" s="4"/>
      <c r="AI445" s="4"/>
      <c r="AJ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69"/>
      <c r="AC446" s="4"/>
      <c r="AD446" s="4"/>
      <c r="AE446" s="4"/>
      <c r="AF446" s="4"/>
      <c r="AG446" s="4"/>
      <c r="AH446" s="4"/>
      <c r="AI446" s="4"/>
      <c r="AJ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69"/>
      <c r="AC447" s="4"/>
      <c r="AD447" s="4"/>
      <c r="AE447" s="4"/>
      <c r="AF447" s="4"/>
      <c r="AG447" s="4"/>
      <c r="AH447" s="4"/>
      <c r="AI447" s="4"/>
      <c r="AJ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69"/>
      <c r="AC448" s="4"/>
      <c r="AD448" s="4"/>
      <c r="AE448" s="4"/>
      <c r="AF448" s="4"/>
      <c r="AG448" s="4"/>
      <c r="AH448" s="4"/>
      <c r="AI448" s="4"/>
      <c r="AJ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69"/>
      <c r="AC449" s="4"/>
      <c r="AD449" s="4"/>
      <c r="AE449" s="4"/>
      <c r="AF449" s="4"/>
      <c r="AG449" s="4"/>
      <c r="AH449" s="4"/>
      <c r="AI449" s="4"/>
      <c r="AJ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69"/>
      <c r="AC450" s="4"/>
      <c r="AD450" s="4"/>
      <c r="AE450" s="4"/>
      <c r="AF450" s="4"/>
      <c r="AG450" s="4"/>
      <c r="AH450" s="4"/>
      <c r="AI450" s="4"/>
      <c r="AJ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69"/>
      <c r="AC451" s="4"/>
      <c r="AD451" s="4"/>
      <c r="AE451" s="4"/>
      <c r="AF451" s="4"/>
      <c r="AG451" s="4"/>
      <c r="AH451" s="4"/>
      <c r="AI451" s="4"/>
      <c r="AJ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69"/>
      <c r="AC452" s="4"/>
      <c r="AD452" s="4"/>
      <c r="AE452" s="4"/>
      <c r="AF452" s="4"/>
      <c r="AG452" s="4"/>
      <c r="AH452" s="4"/>
      <c r="AI452" s="4"/>
      <c r="AJ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69"/>
      <c r="AC453" s="4"/>
      <c r="AD453" s="4"/>
      <c r="AE453" s="4"/>
      <c r="AF453" s="4"/>
      <c r="AG453" s="4"/>
      <c r="AH453" s="4"/>
      <c r="AI453" s="4"/>
      <c r="AJ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69"/>
      <c r="AC454" s="4"/>
      <c r="AD454" s="4"/>
      <c r="AE454" s="4"/>
      <c r="AF454" s="4"/>
      <c r="AG454" s="4"/>
      <c r="AH454" s="4"/>
      <c r="AI454" s="4"/>
      <c r="AJ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69"/>
      <c r="AC455" s="4"/>
      <c r="AD455" s="4"/>
      <c r="AE455" s="4"/>
      <c r="AF455" s="4"/>
      <c r="AG455" s="4"/>
      <c r="AH455" s="4"/>
      <c r="AI455" s="4"/>
      <c r="AJ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69"/>
      <c r="AC456" s="4"/>
      <c r="AD456" s="4"/>
      <c r="AE456" s="4"/>
      <c r="AF456" s="4"/>
      <c r="AG456" s="4"/>
      <c r="AH456" s="4"/>
      <c r="AI456" s="4"/>
      <c r="AJ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69"/>
      <c r="AC457" s="4"/>
      <c r="AD457" s="4"/>
      <c r="AE457" s="4"/>
      <c r="AF457" s="4"/>
      <c r="AG457" s="4"/>
      <c r="AH457" s="4"/>
      <c r="AI457" s="4"/>
      <c r="AJ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69"/>
      <c r="AC458" s="4"/>
      <c r="AD458" s="4"/>
      <c r="AE458" s="4"/>
      <c r="AF458" s="4"/>
      <c r="AG458" s="4"/>
      <c r="AH458" s="4"/>
      <c r="AI458" s="4"/>
      <c r="AJ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69"/>
      <c r="AC459" s="4"/>
      <c r="AD459" s="4"/>
      <c r="AE459" s="4"/>
      <c r="AF459" s="4"/>
      <c r="AG459" s="4"/>
      <c r="AH459" s="4"/>
      <c r="AI459" s="4"/>
      <c r="AJ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69"/>
      <c r="AC460" s="4"/>
      <c r="AD460" s="4"/>
      <c r="AE460" s="4"/>
      <c r="AF460" s="4"/>
      <c r="AG460" s="4"/>
      <c r="AH460" s="4"/>
      <c r="AI460" s="4"/>
      <c r="AJ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69"/>
      <c r="AC461" s="4"/>
      <c r="AD461" s="4"/>
      <c r="AE461" s="4"/>
      <c r="AF461" s="4"/>
      <c r="AG461" s="4"/>
      <c r="AH461" s="4"/>
      <c r="AI461" s="4"/>
      <c r="AJ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69"/>
      <c r="AC462" s="4"/>
      <c r="AD462" s="4"/>
      <c r="AE462" s="4"/>
      <c r="AF462" s="4"/>
      <c r="AG462" s="4"/>
      <c r="AH462" s="4"/>
      <c r="AI462" s="4"/>
      <c r="AJ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69"/>
      <c r="AC463" s="4"/>
      <c r="AD463" s="4"/>
      <c r="AE463" s="4"/>
      <c r="AF463" s="4"/>
      <c r="AG463" s="4"/>
      <c r="AH463" s="4"/>
      <c r="AI463" s="4"/>
      <c r="AJ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69"/>
      <c r="AC464" s="4"/>
      <c r="AD464" s="4"/>
      <c r="AE464" s="4"/>
      <c r="AF464" s="4"/>
      <c r="AG464" s="4"/>
      <c r="AH464" s="4"/>
      <c r="AI464" s="4"/>
      <c r="AJ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69"/>
      <c r="AC465" s="4"/>
      <c r="AD465" s="4"/>
      <c r="AE465" s="4"/>
      <c r="AF465" s="4"/>
      <c r="AG465" s="4"/>
      <c r="AH465" s="4"/>
      <c r="AI465" s="4"/>
      <c r="AJ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69"/>
      <c r="AC466" s="4"/>
      <c r="AD466" s="4"/>
      <c r="AE466" s="4"/>
      <c r="AF466" s="4"/>
      <c r="AG466" s="4"/>
      <c r="AH466" s="4"/>
      <c r="AI466" s="4"/>
      <c r="AJ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69"/>
      <c r="AC467" s="4"/>
      <c r="AD467" s="4"/>
      <c r="AE467" s="4"/>
      <c r="AF467" s="4"/>
      <c r="AG467" s="4"/>
      <c r="AH467" s="4"/>
      <c r="AI467" s="4"/>
      <c r="AJ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69"/>
      <c r="AC468" s="4"/>
      <c r="AD468" s="4"/>
      <c r="AE468" s="4"/>
      <c r="AF468" s="4"/>
      <c r="AG468" s="4"/>
      <c r="AH468" s="4"/>
      <c r="AI468" s="4"/>
      <c r="AJ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69"/>
      <c r="AC469" s="4"/>
      <c r="AD469" s="4"/>
      <c r="AE469" s="4"/>
      <c r="AF469" s="4"/>
      <c r="AG469" s="4"/>
      <c r="AH469" s="4"/>
      <c r="AI469" s="4"/>
      <c r="AJ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69"/>
      <c r="AC470" s="4"/>
      <c r="AD470" s="4"/>
      <c r="AE470" s="4"/>
      <c r="AF470" s="4"/>
      <c r="AG470" s="4"/>
      <c r="AH470" s="4"/>
      <c r="AI470" s="4"/>
      <c r="AJ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69"/>
      <c r="AC471" s="4"/>
      <c r="AD471" s="4"/>
      <c r="AE471" s="4"/>
      <c r="AF471" s="4"/>
      <c r="AG471" s="4"/>
      <c r="AH471" s="4"/>
      <c r="AI471" s="4"/>
      <c r="AJ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69"/>
      <c r="AC472" s="4"/>
      <c r="AD472" s="4"/>
      <c r="AE472" s="4"/>
      <c r="AF472" s="4"/>
      <c r="AG472" s="4"/>
      <c r="AH472" s="4"/>
      <c r="AI472" s="4"/>
      <c r="AJ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69"/>
      <c r="AC473" s="4"/>
      <c r="AD473" s="4"/>
      <c r="AE473" s="4"/>
      <c r="AF473" s="4"/>
      <c r="AG473" s="4"/>
      <c r="AH473" s="4"/>
      <c r="AI473" s="4"/>
      <c r="AJ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69"/>
      <c r="AC474" s="4"/>
      <c r="AD474" s="4"/>
      <c r="AE474" s="4"/>
      <c r="AF474" s="4"/>
      <c r="AG474" s="4"/>
      <c r="AH474" s="4"/>
      <c r="AI474" s="4"/>
      <c r="AJ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69"/>
      <c r="AC475" s="4"/>
      <c r="AD475" s="4"/>
      <c r="AE475" s="4"/>
      <c r="AF475" s="4"/>
      <c r="AG475" s="4"/>
      <c r="AH475" s="4"/>
      <c r="AI475" s="4"/>
      <c r="AJ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69"/>
      <c r="AC476" s="4"/>
      <c r="AD476" s="4"/>
      <c r="AE476" s="4"/>
      <c r="AF476" s="4"/>
      <c r="AG476" s="4"/>
      <c r="AH476" s="4"/>
      <c r="AI476" s="4"/>
      <c r="AJ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69"/>
      <c r="AC477" s="4"/>
      <c r="AD477" s="4"/>
      <c r="AE477" s="4"/>
      <c r="AF477" s="4"/>
      <c r="AG477" s="4"/>
      <c r="AH477" s="4"/>
      <c r="AI477" s="4"/>
      <c r="AJ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69"/>
      <c r="AC478" s="4"/>
      <c r="AD478" s="4"/>
      <c r="AE478" s="4"/>
      <c r="AF478" s="4"/>
      <c r="AG478" s="4"/>
      <c r="AH478" s="4"/>
      <c r="AI478" s="4"/>
      <c r="AJ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69"/>
      <c r="AC479" s="4"/>
      <c r="AD479" s="4"/>
      <c r="AE479" s="4"/>
      <c r="AF479" s="4"/>
      <c r="AG479" s="4"/>
      <c r="AH479" s="4"/>
      <c r="AI479" s="4"/>
      <c r="AJ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69"/>
      <c r="AC480" s="4"/>
      <c r="AD480" s="4"/>
      <c r="AE480" s="4"/>
      <c r="AF480" s="4"/>
      <c r="AG480" s="4"/>
      <c r="AH480" s="4"/>
      <c r="AI480" s="4"/>
      <c r="AJ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69"/>
      <c r="AC481" s="4"/>
      <c r="AD481" s="4"/>
      <c r="AE481" s="4"/>
      <c r="AF481" s="4"/>
      <c r="AG481" s="4"/>
      <c r="AH481" s="4"/>
      <c r="AI481" s="4"/>
      <c r="AJ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69"/>
      <c r="AC482" s="4"/>
      <c r="AD482" s="4"/>
      <c r="AE482" s="4"/>
      <c r="AF482" s="4"/>
      <c r="AG482" s="4"/>
      <c r="AH482" s="4"/>
      <c r="AI482" s="4"/>
      <c r="AJ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69"/>
      <c r="AC483" s="4"/>
      <c r="AD483" s="4"/>
      <c r="AE483" s="4"/>
      <c r="AF483" s="4"/>
      <c r="AG483" s="4"/>
      <c r="AH483" s="4"/>
      <c r="AI483" s="4"/>
      <c r="AJ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69"/>
      <c r="AC484" s="4"/>
      <c r="AD484" s="4"/>
      <c r="AE484" s="4"/>
      <c r="AF484" s="4"/>
      <c r="AG484" s="4"/>
      <c r="AH484" s="4"/>
      <c r="AI484" s="4"/>
      <c r="AJ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69"/>
      <c r="AC485" s="4"/>
      <c r="AD485" s="4"/>
      <c r="AE485" s="4"/>
      <c r="AF485" s="4"/>
      <c r="AG485" s="4"/>
      <c r="AH485" s="4"/>
      <c r="AI485" s="4"/>
      <c r="AJ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69"/>
      <c r="AC486" s="4"/>
      <c r="AD486" s="4"/>
      <c r="AE486" s="4"/>
      <c r="AF486" s="4"/>
      <c r="AG486" s="4"/>
      <c r="AH486" s="4"/>
      <c r="AI486" s="4"/>
      <c r="AJ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69"/>
      <c r="AC487" s="4"/>
      <c r="AD487" s="4"/>
      <c r="AE487" s="4"/>
      <c r="AF487" s="4"/>
      <c r="AG487" s="4"/>
      <c r="AH487" s="4"/>
      <c r="AI487" s="4"/>
      <c r="AJ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69"/>
      <c r="AC488" s="4"/>
      <c r="AD488" s="4"/>
      <c r="AE488" s="4"/>
      <c r="AF488" s="4"/>
      <c r="AG488" s="4"/>
      <c r="AH488" s="4"/>
      <c r="AI488" s="4"/>
      <c r="AJ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69"/>
      <c r="AC489" s="4"/>
      <c r="AD489" s="4"/>
      <c r="AE489" s="4"/>
      <c r="AF489" s="4"/>
      <c r="AG489" s="4"/>
      <c r="AH489" s="4"/>
      <c r="AI489" s="4"/>
      <c r="AJ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69"/>
      <c r="AC490" s="4"/>
      <c r="AD490" s="4"/>
      <c r="AE490" s="4"/>
      <c r="AF490" s="4"/>
      <c r="AG490" s="4"/>
      <c r="AH490" s="4"/>
      <c r="AI490" s="4"/>
      <c r="AJ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69"/>
      <c r="AC491" s="4"/>
      <c r="AD491" s="4"/>
      <c r="AE491" s="4"/>
      <c r="AF491" s="4"/>
      <c r="AG491" s="4"/>
      <c r="AH491" s="4"/>
      <c r="AI491" s="4"/>
      <c r="AJ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69"/>
      <c r="AC492" s="4"/>
      <c r="AD492" s="4"/>
      <c r="AE492" s="4"/>
      <c r="AF492" s="4"/>
      <c r="AG492" s="4"/>
      <c r="AH492" s="4"/>
      <c r="AI492" s="4"/>
      <c r="AJ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69"/>
      <c r="AC493" s="4"/>
      <c r="AD493" s="4"/>
      <c r="AE493" s="4"/>
      <c r="AF493" s="4"/>
      <c r="AG493" s="4"/>
      <c r="AH493" s="4"/>
      <c r="AI493" s="4"/>
      <c r="AJ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69"/>
      <c r="AC494" s="4"/>
      <c r="AD494" s="4"/>
      <c r="AE494" s="4"/>
      <c r="AF494" s="4"/>
      <c r="AG494" s="4"/>
      <c r="AH494" s="4"/>
      <c r="AI494" s="4"/>
      <c r="AJ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69"/>
      <c r="AC495" s="4"/>
      <c r="AD495" s="4"/>
      <c r="AE495" s="4"/>
      <c r="AF495" s="4"/>
      <c r="AG495" s="4"/>
      <c r="AH495" s="4"/>
      <c r="AI495" s="4"/>
      <c r="AJ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69"/>
      <c r="AC496" s="4"/>
      <c r="AD496" s="4"/>
      <c r="AE496" s="4"/>
      <c r="AF496" s="4"/>
      <c r="AG496" s="4"/>
      <c r="AH496" s="4"/>
      <c r="AI496" s="4"/>
      <c r="AJ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69"/>
      <c r="AC497" s="4"/>
      <c r="AD497" s="4"/>
      <c r="AE497" s="4"/>
      <c r="AF497" s="4"/>
      <c r="AG497" s="4"/>
      <c r="AH497" s="4"/>
      <c r="AI497" s="4"/>
      <c r="AJ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69"/>
      <c r="AC498" s="4"/>
      <c r="AD498" s="4"/>
      <c r="AE498" s="4"/>
      <c r="AF498" s="4"/>
      <c r="AG498" s="4"/>
      <c r="AH498" s="4"/>
      <c r="AI498" s="4"/>
      <c r="AJ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69"/>
      <c r="AC499" s="4"/>
      <c r="AD499" s="4"/>
      <c r="AE499" s="4"/>
      <c r="AF499" s="4"/>
      <c r="AG499" s="4"/>
      <c r="AH499" s="4"/>
      <c r="AI499" s="4"/>
      <c r="AJ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69"/>
      <c r="AC500" s="4"/>
      <c r="AD500" s="4"/>
      <c r="AE500" s="4"/>
      <c r="AF500" s="4"/>
      <c r="AG500" s="4"/>
      <c r="AH500" s="4"/>
      <c r="AI500" s="4"/>
      <c r="AJ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69"/>
      <c r="AC501" s="4"/>
      <c r="AD501" s="4"/>
      <c r="AE501" s="4"/>
      <c r="AF501" s="4"/>
      <c r="AG501" s="4"/>
      <c r="AH501" s="4"/>
      <c r="AI501" s="4"/>
      <c r="AJ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69"/>
      <c r="AC502" s="4"/>
      <c r="AD502" s="4"/>
      <c r="AE502" s="4"/>
      <c r="AF502" s="4"/>
      <c r="AG502" s="4"/>
      <c r="AH502" s="4"/>
      <c r="AI502" s="4"/>
      <c r="AJ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69"/>
      <c r="AC503" s="4"/>
      <c r="AD503" s="4"/>
      <c r="AE503" s="4"/>
      <c r="AF503" s="4"/>
      <c r="AG503" s="4"/>
      <c r="AH503" s="4"/>
      <c r="AI503" s="4"/>
      <c r="AJ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69"/>
      <c r="AC504" s="4"/>
      <c r="AD504" s="4"/>
      <c r="AE504" s="4"/>
      <c r="AF504" s="4"/>
      <c r="AG504" s="4"/>
      <c r="AH504" s="4"/>
      <c r="AI504" s="4"/>
      <c r="AJ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69"/>
      <c r="AC505" s="4"/>
      <c r="AD505" s="4"/>
      <c r="AE505" s="4"/>
      <c r="AF505" s="4"/>
      <c r="AG505" s="4"/>
      <c r="AH505" s="4"/>
      <c r="AI505" s="4"/>
      <c r="AJ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69"/>
      <c r="AC506" s="4"/>
      <c r="AD506" s="4"/>
      <c r="AE506" s="4"/>
      <c r="AF506" s="4"/>
      <c r="AG506" s="4"/>
      <c r="AH506" s="4"/>
      <c r="AI506" s="4"/>
      <c r="AJ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69"/>
      <c r="AC507" s="4"/>
      <c r="AD507" s="4"/>
      <c r="AE507" s="4"/>
      <c r="AF507" s="4"/>
      <c r="AG507" s="4"/>
      <c r="AH507" s="4"/>
      <c r="AI507" s="4"/>
      <c r="AJ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69"/>
      <c r="AC508" s="4"/>
      <c r="AD508" s="4"/>
      <c r="AE508" s="4"/>
      <c r="AF508" s="4"/>
      <c r="AG508" s="4"/>
      <c r="AH508" s="4"/>
      <c r="AI508" s="4"/>
      <c r="AJ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69"/>
      <c r="AC509" s="4"/>
      <c r="AD509" s="4"/>
      <c r="AE509" s="4"/>
      <c r="AF509" s="4"/>
      <c r="AG509" s="4"/>
      <c r="AH509" s="4"/>
      <c r="AI509" s="4"/>
      <c r="AJ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69"/>
      <c r="AC510" s="4"/>
      <c r="AD510" s="4"/>
      <c r="AE510" s="4"/>
      <c r="AF510" s="4"/>
      <c r="AG510" s="4"/>
      <c r="AH510" s="4"/>
      <c r="AI510" s="4"/>
      <c r="AJ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69"/>
      <c r="AC511" s="4"/>
      <c r="AD511" s="4"/>
      <c r="AE511" s="4"/>
      <c r="AF511" s="4"/>
      <c r="AG511" s="4"/>
      <c r="AH511" s="4"/>
      <c r="AI511" s="4"/>
      <c r="AJ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69"/>
      <c r="AC512" s="4"/>
      <c r="AD512" s="4"/>
      <c r="AE512" s="4"/>
      <c r="AF512" s="4"/>
      <c r="AG512" s="4"/>
      <c r="AH512" s="4"/>
      <c r="AI512" s="4"/>
      <c r="AJ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69"/>
      <c r="AC513" s="4"/>
      <c r="AD513" s="4"/>
      <c r="AE513" s="4"/>
      <c r="AF513" s="4"/>
      <c r="AG513" s="4"/>
      <c r="AH513" s="4"/>
      <c r="AI513" s="4"/>
      <c r="AJ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69"/>
      <c r="AC514" s="4"/>
      <c r="AD514" s="4"/>
      <c r="AE514" s="4"/>
      <c r="AF514" s="4"/>
      <c r="AG514" s="4"/>
      <c r="AH514" s="4"/>
      <c r="AI514" s="4"/>
      <c r="AJ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69"/>
      <c r="AC515" s="4"/>
      <c r="AD515" s="4"/>
      <c r="AE515" s="4"/>
      <c r="AF515" s="4"/>
      <c r="AG515" s="4"/>
      <c r="AH515" s="4"/>
      <c r="AI515" s="4"/>
      <c r="AJ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69"/>
      <c r="AC516" s="4"/>
      <c r="AD516" s="4"/>
      <c r="AE516" s="4"/>
      <c r="AF516" s="4"/>
      <c r="AG516" s="4"/>
      <c r="AH516" s="4"/>
      <c r="AI516" s="4"/>
      <c r="AJ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69"/>
      <c r="AC517" s="4"/>
      <c r="AD517" s="4"/>
      <c r="AE517" s="4"/>
      <c r="AF517" s="4"/>
      <c r="AG517" s="4"/>
      <c r="AH517" s="4"/>
      <c r="AI517" s="4"/>
      <c r="AJ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69"/>
      <c r="AC518" s="4"/>
      <c r="AD518" s="4"/>
      <c r="AE518" s="4"/>
      <c r="AF518" s="4"/>
      <c r="AG518" s="4"/>
      <c r="AH518" s="4"/>
      <c r="AI518" s="4"/>
      <c r="AJ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69"/>
      <c r="AC519" s="4"/>
      <c r="AD519" s="4"/>
      <c r="AE519" s="4"/>
      <c r="AF519" s="4"/>
      <c r="AG519" s="4"/>
      <c r="AH519" s="4"/>
      <c r="AI519" s="4"/>
      <c r="AJ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69"/>
      <c r="AC520" s="4"/>
      <c r="AD520" s="4"/>
      <c r="AE520" s="4"/>
      <c r="AF520" s="4"/>
      <c r="AG520" s="4"/>
      <c r="AH520" s="4"/>
      <c r="AI520" s="4"/>
      <c r="AJ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69"/>
      <c r="AC521" s="4"/>
      <c r="AD521" s="4"/>
      <c r="AE521" s="4"/>
      <c r="AF521" s="4"/>
      <c r="AG521" s="4"/>
      <c r="AH521" s="4"/>
      <c r="AI521" s="4"/>
      <c r="AJ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69"/>
      <c r="AC522" s="4"/>
      <c r="AD522" s="4"/>
      <c r="AE522" s="4"/>
      <c r="AF522" s="4"/>
      <c r="AG522" s="4"/>
      <c r="AH522" s="4"/>
      <c r="AI522" s="4"/>
      <c r="AJ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69"/>
      <c r="AC523" s="4"/>
      <c r="AD523" s="4"/>
      <c r="AE523" s="4"/>
      <c r="AF523" s="4"/>
      <c r="AG523" s="4"/>
      <c r="AH523" s="4"/>
      <c r="AI523" s="4"/>
      <c r="AJ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69"/>
      <c r="AC524" s="4"/>
      <c r="AD524" s="4"/>
      <c r="AE524" s="4"/>
      <c r="AF524" s="4"/>
      <c r="AG524" s="4"/>
      <c r="AH524" s="4"/>
      <c r="AI524" s="4"/>
      <c r="AJ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69"/>
      <c r="AC525" s="4"/>
      <c r="AD525" s="4"/>
      <c r="AE525" s="4"/>
      <c r="AF525" s="4"/>
      <c r="AG525" s="4"/>
      <c r="AH525" s="4"/>
      <c r="AI525" s="4"/>
      <c r="AJ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69"/>
      <c r="AC526" s="4"/>
      <c r="AD526" s="4"/>
      <c r="AE526" s="4"/>
      <c r="AF526" s="4"/>
      <c r="AG526" s="4"/>
      <c r="AH526" s="4"/>
      <c r="AI526" s="4"/>
      <c r="AJ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69"/>
      <c r="AC527" s="4"/>
      <c r="AD527" s="4"/>
      <c r="AE527" s="4"/>
      <c r="AF527" s="4"/>
      <c r="AG527" s="4"/>
      <c r="AH527" s="4"/>
      <c r="AI527" s="4"/>
      <c r="AJ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69"/>
      <c r="AC528" s="4"/>
      <c r="AD528" s="4"/>
      <c r="AE528" s="4"/>
      <c r="AF528" s="4"/>
      <c r="AG528" s="4"/>
      <c r="AH528" s="4"/>
      <c r="AI528" s="4"/>
      <c r="AJ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69"/>
      <c r="AC529" s="4"/>
      <c r="AD529" s="4"/>
      <c r="AE529" s="4"/>
      <c r="AF529" s="4"/>
      <c r="AG529" s="4"/>
      <c r="AH529" s="4"/>
      <c r="AI529" s="4"/>
      <c r="AJ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69"/>
      <c r="AC530" s="4"/>
      <c r="AD530" s="4"/>
      <c r="AE530" s="4"/>
      <c r="AF530" s="4"/>
      <c r="AG530" s="4"/>
      <c r="AH530" s="4"/>
      <c r="AI530" s="4"/>
      <c r="AJ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69"/>
      <c r="AC531" s="4"/>
      <c r="AD531" s="4"/>
      <c r="AE531" s="4"/>
      <c r="AF531" s="4"/>
      <c r="AG531" s="4"/>
      <c r="AH531" s="4"/>
      <c r="AI531" s="4"/>
      <c r="AJ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69"/>
      <c r="AC532" s="4"/>
      <c r="AD532" s="4"/>
      <c r="AE532" s="4"/>
      <c r="AF532" s="4"/>
      <c r="AG532" s="4"/>
      <c r="AH532" s="4"/>
      <c r="AI532" s="4"/>
      <c r="AJ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69"/>
      <c r="AC533" s="4"/>
      <c r="AD533" s="4"/>
      <c r="AE533" s="4"/>
      <c r="AF533" s="4"/>
      <c r="AG533" s="4"/>
      <c r="AH533" s="4"/>
      <c r="AI533" s="4"/>
      <c r="AJ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69"/>
      <c r="AC534" s="4"/>
      <c r="AD534" s="4"/>
      <c r="AE534" s="4"/>
      <c r="AF534" s="4"/>
      <c r="AG534" s="4"/>
      <c r="AH534" s="4"/>
      <c r="AI534" s="4"/>
      <c r="AJ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69"/>
      <c r="AC535" s="4"/>
      <c r="AD535" s="4"/>
      <c r="AE535" s="4"/>
      <c r="AF535" s="4"/>
      <c r="AG535" s="4"/>
      <c r="AH535" s="4"/>
      <c r="AI535" s="4"/>
      <c r="AJ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69"/>
      <c r="AC536" s="4"/>
      <c r="AD536" s="4"/>
      <c r="AE536" s="4"/>
      <c r="AF536" s="4"/>
      <c r="AG536" s="4"/>
      <c r="AH536" s="4"/>
      <c r="AI536" s="4"/>
      <c r="AJ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69"/>
      <c r="AC537" s="4"/>
      <c r="AD537" s="4"/>
      <c r="AE537" s="4"/>
      <c r="AF537" s="4"/>
      <c r="AG537" s="4"/>
      <c r="AH537" s="4"/>
      <c r="AI537" s="4"/>
      <c r="AJ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69"/>
      <c r="AC538" s="4"/>
      <c r="AD538" s="4"/>
      <c r="AE538" s="4"/>
      <c r="AF538" s="4"/>
      <c r="AG538" s="4"/>
      <c r="AH538" s="4"/>
      <c r="AI538" s="4"/>
      <c r="AJ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69"/>
      <c r="AC539" s="4"/>
      <c r="AD539" s="4"/>
      <c r="AE539" s="4"/>
      <c r="AF539" s="4"/>
      <c r="AG539" s="4"/>
      <c r="AH539" s="4"/>
      <c r="AI539" s="4"/>
      <c r="AJ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69"/>
      <c r="AC540" s="4"/>
      <c r="AD540" s="4"/>
      <c r="AE540" s="4"/>
      <c r="AF540" s="4"/>
      <c r="AG540" s="4"/>
      <c r="AH540" s="4"/>
      <c r="AI540" s="4"/>
      <c r="AJ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69"/>
      <c r="AC541" s="4"/>
      <c r="AD541" s="4"/>
      <c r="AE541" s="4"/>
      <c r="AF541" s="4"/>
      <c r="AG541" s="4"/>
      <c r="AH541" s="4"/>
      <c r="AI541" s="4"/>
      <c r="AJ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69"/>
      <c r="AC542" s="4"/>
      <c r="AD542" s="4"/>
      <c r="AE542" s="4"/>
      <c r="AF542" s="4"/>
      <c r="AG542" s="4"/>
      <c r="AH542" s="4"/>
      <c r="AI542" s="4"/>
      <c r="AJ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69"/>
      <c r="AC543" s="4"/>
      <c r="AD543" s="4"/>
      <c r="AE543" s="4"/>
      <c r="AF543" s="4"/>
      <c r="AG543" s="4"/>
      <c r="AH543" s="4"/>
      <c r="AI543" s="4"/>
      <c r="AJ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69"/>
      <c r="AC544" s="4"/>
      <c r="AD544" s="4"/>
      <c r="AE544" s="4"/>
      <c r="AF544" s="4"/>
      <c r="AG544" s="4"/>
      <c r="AH544" s="4"/>
      <c r="AI544" s="4"/>
      <c r="AJ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69"/>
      <c r="AC545" s="4"/>
      <c r="AD545" s="4"/>
      <c r="AE545" s="4"/>
      <c r="AF545" s="4"/>
      <c r="AG545" s="4"/>
      <c r="AH545" s="4"/>
      <c r="AI545" s="4"/>
      <c r="AJ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69"/>
      <c r="AC546" s="4"/>
      <c r="AD546" s="4"/>
      <c r="AE546" s="4"/>
      <c r="AF546" s="4"/>
      <c r="AG546" s="4"/>
      <c r="AH546" s="4"/>
      <c r="AI546" s="4"/>
      <c r="AJ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69"/>
      <c r="AC547" s="4"/>
      <c r="AD547" s="4"/>
      <c r="AE547" s="4"/>
      <c r="AF547" s="4"/>
      <c r="AG547" s="4"/>
      <c r="AH547" s="4"/>
      <c r="AI547" s="4"/>
      <c r="AJ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69"/>
      <c r="AC548" s="4"/>
      <c r="AD548" s="4"/>
      <c r="AE548" s="4"/>
      <c r="AF548" s="4"/>
      <c r="AG548" s="4"/>
      <c r="AH548" s="4"/>
      <c r="AI548" s="4"/>
      <c r="AJ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69"/>
      <c r="AC549" s="4"/>
      <c r="AD549" s="4"/>
      <c r="AE549" s="4"/>
      <c r="AF549" s="4"/>
      <c r="AG549" s="4"/>
      <c r="AH549" s="4"/>
      <c r="AI549" s="4"/>
      <c r="AJ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69"/>
      <c r="AC550" s="4"/>
      <c r="AD550" s="4"/>
      <c r="AE550" s="4"/>
      <c r="AF550" s="4"/>
      <c r="AG550" s="4"/>
      <c r="AH550" s="4"/>
      <c r="AI550" s="4"/>
      <c r="AJ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69"/>
      <c r="AC551" s="4"/>
      <c r="AD551" s="4"/>
      <c r="AE551" s="4"/>
      <c r="AF551" s="4"/>
      <c r="AG551" s="4"/>
      <c r="AH551" s="4"/>
      <c r="AI551" s="4"/>
      <c r="AJ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69"/>
      <c r="AC552" s="4"/>
      <c r="AD552" s="4"/>
      <c r="AE552" s="4"/>
      <c r="AF552" s="4"/>
      <c r="AG552" s="4"/>
      <c r="AH552" s="4"/>
      <c r="AI552" s="4"/>
      <c r="AJ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69"/>
      <c r="AC553" s="4"/>
      <c r="AD553" s="4"/>
      <c r="AE553" s="4"/>
      <c r="AF553" s="4"/>
      <c r="AG553" s="4"/>
      <c r="AH553" s="4"/>
      <c r="AI553" s="4"/>
      <c r="AJ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69"/>
      <c r="AC554" s="4"/>
      <c r="AD554" s="4"/>
      <c r="AE554" s="4"/>
      <c r="AF554" s="4"/>
      <c r="AG554" s="4"/>
      <c r="AH554" s="4"/>
      <c r="AI554" s="4"/>
      <c r="AJ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69"/>
      <c r="AC555" s="4"/>
      <c r="AD555" s="4"/>
      <c r="AE555" s="4"/>
      <c r="AF555" s="4"/>
      <c r="AG555" s="4"/>
      <c r="AH555" s="4"/>
      <c r="AI555" s="4"/>
      <c r="AJ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69"/>
      <c r="AC556" s="4"/>
      <c r="AD556" s="4"/>
      <c r="AE556" s="4"/>
      <c r="AF556" s="4"/>
      <c r="AG556" s="4"/>
      <c r="AH556" s="4"/>
      <c r="AI556" s="4"/>
      <c r="AJ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69"/>
      <c r="AC557" s="4"/>
      <c r="AD557" s="4"/>
      <c r="AE557" s="4"/>
      <c r="AF557" s="4"/>
      <c r="AG557" s="4"/>
      <c r="AH557" s="4"/>
      <c r="AI557" s="4"/>
      <c r="AJ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69"/>
      <c r="AC558" s="4"/>
      <c r="AD558" s="4"/>
      <c r="AE558" s="4"/>
      <c r="AF558" s="4"/>
      <c r="AG558" s="4"/>
      <c r="AH558" s="4"/>
      <c r="AI558" s="4"/>
      <c r="AJ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69"/>
      <c r="AC559" s="4"/>
      <c r="AD559" s="4"/>
      <c r="AE559" s="4"/>
      <c r="AF559" s="4"/>
      <c r="AG559" s="4"/>
      <c r="AH559" s="4"/>
      <c r="AI559" s="4"/>
      <c r="AJ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69"/>
      <c r="AC560" s="4"/>
      <c r="AD560" s="4"/>
      <c r="AE560" s="4"/>
      <c r="AF560" s="4"/>
      <c r="AG560" s="4"/>
      <c r="AH560" s="4"/>
      <c r="AI560" s="4"/>
      <c r="AJ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69"/>
      <c r="AC561" s="4"/>
      <c r="AD561" s="4"/>
      <c r="AE561" s="4"/>
      <c r="AF561" s="4"/>
      <c r="AG561" s="4"/>
      <c r="AH561" s="4"/>
      <c r="AI561" s="4"/>
      <c r="AJ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69"/>
      <c r="AC562" s="4"/>
      <c r="AD562" s="4"/>
      <c r="AE562" s="4"/>
      <c r="AF562" s="4"/>
      <c r="AG562" s="4"/>
      <c r="AH562" s="4"/>
      <c r="AI562" s="4"/>
      <c r="AJ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69"/>
      <c r="AC563" s="4"/>
      <c r="AD563" s="4"/>
      <c r="AE563" s="4"/>
      <c r="AF563" s="4"/>
      <c r="AG563" s="4"/>
      <c r="AH563" s="4"/>
      <c r="AI563" s="4"/>
      <c r="AJ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69"/>
      <c r="AC564" s="4"/>
      <c r="AD564" s="4"/>
      <c r="AE564" s="4"/>
      <c r="AF564" s="4"/>
      <c r="AG564" s="4"/>
      <c r="AH564" s="4"/>
      <c r="AI564" s="4"/>
      <c r="AJ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69"/>
      <c r="AC565" s="4"/>
      <c r="AD565" s="4"/>
      <c r="AE565" s="4"/>
      <c r="AF565" s="4"/>
      <c r="AG565" s="4"/>
      <c r="AH565" s="4"/>
      <c r="AI565" s="4"/>
      <c r="AJ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69"/>
      <c r="AC566" s="4"/>
      <c r="AD566" s="4"/>
      <c r="AE566" s="4"/>
      <c r="AF566" s="4"/>
      <c r="AG566" s="4"/>
      <c r="AH566" s="4"/>
      <c r="AI566" s="4"/>
      <c r="AJ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69"/>
      <c r="AC567" s="4"/>
      <c r="AD567" s="4"/>
      <c r="AE567" s="4"/>
      <c r="AF567" s="4"/>
      <c r="AG567" s="4"/>
      <c r="AH567" s="4"/>
      <c r="AI567" s="4"/>
      <c r="AJ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69"/>
      <c r="AC568" s="4"/>
      <c r="AD568" s="4"/>
      <c r="AE568" s="4"/>
      <c r="AF568" s="4"/>
      <c r="AG568" s="4"/>
      <c r="AH568" s="4"/>
      <c r="AI568" s="4"/>
      <c r="AJ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69"/>
      <c r="AC569" s="4"/>
      <c r="AD569" s="4"/>
      <c r="AE569" s="4"/>
      <c r="AF569" s="4"/>
      <c r="AG569" s="4"/>
      <c r="AH569" s="4"/>
      <c r="AI569" s="4"/>
      <c r="AJ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69"/>
      <c r="AC570" s="4"/>
      <c r="AD570" s="4"/>
      <c r="AE570" s="4"/>
      <c r="AF570" s="4"/>
      <c r="AG570" s="4"/>
      <c r="AH570" s="4"/>
      <c r="AI570" s="4"/>
      <c r="AJ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69"/>
      <c r="AC571" s="4"/>
      <c r="AD571" s="4"/>
      <c r="AE571" s="4"/>
      <c r="AF571" s="4"/>
      <c r="AG571" s="4"/>
      <c r="AH571" s="4"/>
      <c r="AI571" s="4"/>
      <c r="AJ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69"/>
      <c r="AC572" s="4"/>
      <c r="AD572" s="4"/>
      <c r="AE572" s="4"/>
      <c r="AF572" s="4"/>
      <c r="AG572" s="4"/>
      <c r="AH572" s="4"/>
      <c r="AI572" s="4"/>
      <c r="AJ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69"/>
      <c r="AC573" s="4"/>
      <c r="AD573" s="4"/>
      <c r="AE573" s="4"/>
      <c r="AF573" s="4"/>
      <c r="AG573" s="4"/>
      <c r="AH573" s="4"/>
      <c r="AI573" s="4"/>
      <c r="AJ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69"/>
      <c r="AC574" s="4"/>
      <c r="AD574" s="4"/>
      <c r="AE574" s="4"/>
      <c r="AF574" s="4"/>
      <c r="AG574" s="4"/>
      <c r="AH574" s="4"/>
      <c r="AI574" s="4"/>
      <c r="AJ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69"/>
      <c r="AC575" s="4"/>
      <c r="AD575" s="4"/>
      <c r="AE575" s="4"/>
      <c r="AF575" s="4"/>
      <c r="AG575" s="4"/>
      <c r="AH575" s="4"/>
      <c r="AI575" s="4"/>
      <c r="AJ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69"/>
      <c r="AC576" s="4"/>
      <c r="AD576" s="4"/>
      <c r="AE576" s="4"/>
      <c r="AF576" s="4"/>
      <c r="AG576" s="4"/>
      <c r="AH576" s="4"/>
      <c r="AI576" s="4"/>
      <c r="AJ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69"/>
      <c r="AC577" s="4"/>
      <c r="AD577" s="4"/>
      <c r="AE577" s="4"/>
      <c r="AF577" s="4"/>
      <c r="AG577" s="4"/>
      <c r="AH577" s="4"/>
      <c r="AI577" s="4"/>
      <c r="AJ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69"/>
      <c r="AC578" s="4"/>
      <c r="AD578" s="4"/>
      <c r="AE578" s="4"/>
      <c r="AF578" s="4"/>
      <c r="AG578" s="4"/>
      <c r="AH578" s="4"/>
      <c r="AI578" s="4"/>
      <c r="AJ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69"/>
      <c r="AC579" s="4"/>
      <c r="AD579" s="4"/>
      <c r="AE579" s="4"/>
      <c r="AF579" s="4"/>
      <c r="AG579" s="4"/>
      <c r="AH579" s="4"/>
      <c r="AI579" s="4"/>
      <c r="AJ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69"/>
      <c r="AC580" s="4"/>
      <c r="AD580" s="4"/>
      <c r="AE580" s="4"/>
      <c r="AF580" s="4"/>
      <c r="AG580" s="4"/>
      <c r="AH580" s="4"/>
      <c r="AI580" s="4"/>
      <c r="AJ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69"/>
      <c r="AC581" s="4"/>
      <c r="AD581" s="4"/>
      <c r="AE581" s="4"/>
      <c r="AF581" s="4"/>
      <c r="AG581" s="4"/>
      <c r="AH581" s="4"/>
      <c r="AI581" s="4"/>
      <c r="AJ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69"/>
      <c r="AC582" s="4"/>
      <c r="AD582" s="4"/>
      <c r="AE582" s="4"/>
      <c r="AF582" s="4"/>
      <c r="AG582" s="4"/>
      <c r="AH582" s="4"/>
      <c r="AI582" s="4"/>
      <c r="AJ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69"/>
      <c r="AC583" s="4"/>
      <c r="AD583" s="4"/>
      <c r="AE583" s="4"/>
      <c r="AF583" s="4"/>
      <c r="AG583" s="4"/>
      <c r="AH583" s="4"/>
      <c r="AI583" s="4"/>
      <c r="AJ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69"/>
      <c r="AC584" s="4"/>
      <c r="AD584" s="4"/>
      <c r="AE584" s="4"/>
      <c r="AF584" s="4"/>
      <c r="AG584" s="4"/>
      <c r="AH584" s="4"/>
      <c r="AI584" s="4"/>
      <c r="AJ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69"/>
      <c r="AC585" s="4"/>
      <c r="AD585" s="4"/>
      <c r="AE585" s="4"/>
      <c r="AF585" s="4"/>
      <c r="AG585" s="4"/>
      <c r="AH585" s="4"/>
      <c r="AI585" s="4"/>
      <c r="AJ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69"/>
      <c r="AC586" s="4"/>
      <c r="AD586" s="4"/>
      <c r="AE586" s="4"/>
      <c r="AF586" s="4"/>
      <c r="AG586" s="4"/>
      <c r="AH586" s="4"/>
      <c r="AI586" s="4"/>
      <c r="AJ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69"/>
      <c r="AC587" s="4"/>
      <c r="AD587" s="4"/>
      <c r="AE587" s="4"/>
      <c r="AF587" s="4"/>
      <c r="AG587" s="4"/>
      <c r="AH587" s="4"/>
      <c r="AI587" s="4"/>
      <c r="AJ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69"/>
      <c r="AC588" s="4"/>
      <c r="AD588" s="4"/>
      <c r="AE588" s="4"/>
      <c r="AF588" s="4"/>
      <c r="AG588" s="4"/>
      <c r="AH588" s="4"/>
      <c r="AI588" s="4"/>
      <c r="AJ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69"/>
      <c r="AC589" s="4"/>
      <c r="AD589" s="4"/>
      <c r="AE589" s="4"/>
      <c r="AF589" s="4"/>
      <c r="AG589" s="4"/>
      <c r="AH589" s="4"/>
      <c r="AI589" s="4"/>
      <c r="AJ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69"/>
      <c r="AC590" s="4"/>
      <c r="AD590" s="4"/>
      <c r="AE590" s="4"/>
      <c r="AF590" s="4"/>
      <c r="AG590" s="4"/>
      <c r="AH590" s="4"/>
      <c r="AI590" s="4"/>
      <c r="AJ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69"/>
      <c r="AC591" s="4"/>
      <c r="AD591" s="4"/>
      <c r="AE591" s="4"/>
      <c r="AF591" s="4"/>
      <c r="AG591" s="4"/>
      <c r="AH591" s="4"/>
      <c r="AI591" s="4"/>
      <c r="AJ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69"/>
      <c r="AC592" s="4"/>
      <c r="AD592" s="4"/>
      <c r="AE592" s="4"/>
      <c r="AF592" s="4"/>
      <c r="AG592" s="4"/>
      <c r="AH592" s="4"/>
      <c r="AI592" s="4"/>
      <c r="AJ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69"/>
      <c r="AC593" s="4"/>
      <c r="AD593" s="4"/>
      <c r="AE593" s="4"/>
      <c r="AF593" s="4"/>
      <c r="AG593" s="4"/>
      <c r="AH593" s="4"/>
      <c r="AI593" s="4"/>
      <c r="AJ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69"/>
      <c r="AC594" s="4"/>
      <c r="AD594" s="4"/>
      <c r="AE594" s="4"/>
      <c r="AF594" s="4"/>
      <c r="AG594" s="4"/>
      <c r="AH594" s="4"/>
      <c r="AI594" s="4"/>
      <c r="AJ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69"/>
      <c r="AC595" s="4"/>
      <c r="AD595" s="4"/>
      <c r="AE595" s="4"/>
      <c r="AF595" s="4"/>
      <c r="AG595" s="4"/>
      <c r="AH595" s="4"/>
      <c r="AI595" s="4"/>
      <c r="AJ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69"/>
      <c r="AC596" s="4"/>
      <c r="AD596" s="4"/>
      <c r="AE596" s="4"/>
      <c r="AF596" s="4"/>
      <c r="AG596" s="4"/>
      <c r="AH596" s="4"/>
      <c r="AI596" s="4"/>
      <c r="AJ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69"/>
      <c r="AC597" s="4"/>
      <c r="AD597" s="4"/>
      <c r="AE597" s="4"/>
      <c r="AF597" s="4"/>
      <c r="AG597" s="4"/>
      <c r="AH597" s="4"/>
      <c r="AI597" s="4"/>
      <c r="AJ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69"/>
      <c r="AC598" s="4"/>
      <c r="AD598" s="4"/>
      <c r="AE598" s="4"/>
      <c r="AF598" s="4"/>
      <c r="AG598" s="4"/>
      <c r="AH598" s="4"/>
      <c r="AI598" s="4"/>
      <c r="AJ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69"/>
      <c r="AC599" s="4"/>
      <c r="AD599" s="4"/>
      <c r="AE599" s="4"/>
      <c r="AF599" s="4"/>
      <c r="AG599" s="4"/>
      <c r="AH599" s="4"/>
      <c r="AI599" s="4"/>
      <c r="AJ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69"/>
      <c r="AC600" s="4"/>
      <c r="AD600" s="4"/>
      <c r="AE600" s="4"/>
      <c r="AF600" s="4"/>
      <c r="AG600" s="4"/>
      <c r="AH600" s="4"/>
      <c r="AI600" s="4"/>
      <c r="AJ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69"/>
      <c r="AC601" s="4"/>
      <c r="AD601" s="4"/>
      <c r="AE601" s="4"/>
      <c r="AF601" s="4"/>
      <c r="AG601" s="4"/>
      <c r="AH601" s="4"/>
      <c r="AI601" s="4"/>
      <c r="AJ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69"/>
      <c r="AC602" s="4"/>
      <c r="AD602" s="4"/>
      <c r="AE602" s="4"/>
      <c r="AF602" s="4"/>
      <c r="AG602" s="4"/>
      <c r="AH602" s="4"/>
      <c r="AI602" s="4"/>
      <c r="AJ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69"/>
      <c r="AC603" s="4"/>
      <c r="AD603" s="4"/>
      <c r="AE603" s="4"/>
      <c r="AF603" s="4"/>
      <c r="AG603" s="4"/>
      <c r="AH603" s="4"/>
      <c r="AI603" s="4"/>
      <c r="AJ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69"/>
      <c r="AC604" s="4"/>
      <c r="AD604" s="4"/>
      <c r="AE604" s="4"/>
      <c r="AF604" s="4"/>
      <c r="AG604" s="4"/>
      <c r="AH604" s="4"/>
      <c r="AI604" s="4"/>
      <c r="AJ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69"/>
      <c r="AC605" s="4"/>
      <c r="AD605" s="4"/>
      <c r="AE605" s="4"/>
      <c r="AF605" s="4"/>
      <c r="AG605" s="4"/>
      <c r="AH605" s="4"/>
      <c r="AI605" s="4"/>
      <c r="AJ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69"/>
      <c r="AC606" s="4"/>
      <c r="AD606" s="4"/>
      <c r="AE606" s="4"/>
      <c r="AF606" s="4"/>
      <c r="AG606" s="4"/>
      <c r="AH606" s="4"/>
      <c r="AI606" s="4"/>
      <c r="AJ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69"/>
      <c r="AC607" s="4"/>
      <c r="AD607" s="4"/>
      <c r="AE607" s="4"/>
      <c r="AF607" s="4"/>
      <c r="AG607" s="4"/>
      <c r="AH607" s="4"/>
      <c r="AI607" s="4"/>
      <c r="AJ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69"/>
      <c r="AC608" s="4"/>
      <c r="AD608" s="4"/>
      <c r="AE608" s="4"/>
      <c r="AF608" s="4"/>
      <c r="AG608" s="4"/>
      <c r="AH608" s="4"/>
      <c r="AI608" s="4"/>
      <c r="AJ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69"/>
      <c r="AC609" s="4"/>
      <c r="AD609" s="4"/>
      <c r="AE609" s="4"/>
      <c r="AF609" s="4"/>
      <c r="AG609" s="4"/>
      <c r="AH609" s="4"/>
      <c r="AI609" s="4"/>
      <c r="AJ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69"/>
      <c r="AC610" s="4"/>
      <c r="AD610" s="4"/>
      <c r="AE610" s="4"/>
      <c r="AF610" s="4"/>
      <c r="AG610" s="4"/>
      <c r="AH610" s="4"/>
      <c r="AI610" s="4"/>
      <c r="AJ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69"/>
      <c r="AC611" s="4"/>
      <c r="AD611" s="4"/>
      <c r="AE611" s="4"/>
      <c r="AF611" s="4"/>
      <c r="AG611" s="4"/>
      <c r="AH611" s="4"/>
      <c r="AI611" s="4"/>
      <c r="AJ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69"/>
      <c r="AC612" s="4"/>
      <c r="AD612" s="4"/>
      <c r="AE612" s="4"/>
      <c r="AF612" s="4"/>
      <c r="AG612" s="4"/>
      <c r="AH612" s="4"/>
      <c r="AI612" s="4"/>
      <c r="AJ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69"/>
      <c r="AC613" s="4"/>
      <c r="AD613" s="4"/>
      <c r="AE613" s="4"/>
      <c r="AF613" s="4"/>
      <c r="AG613" s="4"/>
      <c r="AH613" s="4"/>
      <c r="AI613" s="4"/>
      <c r="AJ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69"/>
      <c r="AC614" s="4"/>
      <c r="AD614" s="4"/>
      <c r="AE614" s="4"/>
      <c r="AF614" s="4"/>
      <c r="AG614" s="4"/>
      <c r="AH614" s="4"/>
      <c r="AI614" s="4"/>
      <c r="AJ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69"/>
      <c r="AC615" s="4"/>
      <c r="AD615" s="4"/>
      <c r="AE615" s="4"/>
      <c r="AF615" s="4"/>
      <c r="AG615" s="4"/>
      <c r="AH615" s="4"/>
      <c r="AI615" s="4"/>
      <c r="AJ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69"/>
      <c r="AC616" s="4"/>
      <c r="AD616" s="4"/>
      <c r="AE616" s="4"/>
      <c r="AF616" s="4"/>
      <c r="AG616" s="4"/>
      <c r="AH616" s="4"/>
      <c r="AI616" s="4"/>
      <c r="AJ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69"/>
      <c r="AC617" s="4"/>
      <c r="AD617" s="4"/>
      <c r="AE617" s="4"/>
      <c r="AF617" s="4"/>
      <c r="AG617" s="4"/>
      <c r="AH617" s="4"/>
      <c r="AI617" s="4"/>
      <c r="AJ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69"/>
      <c r="AC618" s="4"/>
      <c r="AD618" s="4"/>
      <c r="AE618" s="4"/>
      <c r="AF618" s="4"/>
      <c r="AG618" s="4"/>
      <c r="AH618" s="4"/>
      <c r="AI618" s="4"/>
      <c r="AJ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69"/>
      <c r="AC619" s="4"/>
      <c r="AD619" s="4"/>
      <c r="AE619" s="4"/>
      <c r="AF619" s="4"/>
      <c r="AG619" s="4"/>
      <c r="AH619" s="4"/>
      <c r="AI619" s="4"/>
      <c r="AJ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69"/>
      <c r="AC620" s="4"/>
      <c r="AD620" s="4"/>
      <c r="AE620" s="4"/>
      <c r="AF620" s="4"/>
      <c r="AG620" s="4"/>
      <c r="AH620" s="4"/>
      <c r="AI620" s="4"/>
      <c r="AJ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69"/>
      <c r="AC621" s="4"/>
      <c r="AD621" s="4"/>
      <c r="AE621" s="4"/>
      <c r="AF621" s="4"/>
      <c r="AG621" s="4"/>
      <c r="AH621" s="4"/>
      <c r="AI621" s="4"/>
      <c r="AJ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69"/>
      <c r="AC622" s="4"/>
      <c r="AD622" s="4"/>
      <c r="AE622" s="4"/>
      <c r="AF622" s="4"/>
      <c r="AG622" s="4"/>
      <c r="AH622" s="4"/>
      <c r="AI622" s="4"/>
      <c r="AJ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69"/>
      <c r="AC623" s="4"/>
      <c r="AD623" s="4"/>
      <c r="AE623" s="4"/>
      <c r="AF623" s="4"/>
      <c r="AG623" s="4"/>
      <c r="AH623" s="4"/>
      <c r="AI623" s="4"/>
      <c r="AJ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69"/>
      <c r="AC624" s="4"/>
      <c r="AD624" s="4"/>
      <c r="AE624" s="4"/>
      <c r="AF624" s="4"/>
      <c r="AG624" s="4"/>
      <c r="AH624" s="4"/>
      <c r="AI624" s="4"/>
      <c r="AJ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69"/>
      <c r="AC625" s="4"/>
      <c r="AD625" s="4"/>
      <c r="AE625" s="4"/>
      <c r="AF625" s="4"/>
      <c r="AG625" s="4"/>
      <c r="AH625" s="4"/>
      <c r="AI625" s="4"/>
      <c r="AJ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69"/>
      <c r="AC626" s="4"/>
      <c r="AD626" s="4"/>
      <c r="AE626" s="4"/>
      <c r="AF626" s="4"/>
      <c r="AG626" s="4"/>
      <c r="AH626" s="4"/>
      <c r="AI626" s="4"/>
      <c r="AJ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69"/>
      <c r="AC627" s="4"/>
      <c r="AD627" s="4"/>
      <c r="AE627" s="4"/>
      <c r="AF627" s="4"/>
      <c r="AG627" s="4"/>
      <c r="AH627" s="4"/>
      <c r="AI627" s="4"/>
      <c r="AJ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69"/>
      <c r="AC628" s="4"/>
      <c r="AD628" s="4"/>
      <c r="AE628" s="4"/>
      <c r="AF628" s="4"/>
      <c r="AG628" s="4"/>
      <c r="AH628" s="4"/>
      <c r="AI628" s="4"/>
      <c r="AJ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69"/>
      <c r="AC629" s="4"/>
      <c r="AD629" s="4"/>
      <c r="AE629" s="4"/>
      <c r="AF629" s="4"/>
      <c r="AG629" s="4"/>
      <c r="AH629" s="4"/>
      <c r="AI629" s="4"/>
      <c r="AJ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69"/>
      <c r="AC630" s="4"/>
      <c r="AD630" s="4"/>
      <c r="AE630" s="4"/>
      <c r="AF630" s="4"/>
      <c r="AG630" s="4"/>
      <c r="AH630" s="4"/>
      <c r="AI630" s="4"/>
      <c r="AJ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69"/>
      <c r="AC631" s="4"/>
      <c r="AD631" s="4"/>
      <c r="AE631" s="4"/>
      <c r="AF631" s="4"/>
      <c r="AG631" s="4"/>
      <c r="AH631" s="4"/>
      <c r="AI631" s="4"/>
      <c r="AJ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69"/>
      <c r="AC632" s="4"/>
      <c r="AD632" s="4"/>
      <c r="AE632" s="4"/>
      <c r="AF632" s="4"/>
      <c r="AG632" s="4"/>
      <c r="AH632" s="4"/>
      <c r="AI632" s="4"/>
      <c r="AJ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69"/>
      <c r="AC633" s="4"/>
      <c r="AD633" s="4"/>
      <c r="AE633" s="4"/>
      <c r="AF633" s="4"/>
      <c r="AG633" s="4"/>
      <c r="AH633" s="4"/>
      <c r="AI633" s="4"/>
      <c r="AJ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69"/>
      <c r="AC634" s="4"/>
      <c r="AD634" s="4"/>
      <c r="AE634" s="4"/>
      <c r="AF634" s="4"/>
      <c r="AG634" s="4"/>
      <c r="AH634" s="4"/>
      <c r="AI634" s="4"/>
      <c r="AJ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69"/>
      <c r="AC635" s="4"/>
      <c r="AD635" s="4"/>
      <c r="AE635" s="4"/>
      <c r="AF635" s="4"/>
      <c r="AG635" s="4"/>
      <c r="AH635" s="4"/>
      <c r="AI635" s="4"/>
      <c r="AJ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69"/>
      <c r="AC636" s="4"/>
      <c r="AD636" s="4"/>
      <c r="AE636" s="4"/>
      <c r="AF636" s="4"/>
      <c r="AG636" s="4"/>
      <c r="AH636" s="4"/>
      <c r="AI636" s="4"/>
      <c r="AJ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69"/>
      <c r="AC637" s="4"/>
      <c r="AD637" s="4"/>
      <c r="AE637" s="4"/>
      <c r="AF637" s="4"/>
      <c r="AG637" s="4"/>
      <c r="AH637" s="4"/>
      <c r="AI637" s="4"/>
      <c r="AJ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69"/>
      <c r="AC638" s="4"/>
      <c r="AD638" s="4"/>
      <c r="AE638" s="4"/>
      <c r="AF638" s="4"/>
      <c r="AG638" s="4"/>
      <c r="AH638" s="4"/>
      <c r="AI638" s="4"/>
      <c r="AJ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69"/>
      <c r="AC639" s="4"/>
      <c r="AD639" s="4"/>
      <c r="AE639" s="4"/>
      <c r="AF639" s="4"/>
      <c r="AG639" s="4"/>
      <c r="AH639" s="4"/>
      <c r="AI639" s="4"/>
      <c r="AJ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69"/>
      <c r="AC640" s="4"/>
      <c r="AD640" s="4"/>
      <c r="AE640" s="4"/>
      <c r="AF640" s="4"/>
      <c r="AG640" s="4"/>
      <c r="AH640" s="4"/>
      <c r="AI640" s="4"/>
      <c r="AJ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69"/>
      <c r="AC641" s="4"/>
      <c r="AD641" s="4"/>
      <c r="AE641" s="4"/>
      <c r="AF641" s="4"/>
      <c r="AG641" s="4"/>
      <c r="AH641" s="4"/>
      <c r="AI641" s="4"/>
      <c r="AJ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69"/>
      <c r="AC642" s="4"/>
      <c r="AD642" s="4"/>
      <c r="AE642" s="4"/>
      <c r="AF642" s="4"/>
      <c r="AG642" s="4"/>
      <c r="AH642" s="4"/>
      <c r="AI642" s="4"/>
      <c r="AJ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69"/>
      <c r="AC643" s="4"/>
      <c r="AD643" s="4"/>
      <c r="AE643" s="4"/>
      <c r="AF643" s="4"/>
      <c r="AG643" s="4"/>
      <c r="AH643" s="4"/>
      <c r="AI643" s="4"/>
      <c r="AJ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69"/>
      <c r="AC644" s="4"/>
      <c r="AD644" s="4"/>
      <c r="AE644" s="4"/>
      <c r="AF644" s="4"/>
      <c r="AG644" s="4"/>
      <c r="AH644" s="4"/>
      <c r="AI644" s="4"/>
      <c r="AJ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69"/>
      <c r="AC645" s="4"/>
      <c r="AD645" s="4"/>
      <c r="AE645" s="4"/>
      <c r="AF645" s="4"/>
      <c r="AG645" s="4"/>
      <c r="AH645" s="4"/>
      <c r="AI645" s="4"/>
      <c r="AJ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69"/>
      <c r="AC646" s="4"/>
      <c r="AD646" s="4"/>
      <c r="AE646" s="4"/>
      <c r="AF646" s="4"/>
      <c r="AG646" s="4"/>
      <c r="AH646" s="4"/>
      <c r="AI646" s="4"/>
      <c r="AJ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69"/>
      <c r="AC647" s="4"/>
      <c r="AD647" s="4"/>
      <c r="AE647" s="4"/>
      <c r="AF647" s="4"/>
      <c r="AG647" s="4"/>
      <c r="AH647" s="4"/>
      <c r="AI647" s="4"/>
      <c r="AJ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69"/>
      <c r="AC648" s="4"/>
      <c r="AD648" s="4"/>
      <c r="AE648" s="4"/>
      <c r="AF648" s="4"/>
      <c r="AG648" s="4"/>
      <c r="AH648" s="4"/>
      <c r="AI648" s="4"/>
      <c r="AJ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69"/>
      <c r="AC649" s="4"/>
      <c r="AD649" s="4"/>
      <c r="AE649" s="4"/>
      <c r="AF649" s="4"/>
      <c r="AG649" s="4"/>
      <c r="AH649" s="4"/>
      <c r="AI649" s="4"/>
      <c r="AJ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69"/>
      <c r="AC650" s="4"/>
      <c r="AD650" s="4"/>
      <c r="AE650" s="4"/>
      <c r="AF650" s="4"/>
      <c r="AG650" s="4"/>
      <c r="AH650" s="4"/>
      <c r="AI650" s="4"/>
      <c r="AJ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69"/>
      <c r="AC651" s="4"/>
      <c r="AD651" s="4"/>
      <c r="AE651" s="4"/>
      <c r="AF651" s="4"/>
      <c r="AG651" s="4"/>
      <c r="AH651" s="4"/>
      <c r="AI651" s="4"/>
      <c r="AJ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69"/>
      <c r="AC652" s="4"/>
      <c r="AD652" s="4"/>
      <c r="AE652" s="4"/>
      <c r="AF652" s="4"/>
      <c r="AG652" s="4"/>
      <c r="AH652" s="4"/>
      <c r="AI652" s="4"/>
      <c r="AJ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69"/>
      <c r="AC653" s="4"/>
      <c r="AD653" s="4"/>
      <c r="AE653" s="4"/>
      <c r="AF653" s="4"/>
      <c r="AG653" s="4"/>
      <c r="AH653" s="4"/>
      <c r="AI653" s="4"/>
      <c r="AJ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69"/>
      <c r="AC654" s="4"/>
      <c r="AD654" s="4"/>
      <c r="AE654" s="4"/>
      <c r="AF654" s="4"/>
      <c r="AG654" s="4"/>
      <c r="AH654" s="4"/>
      <c r="AI654" s="4"/>
      <c r="AJ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69"/>
      <c r="AC655" s="4"/>
      <c r="AD655" s="4"/>
      <c r="AE655" s="4"/>
      <c r="AF655" s="4"/>
      <c r="AG655" s="4"/>
      <c r="AH655" s="4"/>
      <c r="AI655" s="4"/>
      <c r="AJ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69"/>
      <c r="AC656" s="4"/>
      <c r="AD656" s="4"/>
      <c r="AE656" s="4"/>
      <c r="AF656" s="4"/>
      <c r="AG656" s="4"/>
      <c r="AH656" s="4"/>
      <c r="AI656" s="4"/>
      <c r="AJ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69"/>
      <c r="AC657" s="4"/>
      <c r="AD657" s="4"/>
      <c r="AE657" s="4"/>
      <c r="AF657" s="4"/>
      <c r="AG657" s="4"/>
      <c r="AH657" s="4"/>
      <c r="AI657" s="4"/>
      <c r="AJ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69"/>
      <c r="AC658" s="4"/>
      <c r="AD658" s="4"/>
      <c r="AE658" s="4"/>
      <c r="AF658" s="4"/>
      <c r="AG658" s="4"/>
      <c r="AH658" s="4"/>
      <c r="AI658" s="4"/>
      <c r="AJ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69"/>
      <c r="AC659" s="4"/>
      <c r="AD659" s="4"/>
      <c r="AE659" s="4"/>
      <c r="AF659" s="4"/>
      <c r="AG659" s="4"/>
      <c r="AH659" s="4"/>
      <c r="AI659" s="4"/>
      <c r="AJ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69"/>
      <c r="AC660" s="4"/>
      <c r="AD660" s="4"/>
      <c r="AE660" s="4"/>
      <c r="AF660" s="4"/>
      <c r="AG660" s="4"/>
      <c r="AH660" s="4"/>
      <c r="AI660" s="4"/>
      <c r="AJ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69"/>
      <c r="AC661" s="4"/>
      <c r="AD661" s="4"/>
      <c r="AE661" s="4"/>
      <c r="AF661" s="4"/>
      <c r="AG661" s="4"/>
      <c r="AH661" s="4"/>
      <c r="AI661" s="4"/>
      <c r="AJ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69"/>
      <c r="AC662" s="4"/>
      <c r="AD662" s="4"/>
      <c r="AE662" s="4"/>
      <c r="AF662" s="4"/>
      <c r="AG662" s="4"/>
      <c r="AH662" s="4"/>
      <c r="AI662" s="4"/>
      <c r="AJ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69"/>
      <c r="AC663" s="4"/>
      <c r="AD663" s="4"/>
      <c r="AE663" s="4"/>
      <c r="AF663" s="4"/>
      <c r="AG663" s="4"/>
      <c r="AH663" s="4"/>
      <c r="AI663" s="4"/>
      <c r="AJ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69"/>
      <c r="AC664" s="4"/>
      <c r="AD664" s="4"/>
      <c r="AE664" s="4"/>
      <c r="AF664" s="4"/>
      <c r="AG664" s="4"/>
      <c r="AH664" s="4"/>
      <c r="AI664" s="4"/>
      <c r="AJ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69"/>
      <c r="AC665" s="4"/>
      <c r="AD665" s="4"/>
      <c r="AE665" s="4"/>
      <c r="AF665" s="4"/>
      <c r="AG665" s="4"/>
      <c r="AH665" s="4"/>
      <c r="AI665" s="4"/>
      <c r="AJ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69"/>
      <c r="AC666" s="4"/>
      <c r="AD666" s="4"/>
      <c r="AE666" s="4"/>
      <c r="AF666" s="4"/>
      <c r="AG666" s="4"/>
      <c r="AH666" s="4"/>
      <c r="AI666" s="4"/>
      <c r="AJ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69"/>
      <c r="AC667" s="4"/>
      <c r="AD667" s="4"/>
      <c r="AE667" s="4"/>
      <c r="AF667" s="4"/>
      <c r="AG667" s="4"/>
      <c r="AH667" s="4"/>
      <c r="AI667" s="4"/>
      <c r="AJ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69"/>
      <c r="AC668" s="4"/>
      <c r="AD668" s="4"/>
      <c r="AE668" s="4"/>
      <c r="AF668" s="4"/>
      <c r="AG668" s="4"/>
      <c r="AH668" s="4"/>
      <c r="AI668" s="4"/>
      <c r="AJ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69"/>
      <c r="AC669" s="4"/>
      <c r="AD669" s="4"/>
      <c r="AE669" s="4"/>
      <c r="AF669" s="4"/>
      <c r="AG669" s="4"/>
      <c r="AH669" s="4"/>
      <c r="AI669" s="4"/>
      <c r="AJ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69"/>
      <c r="AC670" s="4"/>
      <c r="AD670" s="4"/>
      <c r="AE670" s="4"/>
      <c r="AF670" s="4"/>
      <c r="AG670" s="4"/>
      <c r="AH670" s="4"/>
      <c r="AI670" s="4"/>
      <c r="AJ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69"/>
      <c r="AC671" s="4"/>
      <c r="AD671" s="4"/>
      <c r="AE671" s="4"/>
      <c r="AF671" s="4"/>
      <c r="AG671" s="4"/>
      <c r="AH671" s="4"/>
      <c r="AI671" s="4"/>
      <c r="AJ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69"/>
      <c r="AC672" s="4"/>
      <c r="AD672" s="4"/>
      <c r="AE672" s="4"/>
      <c r="AF672" s="4"/>
      <c r="AG672" s="4"/>
      <c r="AH672" s="4"/>
      <c r="AI672" s="4"/>
      <c r="AJ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69"/>
      <c r="AC673" s="4"/>
      <c r="AD673" s="4"/>
      <c r="AE673" s="4"/>
      <c r="AF673" s="4"/>
      <c r="AG673" s="4"/>
      <c r="AH673" s="4"/>
      <c r="AI673" s="4"/>
      <c r="AJ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69"/>
      <c r="AC674" s="4"/>
      <c r="AD674" s="4"/>
      <c r="AE674" s="4"/>
      <c r="AF674" s="4"/>
      <c r="AG674" s="4"/>
      <c r="AH674" s="4"/>
      <c r="AI674" s="4"/>
      <c r="AJ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69"/>
      <c r="AC675" s="4"/>
      <c r="AD675" s="4"/>
      <c r="AE675" s="4"/>
      <c r="AF675" s="4"/>
      <c r="AG675" s="4"/>
      <c r="AH675" s="4"/>
      <c r="AI675" s="4"/>
      <c r="AJ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69"/>
      <c r="AC676" s="4"/>
      <c r="AD676" s="4"/>
      <c r="AE676" s="4"/>
      <c r="AF676" s="4"/>
      <c r="AG676" s="4"/>
      <c r="AH676" s="4"/>
      <c r="AI676" s="4"/>
      <c r="AJ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69"/>
      <c r="AC677" s="4"/>
      <c r="AD677" s="4"/>
      <c r="AE677" s="4"/>
      <c r="AF677" s="4"/>
      <c r="AG677" s="4"/>
      <c r="AH677" s="4"/>
      <c r="AI677" s="4"/>
      <c r="AJ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69"/>
      <c r="AC678" s="4"/>
      <c r="AD678" s="4"/>
      <c r="AE678" s="4"/>
      <c r="AF678" s="4"/>
      <c r="AG678" s="4"/>
      <c r="AH678" s="4"/>
      <c r="AI678" s="4"/>
      <c r="AJ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69"/>
      <c r="AC679" s="4"/>
      <c r="AD679" s="4"/>
      <c r="AE679" s="4"/>
      <c r="AF679" s="4"/>
      <c r="AG679" s="4"/>
      <c r="AH679" s="4"/>
      <c r="AI679" s="4"/>
      <c r="AJ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69"/>
      <c r="AC680" s="4"/>
      <c r="AD680" s="4"/>
      <c r="AE680" s="4"/>
      <c r="AF680" s="4"/>
      <c r="AG680" s="4"/>
      <c r="AH680" s="4"/>
      <c r="AI680" s="4"/>
      <c r="AJ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69"/>
      <c r="AC681" s="4"/>
      <c r="AD681" s="4"/>
      <c r="AE681" s="4"/>
      <c r="AF681" s="4"/>
      <c r="AG681" s="4"/>
      <c r="AH681" s="4"/>
      <c r="AI681" s="4"/>
      <c r="AJ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69"/>
      <c r="AC682" s="4"/>
      <c r="AD682" s="4"/>
      <c r="AE682" s="4"/>
      <c r="AF682" s="4"/>
      <c r="AG682" s="4"/>
      <c r="AH682" s="4"/>
      <c r="AI682" s="4"/>
      <c r="AJ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69"/>
      <c r="AC683" s="4"/>
      <c r="AD683" s="4"/>
      <c r="AE683" s="4"/>
      <c r="AF683" s="4"/>
      <c r="AG683" s="4"/>
      <c r="AH683" s="4"/>
      <c r="AI683" s="4"/>
      <c r="AJ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69"/>
      <c r="AC684" s="4"/>
      <c r="AD684" s="4"/>
      <c r="AE684" s="4"/>
      <c r="AF684" s="4"/>
      <c r="AG684" s="4"/>
      <c r="AH684" s="4"/>
      <c r="AI684" s="4"/>
      <c r="AJ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69"/>
      <c r="AC685" s="4"/>
      <c r="AD685" s="4"/>
      <c r="AE685" s="4"/>
      <c r="AF685" s="4"/>
      <c r="AG685" s="4"/>
      <c r="AH685" s="4"/>
      <c r="AI685" s="4"/>
      <c r="AJ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69"/>
      <c r="AC686" s="4"/>
      <c r="AD686" s="4"/>
      <c r="AE686" s="4"/>
      <c r="AF686" s="4"/>
      <c r="AG686" s="4"/>
      <c r="AH686" s="4"/>
      <c r="AI686" s="4"/>
      <c r="AJ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69"/>
      <c r="AC687" s="4"/>
      <c r="AD687" s="4"/>
      <c r="AE687" s="4"/>
      <c r="AF687" s="4"/>
      <c r="AG687" s="4"/>
      <c r="AH687" s="4"/>
      <c r="AI687" s="4"/>
      <c r="AJ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69"/>
      <c r="AC688" s="4"/>
      <c r="AD688" s="4"/>
      <c r="AE688" s="4"/>
      <c r="AF688" s="4"/>
      <c r="AG688" s="4"/>
      <c r="AH688" s="4"/>
      <c r="AI688" s="4"/>
      <c r="AJ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69"/>
      <c r="AC689" s="4"/>
      <c r="AD689" s="4"/>
      <c r="AE689" s="4"/>
      <c r="AF689" s="4"/>
      <c r="AG689" s="4"/>
      <c r="AH689" s="4"/>
      <c r="AI689" s="4"/>
      <c r="AJ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69"/>
      <c r="AC690" s="4"/>
      <c r="AD690" s="4"/>
      <c r="AE690" s="4"/>
      <c r="AF690" s="4"/>
      <c r="AG690" s="4"/>
      <c r="AH690" s="4"/>
      <c r="AI690" s="4"/>
      <c r="AJ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69"/>
      <c r="AC691" s="4"/>
      <c r="AD691" s="4"/>
      <c r="AE691" s="4"/>
      <c r="AF691" s="4"/>
      <c r="AG691" s="4"/>
      <c r="AH691" s="4"/>
      <c r="AI691" s="4"/>
      <c r="AJ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69"/>
      <c r="AC692" s="4"/>
      <c r="AD692" s="4"/>
      <c r="AE692" s="4"/>
      <c r="AF692" s="4"/>
      <c r="AG692" s="4"/>
      <c r="AH692" s="4"/>
      <c r="AI692" s="4"/>
      <c r="AJ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69"/>
      <c r="AC693" s="4"/>
      <c r="AD693" s="4"/>
      <c r="AE693" s="4"/>
      <c r="AF693" s="4"/>
      <c r="AG693" s="4"/>
      <c r="AH693" s="4"/>
      <c r="AI693" s="4"/>
      <c r="AJ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69"/>
      <c r="AC694" s="4"/>
      <c r="AD694" s="4"/>
      <c r="AE694" s="4"/>
      <c r="AF694" s="4"/>
      <c r="AG694" s="4"/>
      <c r="AH694" s="4"/>
      <c r="AI694" s="4"/>
      <c r="AJ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69"/>
      <c r="AC695" s="4"/>
      <c r="AD695" s="4"/>
      <c r="AE695" s="4"/>
      <c r="AF695" s="4"/>
      <c r="AG695" s="4"/>
      <c r="AH695" s="4"/>
      <c r="AI695" s="4"/>
      <c r="AJ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69"/>
      <c r="AC696" s="4"/>
      <c r="AD696" s="4"/>
      <c r="AE696" s="4"/>
      <c r="AF696" s="4"/>
      <c r="AG696" s="4"/>
      <c r="AH696" s="4"/>
      <c r="AI696" s="4"/>
      <c r="AJ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69"/>
      <c r="AC697" s="4"/>
      <c r="AD697" s="4"/>
      <c r="AE697" s="4"/>
      <c r="AF697" s="4"/>
      <c r="AG697" s="4"/>
      <c r="AH697" s="4"/>
      <c r="AI697" s="4"/>
      <c r="AJ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69"/>
      <c r="AC698" s="4"/>
      <c r="AD698" s="4"/>
      <c r="AE698" s="4"/>
      <c r="AF698" s="4"/>
      <c r="AG698" s="4"/>
      <c r="AH698" s="4"/>
      <c r="AI698" s="4"/>
      <c r="AJ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69"/>
      <c r="AC699" s="4"/>
      <c r="AD699" s="4"/>
      <c r="AE699" s="4"/>
      <c r="AF699" s="4"/>
      <c r="AG699" s="4"/>
      <c r="AH699" s="4"/>
      <c r="AI699" s="4"/>
      <c r="AJ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69"/>
      <c r="AC700" s="4"/>
      <c r="AD700" s="4"/>
      <c r="AE700" s="4"/>
      <c r="AF700" s="4"/>
      <c r="AG700" s="4"/>
      <c r="AH700" s="4"/>
      <c r="AI700" s="4"/>
      <c r="AJ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69"/>
      <c r="AC701" s="4"/>
      <c r="AD701" s="4"/>
      <c r="AE701" s="4"/>
      <c r="AF701" s="4"/>
      <c r="AG701" s="4"/>
      <c r="AH701" s="4"/>
      <c r="AI701" s="4"/>
      <c r="AJ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69"/>
      <c r="AC702" s="4"/>
      <c r="AD702" s="4"/>
      <c r="AE702" s="4"/>
      <c r="AF702" s="4"/>
      <c r="AG702" s="4"/>
      <c r="AH702" s="4"/>
      <c r="AI702" s="4"/>
      <c r="AJ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69"/>
      <c r="AC703" s="4"/>
      <c r="AD703" s="4"/>
      <c r="AE703" s="4"/>
      <c r="AF703" s="4"/>
      <c r="AG703" s="4"/>
      <c r="AH703" s="4"/>
      <c r="AI703" s="4"/>
      <c r="AJ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69"/>
      <c r="AC704" s="4"/>
      <c r="AD704" s="4"/>
      <c r="AE704" s="4"/>
      <c r="AF704" s="4"/>
      <c r="AG704" s="4"/>
      <c r="AH704" s="4"/>
      <c r="AI704" s="4"/>
      <c r="AJ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69"/>
      <c r="AC705" s="4"/>
      <c r="AD705" s="4"/>
      <c r="AE705" s="4"/>
      <c r="AF705" s="4"/>
      <c r="AG705" s="4"/>
      <c r="AH705" s="4"/>
      <c r="AI705" s="4"/>
      <c r="AJ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69"/>
      <c r="AC706" s="4"/>
      <c r="AD706" s="4"/>
      <c r="AE706" s="4"/>
      <c r="AF706" s="4"/>
      <c r="AG706" s="4"/>
      <c r="AH706" s="4"/>
      <c r="AI706" s="4"/>
      <c r="AJ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69"/>
      <c r="AC707" s="4"/>
      <c r="AD707" s="4"/>
      <c r="AE707" s="4"/>
      <c r="AF707" s="4"/>
      <c r="AG707" s="4"/>
      <c r="AH707" s="4"/>
      <c r="AI707" s="4"/>
      <c r="AJ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69"/>
      <c r="AC708" s="4"/>
      <c r="AD708" s="4"/>
      <c r="AE708" s="4"/>
      <c r="AF708" s="4"/>
      <c r="AG708" s="4"/>
      <c r="AH708" s="4"/>
      <c r="AI708" s="4"/>
      <c r="AJ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69"/>
      <c r="AC709" s="4"/>
      <c r="AD709" s="4"/>
      <c r="AE709" s="4"/>
      <c r="AF709" s="4"/>
      <c r="AG709" s="4"/>
      <c r="AH709" s="4"/>
      <c r="AI709" s="4"/>
      <c r="AJ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69"/>
      <c r="AC710" s="4"/>
      <c r="AD710" s="4"/>
      <c r="AE710" s="4"/>
      <c r="AF710" s="4"/>
      <c r="AG710" s="4"/>
      <c r="AH710" s="4"/>
      <c r="AI710" s="4"/>
      <c r="AJ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69"/>
      <c r="AC711" s="4"/>
      <c r="AD711" s="4"/>
      <c r="AE711" s="4"/>
      <c r="AF711" s="4"/>
      <c r="AG711" s="4"/>
      <c r="AH711" s="4"/>
      <c r="AI711" s="4"/>
      <c r="AJ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69"/>
      <c r="AC712" s="4"/>
      <c r="AD712" s="4"/>
      <c r="AE712" s="4"/>
      <c r="AF712" s="4"/>
      <c r="AG712" s="4"/>
      <c r="AH712" s="4"/>
      <c r="AI712" s="4"/>
      <c r="AJ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69"/>
      <c r="AC713" s="4"/>
      <c r="AD713" s="4"/>
      <c r="AE713" s="4"/>
      <c r="AF713" s="4"/>
      <c r="AG713" s="4"/>
      <c r="AH713" s="4"/>
      <c r="AI713" s="4"/>
      <c r="AJ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69"/>
      <c r="AC714" s="4"/>
      <c r="AD714" s="4"/>
      <c r="AE714" s="4"/>
      <c r="AF714" s="4"/>
      <c r="AG714" s="4"/>
      <c r="AH714" s="4"/>
      <c r="AI714" s="4"/>
      <c r="AJ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69"/>
      <c r="AC715" s="4"/>
      <c r="AD715" s="4"/>
      <c r="AE715" s="4"/>
      <c r="AF715" s="4"/>
      <c r="AG715" s="4"/>
      <c r="AH715" s="4"/>
      <c r="AI715" s="4"/>
      <c r="AJ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69"/>
      <c r="AC716" s="4"/>
      <c r="AD716" s="4"/>
      <c r="AE716" s="4"/>
      <c r="AF716" s="4"/>
      <c r="AG716" s="4"/>
      <c r="AH716" s="4"/>
      <c r="AI716" s="4"/>
      <c r="AJ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69"/>
      <c r="AC717" s="4"/>
      <c r="AD717" s="4"/>
      <c r="AE717" s="4"/>
      <c r="AF717" s="4"/>
      <c r="AG717" s="4"/>
      <c r="AH717" s="4"/>
      <c r="AI717" s="4"/>
      <c r="AJ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69"/>
      <c r="AC718" s="4"/>
      <c r="AD718" s="4"/>
      <c r="AE718" s="4"/>
      <c r="AF718" s="4"/>
      <c r="AG718" s="4"/>
      <c r="AH718" s="4"/>
      <c r="AI718" s="4"/>
      <c r="AJ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69"/>
      <c r="AC719" s="4"/>
      <c r="AD719" s="4"/>
      <c r="AE719" s="4"/>
      <c r="AF719" s="4"/>
      <c r="AG719" s="4"/>
      <c r="AH719" s="4"/>
      <c r="AI719" s="4"/>
      <c r="AJ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69"/>
      <c r="AC720" s="4"/>
      <c r="AD720" s="4"/>
      <c r="AE720" s="4"/>
      <c r="AF720" s="4"/>
      <c r="AG720" s="4"/>
      <c r="AH720" s="4"/>
      <c r="AI720" s="4"/>
      <c r="AJ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69"/>
      <c r="AC721" s="4"/>
      <c r="AD721" s="4"/>
      <c r="AE721" s="4"/>
      <c r="AF721" s="4"/>
      <c r="AG721" s="4"/>
      <c r="AH721" s="4"/>
      <c r="AI721" s="4"/>
      <c r="AJ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69"/>
      <c r="AC722" s="4"/>
      <c r="AD722" s="4"/>
      <c r="AE722" s="4"/>
      <c r="AF722" s="4"/>
      <c r="AG722" s="4"/>
      <c r="AH722" s="4"/>
      <c r="AI722" s="4"/>
      <c r="AJ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69"/>
      <c r="AC723" s="4"/>
      <c r="AD723" s="4"/>
      <c r="AE723" s="4"/>
      <c r="AF723" s="4"/>
      <c r="AG723" s="4"/>
      <c r="AH723" s="4"/>
      <c r="AI723" s="4"/>
      <c r="AJ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69"/>
      <c r="AC724" s="4"/>
      <c r="AD724" s="4"/>
      <c r="AE724" s="4"/>
      <c r="AF724" s="4"/>
      <c r="AG724" s="4"/>
      <c r="AH724" s="4"/>
      <c r="AI724" s="4"/>
      <c r="AJ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69"/>
      <c r="AC725" s="4"/>
      <c r="AD725" s="4"/>
      <c r="AE725" s="4"/>
      <c r="AF725" s="4"/>
      <c r="AG725" s="4"/>
      <c r="AH725" s="4"/>
      <c r="AI725" s="4"/>
      <c r="AJ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69"/>
      <c r="AC726" s="4"/>
      <c r="AD726" s="4"/>
      <c r="AE726" s="4"/>
      <c r="AF726" s="4"/>
      <c r="AG726" s="4"/>
      <c r="AH726" s="4"/>
      <c r="AI726" s="4"/>
      <c r="AJ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69"/>
      <c r="AC727" s="4"/>
      <c r="AD727" s="4"/>
      <c r="AE727" s="4"/>
      <c r="AF727" s="4"/>
      <c r="AG727" s="4"/>
      <c r="AH727" s="4"/>
      <c r="AI727" s="4"/>
      <c r="AJ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69"/>
      <c r="AC728" s="4"/>
      <c r="AD728" s="4"/>
      <c r="AE728" s="4"/>
      <c r="AF728" s="4"/>
      <c r="AG728" s="4"/>
      <c r="AH728" s="4"/>
      <c r="AI728" s="4"/>
      <c r="AJ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69"/>
      <c r="AC729" s="4"/>
      <c r="AD729" s="4"/>
      <c r="AE729" s="4"/>
      <c r="AF729" s="4"/>
      <c r="AG729" s="4"/>
      <c r="AH729" s="4"/>
      <c r="AI729" s="4"/>
      <c r="AJ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69"/>
      <c r="AC730" s="4"/>
      <c r="AD730" s="4"/>
      <c r="AE730" s="4"/>
      <c r="AF730" s="4"/>
      <c r="AG730" s="4"/>
      <c r="AH730" s="4"/>
      <c r="AI730" s="4"/>
      <c r="AJ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69"/>
      <c r="AC731" s="4"/>
      <c r="AD731" s="4"/>
      <c r="AE731" s="4"/>
      <c r="AF731" s="4"/>
      <c r="AG731" s="4"/>
      <c r="AH731" s="4"/>
      <c r="AI731" s="4"/>
      <c r="AJ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69"/>
      <c r="AC732" s="4"/>
      <c r="AD732" s="4"/>
      <c r="AE732" s="4"/>
      <c r="AF732" s="4"/>
      <c r="AG732" s="4"/>
      <c r="AH732" s="4"/>
      <c r="AI732" s="4"/>
      <c r="AJ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69"/>
      <c r="AC733" s="4"/>
      <c r="AD733" s="4"/>
      <c r="AE733" s="4"/>
      <c r="AF733" s="4"/>
      <c r="AG733" s="4"/>
      <c r="AH733" s="4"/>
      <c r="AI733" s="4"/>
      <c r="AJ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69"/>
      <c r="AC734" s="4"/>
      <c r="AD734" s="4"/>
      <c r="AE734" s="4"/>
      <c r="AF734" s="4"/>
      <c r="AG734" s="4"/>
      <c r="AH734" s="4"/>
      <c r="AI734" s="4"/>
      <c r="AJ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69"/>
      <c r="AC735" s="4"/>
      <c r="AD735" s="4"/>
      <c r="AE735" s="4"/>
      <c r="AF735" s="4"/>
      <c r="AG735" s="4"/>
      <c r="AH735" s="4"/>
      <c r="AI735" s="4"/>
      <c r="AJ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69"/>
      <c r="AC736" s="4"/>
      <c r="AD736" s="4"/>
      <c r="AE736" s="4"/>
      <c r="AF736" s="4"/>
      <c r="AG736" s="4"/>
      <c r="AH736" s="4"/>
      <c r="AI736" s="4"/>
      <c r="AJ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69"/>
      <c r="AC737" s="4"/>
      <c r="AD737" s="4"/>
      <c r="AE737" s="4"/>
      <c r="AF737" s="4"/>
      <c r="AG737" s="4"/>
      <c r="AH737" s="4"/>
      <c r="AI737" s="4"/>
      <c r="AJ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69"/>
      <c r="AC738" s="4"/>
      <c r="AD738" s="4"/>
      <c r="AE738" s="4"/>
      <c r="AF738" s="4"/>
      <c r="AG738" s="4"/>
      <c r="AH738" s="4"/>
      <c r="AI738" s="4"/>
      <c r="AJ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69"/>
      <c r="AC739" s="4"/>
      <c r="AD739" s="4"/>
      <c r="AE739" s="4"/>
      <c r="AF739" s="4"/>
      <c r="AG739" s="4"/>
      <c r="AH739" s="4"/>
      <c r="AI739" s="4"/>
      <c r="AJ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69"/>
      <c r="AC740" s="4"/>
      <c r="AD740" s="4"/>
      <c r="AE740" s="4"/>
      <c r="AF740" s="4"/>
      <c r="AG740" s="4"/>
      <c r="AH740" s="4"/>
      <c r="AI740" s="4"/>
      <c r="AJ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69"/>
      <c r="AC741" s="4"/>
      <c r="AD741" s="4"/>
      <c r="AE741" s="4"/>
      <c r="AF741" s="4"/>
      <c r="AG741" s="4"/>
      <c r="AH741" s="4"/>
      <c r="AI741" s="4"/>
      <c r="AJ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69"/>
      <c r="AC742" s="4"/>
      <c r="AD742" s="4"/>
      <c r="AE742" s="4"/>
      <c r="AF742" s="4"/>
      <c r="AG742" s="4"/>
      <c r="AH742" s="4"/>
      <c r="AI742" s="4"/>
      <c r="AJ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69"/>
      <c r="AC743" s="4"/>
      <c r="AD743" s="4"/>
      <c r="AE743" s="4"/>
      <c r="AF743" s="4"/>
      <c r="AG743" s="4"/>
      <c r="AH743" s="4"/>
      <c r="AI743" s="4"/>
      <c r="AJ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69"/>
      <c r="AC744" s="4"/>
      <c r="AD744" s="4"/>
      <c r="AE744" s="4"/>
      <c r="AF744" s="4"/>
      <c r="AG744" s="4"/>
      <c r="AH744" s="4"/>
      <c r="AI744" s="4"/>
      <c r="AJ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69"/>
      <c r="AC745" s="4"/>
      <c r="AD745" s="4"/>
      <c r="AE745" s="4"/>
      <c r="AF745" s="4"/>
      <c r="AG745" s="4"/>
      <c r="AH745" s="4"/>
      <c r="AI745" s="4"/>
      <c r="AJ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69"/>
      <c r="AC746" s="4"/>
      <c r="AD746" s="4"/>
      <c r="AE746" s="4"/>
      <c r="AF746" s="4"/>
      <c r="AG746" s="4"/>
      <c r="AH746" s="4"/>
      <c r="AI746" s="4"/>
      <c r="AJ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69"/>
      <c r="AC747" s="4"/>
      <c r="AD747" s="4"/>
      <c r="AE747" s="4"/>
      <c r="AF747" s="4"/>
      <c r="AG747" s="4"/>
      <c r="AH747" s="4"/>
      <c r="AI747" s="4"/>
      <c r="AJ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69"/>
      <c r="AC748" s="4"/>
      <c r="AD748" s="4"/>
      <c r="AE748" s="4"/>
      <c r="AF748" s="4"/>
      <c r="AG748" s="4"/>
      <c r="AH748" s="4"/>
      <c r="AI748" s="4"/>
      <c r="AJ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69"/>
      <c r="AC749" s="4"/>
      <c r="AD749" s="4"/>
      <c r="AE749" s="4"/>
      <c r="AF749" s="4"/>
      <c r="AG749" s="4"/>
      <c r="AH749" s="4"/>
      <c r="AI749" s="4"/>
      <c r="AJ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69"/>
      <c r="AC750" s="4"/>
      <c r="AD750" s="4"/>
      <c r="AE750" s="4"/>
      <c r="AF750" s="4"/>
      <c r="AG750" s="4"/>
      <c r="AH750" s="4"/>
      <c r="AI750" s="4"/>
      <c r="AJ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69"/>
      <c r="AC751" s="4"/>
      <c r="AD751" s="4"/>
      <c r="AE751" s="4"/>
      <c r="AF751" s="4"/>
      <c r="AG751" s="4"/>
      <c r="AH751" s="4"/>
      <c r="AI751" s="4"/>
      <c r="AJ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69"/>
      <c r="AC752" s="4"/>
      <c r="AD752" s="4"/>
      <c r="AE752" s="4"/>
      <c r="AF752" s="4"/>
      <c r="AG752" s="4"/>
      <c r="AH752" s="4"/>
      <c r="AI752" s="4"/>
      <c r="AJ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69"/>
      <c r="AC753" s="4"/>
      <c r="AD753" s="4"/>
      <c r="AE753" s="4"/>
      <c r="AF753" s="4"/>
      <c r="AG753" s="4"/>
      <c r="AH753" s="4"/>
      <c r="AI753" s="4"/>
      <c r="AJ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69"/>
      <c r="AC754" s="4"/>
      <c r="AD754" s="4"/>
      <c r="AE754" s="4"/>
      <c r="AF754" s="4"/>
      <c r="AG754" s="4"/>
      <c r="AH754" s="4"/>
      <c r="AI754" s="4"/>
      <c r="AJ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69"/>
      <c r="AC755" s="4"/>
      <c r="AD755" s="4"/>
      <c r="AE755" s="4"/>
      <c r="AF755" s="4"/>
      <c r="AG755" s="4"/>
      <c r="AH755" s="4"/>
      <c r="AI755" s="4"/>
      <c r="AJ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69"/>
      <c r="AC756" s="4"/>
      <c r="AD756" s="4"/>
      <c r="AE756" s="4"/>
      <c r="AF756" s="4"/>
      <c r="AG756" s="4"/>
      <c r="AH756" s="4"/>
      <c r="AI756" s="4"/>
      <c r="AJ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69"/>
      <c r="AC757" s="4"/>
      <c r="AD757" s="4"/>
      <c r="AE757" s="4"/>
      <c r="AF757" s="4"/>
      <c r="AG757" s="4"/>
      <c r="AH757" s="4"/>
      <c r="AI757" s="4"/>
      <c r="AJ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69"/>
      <c r="AC758" s="4"/>
      <c r="AD758" s="4"/>
      <c r="AE758" s="4"/>
      <c r="AF758" s="4"/>
      <c r="AG758" s="4"/>
      <c r="AH758" s="4"/>
      <c r="AI758" s="4"/>
      <c r="AJ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69"/>
      <c r="AC759" s="4"/>
      <c r="AD759" s="4"/>
      <c r="AE759" s="4"/>
      <c r="AF759" s="4"/>
      <c r="AG759" s="4"/>
      <c r="AH759" s="4"/>
      <c r="AI759" s="4"/>
      <c r="AJ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69"/>
      <c r="AC760" s="4"/>
      <c r="AD760" s="4"/>
      <c r="AE760" s="4"/>
      <c r="AF760" s="4"/>
      <c r="AG760" s="4"/>
      <c r="AH760" s="4"/>
      <c r="AI760" s="4"/>
      <c r="AJ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69"/>
      <c r="AC761" s="4"/>
      <c r="AD761" s="4"/>
      <c r="AE761" s="4"/>
      <c r="AF761" s="4"/>
      <c r="AG761" s="4"/>
      <c r="AH761" s="4"/>
      <c r="AI761" s="4"/>
      <c r="AJ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69"/>
      <c r="AC762" s="4"/>
      <c r="AD762" s="4"/>
      <c r="AE762" s="4"/>
      <c r="AF762" s="4"/>
      <c r="AG762" s="4"/>
      <c r="AH762" s="4"/>
      <c r="AI762" s="4"/>
      <c r="AJ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69"/>
      <c r="AC763" s="4"/>
      <c r="AD763" s="4"/>
      <c r="AE763" s="4"/>
      <c r="AF763" s="4"/>
      <c r="AG763" s="4"/>
      <c r="AH763" s="4"/>
      <c r="AI763" s="4"/>
      <c r="AJ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69"/>
      <c r="AC764" s="4"/>
      <c r="AD764" s="4"/>
      <c r="AE764" s="4"/>
      <c r="AF764" s="4"/>
      <c r="AG764" s="4"/>
      <c r="AH764" s="4"/>
      <c r="AI764" s="4"/>
      <c r="AJ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69"/>
      <c r="AC765" s="4"/>
      <c r="AD765" s="4"/>
      <c r="AE765" s="4"/>
      <c r="AF765" s="4"/>
      <c r="AG765" s="4"/>
      <c r="AH765" s="4"/>
      <c r="AI765" s="4"/>
      <c r="AJ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69"/>
      <c r="AC766" s="4"/>
      <c r="AD766" s="4"/>
      <c r="AE766" s="4"/>
      <c r="AF766" s="4"/>
      <c r="AG766" s="4"/>
      <c r="AH766" s="4"/>
      <c r="AI766" s="4"/>
      <c r="AJ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69"/>
      <c r="AC767" s="4"/>
      <c r="AD767" s="4"/>
      <c r="AE767" s="4"/>
      <c r="AF767" s="4"/>
      <c r="AG767" s="4"/>
      <c r="AH767" s="4"/>
      <c r="AI767" s="4"/>
      <c r="AJ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69"/>
      <c r="AC768" s="4"/>
      <c r="AD768" s="4"/>
      <c r="AE768" s="4"/>
      <c r="AF768" s="4"/>
      <c r="AG768" s="4"/>
      <c r="AH768" s="4"/>
      <c r="AI768" s="4"/>
      <c r="AJ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69"/>
      <c r="AC769" s="4"/>
      <c r="AD769" s="4"/>
      <c r="AE769" s="4"/>
      <c r="AF769" s="4"/>
      <c r="AG769" s="4"/>
      <c r="AH769" s="4"/>
      <c r="AI769" s="4"/>
      <c r="AJ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69"/>
      <c r="AC770" s="4"/>
      <c r="AD770" s="4"/>
      <c r="AE770" s="4"/>
      <c r="AF770" s="4"/>
      <c r="AG770" s="4"/>
      <c r="AH770" s="4"/>
      <c r="AI770" s="4"/>
      <c r="AJ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69"/>
      <c r="AC771" s="4"/>
      <c r="AD771" s="4"/>
      <c r="AE771" s="4"/>
      <c r="AF771" s="4"/>
      <c r="AG771" s="4"/>
      <c r="AH771" s="4"/>
      <c r="AI771" s="4"/>
      <c r="AJ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69"/>
      <c r="AC772" s="4"/>
      <c r="AD772" s="4"/>
      <c r="AE772" s="4"/>
      <c r="AF772" s="4"/>
      <c r="AG772" s="4"/>
      <c r="AH772" s="4"/>
      <c r="AI772" s="4"/>
      <c r="AJ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69"/>
      <c r="AC773" s="4"/>
      <c r="AD773" s="4"/>
      <c r="AE773" s="4"/>
      <c r="AF773" s="4"/>
      <c r="AG773" s="4"/>
      <c r="AH773" s="4"/>
      <c r="AI773" s="4"/>
      <c r="AJ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69"/>
      <c r="AC774" s="4"/>
      <c r="AD774" s="4"/>
      <c r="AE774" s="4"/>
      <c r="AF774" s="4"/>
      <c r="AG774" s="4"/>
      <c r="AH774" s="4"/>
      <c r="AI774" s="4"/>
      <c r="AJ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69"/>
      <c r="AC775" s="4"/>
      <c r="AD775" s="4"/>
      <c r="AE775" s="4"/>
      <c r="AF775" s="4"/>
      <c r="AG775" s="4"/>
      <c r="AH775" s="4"/>
      <c r="AI775" s="4"/>
      <c r="AJ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69"/>
      <c r="AC776" s="4"/>
      <c r="AD776" s="4"/>
      <c r="AE776" s="4"/>
      <c r="AF776" s="4"/>
      <c r="AG776" s="4"/>
      <c r="AH776" s="4"/>
      <c r="AI776" s="4"/>
      <c r="AJ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69"/>
      <c r="AC777" s="4"/>
      <c r="AD777" s="4"/>
      <c r="AE777" s="4"/>
      <c r="AF777" s="4"/>
      <c r="AG777" s="4"/>
      <c r="AH777" s="4"/>
      <c r="AI777" s="4"/>
      <c r="AJ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69"/>
      <c r="AC778" s="4"/>
      <c r="AD778" s="4"/>
      <c r="AE778" s="4"/>
      <c r="AF778" s="4"/>
      <c r="AG778" s="4"/>
      <c r="AH778" s="4"/>
      <c r="AI778" s="4"/>
      <c r="AJ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69"/>
      <c r="AC779" s="4"/>
      <c r="AD779" s="4"/>
      <c r="AE779" s="4"/>
      <c r="AF779" s="4"/>
      <c r="AG779" s="4"/>
      <c r="AH779" s="4"/>
      <c r="AI779" s="4"/>
      <c r="AJ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69"/>
      <c r="AC780" s="4"/>
      <c r="AD780" s="4"/>
      <c r="AE780" s="4"/>
      <c r="AF780" s="4"/>
      <c r="AG780" s="4"/>
      <c r="AH780" s="4"/>
      <c r="AI780" s="4"/>
      <c r="AJ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69"/>
      <c r="AC781" s="4"/>
      <c r="AD781" s="4"/>
      <c r="AE781" s="4"/>
      <c r="AF781" s="4"/>
      <c r="AG781" s="4"/>
      <c r="AH781" s="4"/>
      <c r="AI781" s="4"/>
      <c r="AJ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69"/>
      <c r="AC782" s="4"/>
      <c r="AD782" s="4"/>
      <c r="AE782" s="4"/>
      <c r="AF782" s="4"/>
      <c r="AG782" s="4"/>
      <c r="AH782" s="4"/>
      <c r="AI782" s="4"/>
      <c r="AJ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69"/>
      <c r="AC783" s="4"/>
      <c r="AD783" s="4"/>
      <c r="AE783" s="4"/>
      <c r="AF783" s="4"/>
      <c r="AG783" s="4"/>
      <c r="AH783" s="4"/>
      <c r="AI783" s="4"/>
      <c r="AJ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69"/>
      <c r="AC784" s="4"/>
      <c r="AD784" s="4"/>
      <c r="AE784" s="4"/>
      <c r="AF784" s="4"/>
      <c r="AG784" s="4"/>
      <c r="AH784" s="4"/>
      <c r="AI784" s="4"/>
      <c r="AJ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69"/>
      <c r="AC785" s="4"/>
      <c r="AD785" s="4"/>
      <c r="AE785" s="4"/>
      <c r="AF785" s="4"/>
      <c r="AG785" s="4"/>
      <c r="AH785" s="4"/>
      <c r="AI785" s="4"/>
      <c r="AJ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69"/>
      <c r="AC786" s="4"/>
      <c r="AD786" s="4"/>
      <c r="AE786" s="4"/>
      <c r="AF786" s="4"/>
      <c r="AG786" s="4"/>
      <c r="AH786" s="4"/>
      <c r="AI786" s="4"/>
      <c r="AJ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69"/>
      <c r="AC787" s="4"/>
      <c r="AD787" s="4"/>
      <c r="AE787" s="4"/>
      <c r="AF787" s="4"/>
      <c r="AG787" s="4"/>
      <c r="AH787" s="4"/>
      <c r="AI787" s="4"/>
      <c r="AJ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69"/>
      <c r="AC788" s="4"/>
      <c r="AD788" s="4"/>
      <c r="AE788" s="4"/>
      <c r="AF788" s="4"/>
      <c r="AG788" s="4"/>
      <c r="AH788" s="4"/>
      <c r="AI788" s="4"/>
      <c r="AJ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69"/>
      <c r="AC789" s="4"/>
      <c r="AD789" s="4"/>
      <c r="AE789" s="4"/>
      <c r="AF789" s="4"/>
      <c r="AG789" s="4"/>
      <c r="AH789" s="4"/>
      <c r="AI789" s="4"/>
      <c r="AJ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69"/>
      <c r="AC790" s="4"/>
      <c r="AD790" s="4"/>
      <c r="AE790" s="4"/>
      <c r="AF790" s="4"/>
      <c r="AG790" s="4"/>
      <c r="AH790" s="4"/>
      <c r="AI790" s="4"/>
      <c r="AJ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69"/>
      <c r="AC791" s="4"/>
      <c r="AD791" s="4"/>
      <c r="AE791" s="4"/>
      <c r="AF791" s="4"/>
      <c r="AG791" s="4"/>
      <c r="AH791" s="4"/>
      <c r="AI791" s="4"/>
      <c r="AJ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69"/>
      <c r="AC792" s="4"/>
      <c r="AD792" s="4"/>
      <c r="AE792" s="4"/>
      <c r="AF792" s="4"/>
      <c r="AG792" s="4"/>
      <c r="AH792" s="4"/>
      <c r="AI792" s="4"/>
      <c r="AJ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69"/>
      <c r="AC793" s="4"/>
      <c r="AD793" s="4"/>
      <c r="AE793" s="4"/>
      <c r="AF793" s="4"/>
      <c r="AG793" s="4"/>
      <c r="AH793" s="4"/>
      <c r="AI793" s="4"/>
      <c r="AJ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69"/>
      <c r="AC794" s="4"/>
      <c r="AD794" s="4"/>
      <c r="AE794" s="4"/>
      <c r="AF794" s="4"/>
      <c r="AG794" s="4"/>
      <c r="AH794" s="4"/>
      <c r="AI794" s="4"/>
      <c r="AJ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69"/>
      <c r="AC795" s="4"/>
      <c r="AD795" s="4"/>
      <c r="AE795" s="4"/>
      <c r="AF795" s="4"/>
      <c r="AG795" s="4"/>
      <c r="AH795" s="4"/>
      <c r="AI795" s="4"/>
      <c r="AJ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69"/>
      <c r="AC796" s="4"/>
      <c r="AD796" s="4"/>
      <c r="AE796" s="4"/>
      <c r="AF796" s="4"/>
      <c r="AG796" s="4"/>
      <c r="AH796" s="4"/>
      <c r="AI796" s="4"/>
      <c r="AJ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69"/>
      <c r="AC797" s="4"/>
      <c r="AD797" s="4"/>
      <c r="AE797" s="4"/>
      <c r="AF797" s="4"/>
      <c r="AG797" s="4"/>
      <c r="AH797" s="4"/>
      <c r="AI797" s="4"/>
      <c r="AJ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69"/>
      <c r="AC798" s="4"/>
      <c r="AD798" s="4"/>
      <c r="AE798" s="4"/>
      <c r="AF798" s="4"/>
      <c r="AG798" s="4"/>
      <c r="AH798" s="4"/>
      <c r="AI798" s="4"/>
      <c r="AJ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69"/>
      <c r="AC799" s="4"/>
      <c r="AD799" s="4"/>
      <c r="AE799" s="4"/>
      <c r="AF799" s="4"/>
      <c r="AG799" s="4"/>
      <c r="AH799" s="4"/>
      <c r="AI799" s="4"/>
      <c r="AJ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69"/>
      <c r="AC800" s="4"/>
      <c r="AD800" s="4"/>
      <c r="AE800" s="4"/>
      <c r="AF800" s="4"/>
      <c r="AG800" s="4"/>
      <c r="AH800" s="4"/>
      <c r="AI800" s="4"/>
      <c r="AJ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69"/>
      <c r="AC801" s="4"/>
      <c r="AD801" s="4"/>
      <c r="AE801" s="4"/>
      <c r="AF801" s="4"/>
      <c r="AG801" s="4"/>
      <c r="AH801" s="4"/>
      <c r="AI801" s="4"/>
      <c r="AJ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69"/>
      <c r="AC802" s="4"/>
      <c r="AD802" s="4"/>
      <c r="AE802" s="4"/>
      <c r="AF802" s="4"/>
      <c r="AG802" s="4"/>
      <c r="AH802" s="4"/>
      <c r="AI802" s="4"/>
      <c r="AJ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69"/>
      <c r="AC803" s="4"/>
      <c r="AD803" s="4"/>
      <c r="AE803" s="4"/>
      <c r="AF803" s="4"/>
      <c r="AG803" s="4"/>
      <c r="AH803" s="4"/>
      <c r="AI803" s="4"/>
      <c r="AJ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69"/>
      <c r="AC804" s="4"/>
      <c r="AD804" s="4"/>
      <c r="AE804" s="4"/>
      <c r="AF804" s="4"/>
      <c r="AG804" s="4"/>
      <c r="AH804" s="4"/>
      <c r="AI804" s="4"/>
      <c r="AJ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69"/>
      <c r="AC805" s="4"/>
      <c r="AD805" s="4"/>
      <c r="AE805" s="4"/>
      <c r="AF805" s="4"/>
      <c r="AG805" s="4"/>
      <c r="AH805" s="4"/>
      <c r="AI805" s="4"/>
      <c r="AJ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69"/>
      <c r="AC806" s="4"/>
      <c r="AD806" s="4"/>
      <c r="AE806" s="4"/>
      <c r="AF806" s="4"/>
      <c r="AG806" s="4"/>
      <c r="AH806" s="4"/>
      <c r="AI806" s="4"/>
      <c r="AJ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69"/>
      <c r="AC807" s="4"/>
      <c r="AD807" s="4"/>
      <c r="AE807" s="4"/>
      <c r="AF807" s="4"/>
      <c r="AG807" s="4"/>
      <c r="AH807" s="4"/>
      <c r="AI807" s="4"/>
      <c r="AJ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69"/>
      <c r="AC808" s="4"/>
      <c r="AD808" s="4"/>
      <c r="AE808" s="4"/>
      <c r="AF808" s="4"/>
      <c r="AG808" s="4"/>
      <c r="AH808" s="4"/>
      <c r="AI808" s="4"/>
      <c r="AJ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69"/>
      <c r="AC809" s="4"/>
      <c r="AD809" s="4"/>
      <c r="AE809" s="4"/>
      <c r="AF809" s="4"/>
      <c r="AG809" s="4"/>
      <c r="AH809" s="4"/>
      <c r="AI809" s="4"/>
      <c r="AJ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69"/>
      <c r="AC810" s="4"/>
      <c r="AD810" s="4"/>
      <c r="AE810" s="4"/>
      <c r="AF810" s="4"/>
      <c r="AG810" s="4"/>
      <c r="AH810" s="4"/>
      <c r="AI810" s="4"/>
      <c r="AJ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69"/>
      <c r="AC811" s="4"/>
      <c r="AD811" s="4"/>
      <c r="AE811" s="4"/>
      <c r="AF811" s="4"/>
      <c r="AG811" s="4"/>
      <c r="AH811" s="4"/>
      <c r="AI811" s="4"/>
      <c r="AJ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69"/>
      <c r="AC812" s="4"/>
      <c r="AD812" s="4"/>
      <c r="AE812" s="4"/>
      <c r="AF812" s="4"/>
      <c r="AG812" s="4"/>
      <c r="AH812" s="4"/>
      <c r="AI812" s="4"/>
      <c r="AJ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69"/>
      <c r="AC813" s="4"/>
      <c r="AD813" s="4"/>
      <c r="AE813" s="4"/>
      <c r="AF813" s="4"/>
      <c r="AG813" s="4"/>
      <c r="AH813" s="4"/>
      <c r="AI813" s="4"/>
      <c r="AJ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69"/>
      <c r="AC814" s="4"/>
      <c r="AD814" s="4"/>
      <c r="AE814" s="4"/>
      <c r="AF814" s="4"/>
      <c r="AG814" s="4"/>
      <c r="AH814" s="4"/>
      <c r="AI814" s="4"/>
      <c r="AJ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69"/>
      <c r="AC815" s="4"/>
      <c r="AD815" s="4"/>
      <c r="AE815" s="4"/>
      <c r="AF815" s="4"/>
      <c r="AG815" s="4"/>
      <c r="AH815" s="4"/>
      <c r="AI815" s="4"/>
      <c r="AJ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69"/>
      <c r="AC816" s="4"/>
      <c r="AD816" s="4"/>
      <c r="AE816" s="4"/>
      <c r="AF816" s="4"/>
      <c r="AG816" s="4"/>
      <c r="AH816" s="4"/>
      <c r="AI816" s="4"/>
      <c r="AJ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69"/>
      <c r="AC817" s="4"/>
      <c r="AD817" s="4"/>
      <c r="AE817" s="4"/>
      <c r="AF817" s="4"/>
      <c r="AG817" s="4"/>
      <c r="AH817" s="4"/>
      <c r="AI817" s="4"/>
      <c r="AJ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69"/>
      <c r="AC818" s="4"/>
      <c r="AD818" s="4"/>
      <c r="AE818" s="4"/>
      <c r="AF818" s="4"/>
      <c r="AG818" s="4"/>
      <c r="AH818" s="4"/>
      <c r="AI818" s="4"/>
      <c r="AJ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69"/>
      <c r="AC819" s="4"/>
      <c r="AD819" s="4"/>
      <c r="AE819" s="4"/>
      <c r="AF819" s="4"/>
      <c r="AG819" s="4"/>
      <c r="AH819" s="4"/>
      <c r="AI819" s="4"/>
      <c r="AJ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69"/>
      <c r="AC820" s="4"/>
      <c r="AD820" s="4"/>
      <c r="AE820" s="4"/>
      <c r="AF820" s="4"/>
      <c r="AG820" s="4"/>
      <c r="AH820" s="4"/>
      <c r="AI820" s="4"/>
      <c r="AJ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69"/>
      <c r="AC821" s="4"/>
      <c r="AD821" s="4"/>
      <c r="AE821" s="4"/>
      <c r="AF821" s="4"/>
      <c r="AG821" s="4"/>
      <c r="AH821" s="4"/>
      <c r="AI821" s="4"/>
      <c r="AJ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69"/>
      <c r="AC822" s="4"/>
      <c r="AD822" s="4"/>
      <c r="AE822" s="4"/>
      <c r="AF822" s="4"/>
      <c r="AG822" s="4"/>
      <c r="AH822" s="4"/>
      <c r="AI822" s="4"/>
      <c r="AJ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69"/>
      <c r="AC823" s="4"/>
      <c r="AD823" s="4"/>
      <c r="AE823" s="4"/>
      <c r="AF823" s="4"/>
      <c r="AG823" s="4"/>
      <c r="AH823" s="4"/>
      <c r="AI823" s="4"/>
      <c r="AJ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69"/>
      <c r="AC824" s="4"/>
      <c r="AD824" s="4"/>
      <c r="AE824" s="4"/>
      <c r="AF824" s="4"/>
      <c r="AG824" s="4"/>
      <c r="AH824" s="4"/>
      <c r="AI824" s="4"/>
      <c r="AJ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69"/>
      <c r="AC825" s="4"/>
      <c r="AD825" s="4"/>
      <c r="AE825" s="4"/>
      <c r="AF825" s="4"/>
      <c r="AG825" s="4"/>
      <c r="AH825" s="4"/>
      <c r="AI825" s="4"/>
      <c r="AJ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69"/>
      <c r="AC826" s="4"/>
      <c r="AD826" s="4"/>
      <c r="AE826" s="4"/>
      <c r="AF826" s="4"/>
      <c r="AG826" s="4"/>
      <c r="AH826" s="4"/>
      <c r="AI826" s="4"/>
      <c r="AJ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69"/>
      <c r="AC827" s="4"/>
      <c r="AD827" s="4"/>
      <c r="AE827" s="4"/>
      <c r="AF827" s="4"/>
      <c r="AG827" s="4"/>
      <c r="AH827" s="4"/>
      <c r="AI827" s="4"/>
      <c r="AJ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69"/>
      <c r="AC828" s="4"/>
      <c r="AD828" s="4"/>
      <c r="AE828" s="4"/>
      <c r="AF828" s="4"/>
      <c r="AG828" s="4"/>
      <c r="AH828" s="4"/>
      <c r="AI828" s="4"/>
      <c r="AJ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69"/>
      <c r="AC829" s="4"/>
      <c r="AD829" s="4"/>
      <c r="AE829" s="4"/>
      <c r="AF829" s="4"/>
      <c r="AG829" s="4"/>
      <c r="AH829" s="4"/>
      <c r="AI829" s="4"/>
      <c r="AJ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69"/>
      <c r="AC830" s="4"/>
      <c r="AD830" s="4"/>
      <c r="AE830" s="4"/>
      <c r="AF830" s="4"/>
      <c r="AG830" s="4"/>
      <c r="AH830" s="4"/>
      <c r="AI830" s="4"/>
      <c r="AJ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69"/>
      <c r="AC831" s="4"/>
      <c r="AD831" s="4"/>
      <c r="AE831" s="4"/>
      <c r="AF831" s="4"/>
      <c r="AG831" s="4"/>
      <c r="AH831" s="4"/>
      <c r="AI831" s="4"/>
      <c r="AJ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69"/>
      <c r="AC832" s="4"/>
      <c r="AD832" s="4"/>
      <c r="AE832" s="4"/>
      <c r="AF832" s="4"/>
      <c r="AG832" s="4"/>
      <c r="AH832" s="4"/>
      <c r="AI832" s="4"/>
      <c r="AJ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69"/>
      <c r="AC833" s="4"/>
      <c r="AD833" s="4"/>
      <c r="AE833" s="4"/>
      <c r="AF833" s="4"/>
      <c r="AG833" s="4"/>
      <c r="AH833" s="4"/>
      <c r="AI833" s="4"/>
      <c r="AJ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69"/>
      <c r="AC834" s="4"/>
      <c r="AD834" s="4"/>
      <c r="AE834" s="4"/>
      <c r="AF834" s="4"/>
      <c r="AG834" s="4"/>
      <c r="AH834" s="4"/>
      <c r="AI834" s="4"/>
      <c r="AJ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69"/>
      <c r="AC835" s="4"/>
      <c r="AD835" s="4"/>
      <c r="AE835" s="4"/>
      <c r="AF835" s="4"/>
      <c r="AG835" s="4"/>
      <c r="AH835" s="4"/>
      <c r="AI835" s="4"/>
      <c r="AJ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69"/>
      <c r="AC836" s="4"/>
      <c r="AD836" s="4"/>
      <c r="AE836" s="4"/>
      <c r="AF836" s="4"/>
      <c r="AG836" s="4"/>
      <c r="AH836" s="4"/>
      <c r="AI836" s="4"/>
      <c r="AJ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69"/>
      <c r="AC837" s="4"/>
      <c r="AD837" s="4"/>
      <c r="AE837" s="4"/>
      <c r="AF837" s="4"/>
      <c r="AG837" s="4"/>
      <c r="AH837" s="4"/>
      <c r="AI837" s="4"/>
      <c r="AJ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69"/>
      <c r="AC838" s="4"/>
      <c r="AD838" s="4"/>
      <c r="AE838" s="4"/>
      <c r="AF838" s="4"/>
      <c r="AG838" s="4"/>
      <c r="AH838" s="4"/>
      <c r="AI838" s="4"/>
      <c r="AJ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69"/>
      <c r="AC839" s="4"/>
      <c r="AD839" s="4"/>
      <c r="AE839" s="4"/>
      <c r="AF839" s="4"/>
      <c r="AG839" s="4"/>
      <c r="AH839" s="4"/>
      <c r="AI839" s="4"/>
      <c r="AJ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69"/>
      <c r="AC840" s="4"/>
      <c r="AD840" s="4"/>
      <c r="AE840" s="4"/>
      <c r="AF840" s="4"/>
      <c r="AG840" s="4"/>
      <c r="AH840" s="4"/>
      <c r="AI840" s="4"/>
      <c r="AJ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69"/>
      <c r="AC841" s="4"/>
      <c r="AD841" s="4"/>
      <c r="AE841" s="4"/>
      <c r="AF841" s="4"/>
      <c r="AG841" s="4"/>
      <c r="AH841" s="4"/>
      <c r="AI841" s="4"/>
      <c r="AJ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69"/>
      <c r="AC842" s="4"/>
      <c r="AD842" s="4"/>
      <c r="AE842" s="4"/>
      <c r="AF842" s="4"/>
      <c r="AG842" s="4"/>
      <c r="AH842" s="4"/>
      <c r="AI842" s="4"/>
      <c r="AJ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69"/>
      <c r="AC843" s="4"/>
      <c r="AD843" s="4"/>
      <c r="AE843" s="4"/>
      <c r="AF843" s="4"/>
      <c r="AG843" s="4"/>
      <c r="AH843" s="4"/>
      <c r="AI843" s="4"/>
      <c r="AJ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69"/>
      <c r="AC844" s="4"/>
      <c r="AD844" s="4"/>
      <c r="AE844" s="4"/>
      <c r="AF844" s="4"/>
      <c r="AG844" s="4"/>
      <c r="AH844" s="4"/>
      <c r="AI844" s="4"/>
      <c r="AJ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69"/>
      <c r="AC845" s="4"/>
      <c r="AD845" s="4"/>
      <c r="AE845" s="4"/>
      <c r="AF845" s="4"/>
      <c r="AG845" s="4"/>
      <c r="AH845" s="4"/>
      <c r="AI845" s="4"/>
      <c r="AJ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69"/>
      <c r="AC846" s="4"/>
      <c r="AD846" s="4"/>
      <c r="AE846" s="4"/>
      <c r="AF846" s="4"/>
      <c r="AG846" s="4"/>
      <c r="AH846" s="4"/>
      <c r="AI846" s="4"/>
      <c r="AJ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69"/>
      <c r="AC847" s="4"/>
      <c r="AD847" s="4"/>
      <c r="AE847" s="4"/>
      <c r="AF847" s="4"/>
      <c r="AG847" s="4"/>
      <c r="AH847" s="4"/>
      <c r="AI847" s="4"/>
      <c r="AJ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69"/>
      <c r="AC848" s="4"/>
      <c r="AD848" s="4"/>
      <c r="AE848" s="4"/>
      <c r="AF848" s="4"/>
      <c r="AG848" s="4"/>
      <c r="AH848" s="4"/>
      <c r="AI848" s="4"/>
      <c r="AJ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69"/>
      <c r="AC849" s="4"/>
      <c r="AD849" s="4"/>
      <c r="AE849" s="4"/>
      <c r="AF849" s="4"/>
      <c r="AG849" s="4"/>
      <c r="AH849" s="4"/>
      <c r="AI849" s="4"/>
      <c r="AJ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69"/>
      <c r="AC850" s="4"/>
      <c r="AD850" s="4"/>
      <c r="AE850" s="4"/>
      <c r="AF850" s="4"/>
      <c r="AG850" s="4"/>
      <c r="AH850" s="4"/>
      <c r="AI850" s="4"/>
      <c r="AJ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69"/>
      <c r="AC851" s="4"/>
      <c r="AD851" s="4"/>
      <c r="AE851" s="4"/>
      <c r="AF851" s="4"/>
      <c r="AG851" s="4"/>
      <c r="AH851" s="4"/>
      <c r="AI851" s="4"/>
      <c r="AJ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69"/>
      <c r="AC852" s="4"/>
      <c r="AD852" s="4"/>
      <c r="AE852" s="4"/>
      <c r="AF852" s="4"/>
      <c r="AG852" s="4"/>
      <c r="AH852" s="4"/>
      <c r="AI852" s="4"/>
      <c r="AJ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69"/>
      <c r="AC853" s="4"/>
      <c r="AD853" s="4"/>
      <c r="AE853" s="4"/>
      <c r="AF853" s="4"/>
      <c r="AG853" s="4"/>
      <c r="AH853" s="4"/>
      <c r="AI853" s="4"/>
      <c r="AJ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69"/>
      <c r="AC854" s="4"/>
      <c r="AD854" s="4"/>
      <c r="AE854" s="4"/>
      <c r="AF854" s="4"/>
      <c r="AG854" s="4"/>
      <c r="AH854" s="4"/>
      <c r="AI854" s="4"/>
      <c r="AJ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69"/>
      <c r="AC855" s="4"/>
      <c r="AD855" s="4"/>
      <c r="AE855" s="4"/>
      <c r="AF855" s="4"/>
      <c r="AG855" s="4"/>
      <c r="AH855" s="4"/>
      <c r="AI855" s="4"/>
      <c r="AJ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69"/>
      <c r="AC856" s="4"/>
      <c r="AD856" s="4"/>
      <c r="AE856" s="4"/>
      <c r="AF856" s="4"/>
      <c r="AG856" s="4"/>
      <c r="AH856" s="4"/>
      <c r="AI856" s="4"/>
      <c r="AJ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69"/>
      <c r="AC857" s="4"/>
      <c r="AD857" s="4"/>
      <c r="AE857" s="4"/>
      <c r="AF857" s="4"/>
      <c r="AG857" s="4"/>
      <c r="AH857" s="4"/>
      <c r="AI857" s="4"/>
      <c r="AJ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69"/>
      <c r="AC858" s="4"/>
      <c r="AD858" s="4"/>
      <c r="AE858" s="4"/>
      <c r="AF858" s="4"/>
      <c r="AG858" s="4"/>
      <c r="AH858" s="4"/>
      <c r="AI858" s="4"/>
      <c r="AJ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69"/>
      <c r="AC859" s="4"/>
      <c r="AD859" s="4"/>
      <c r="AE859" s="4"/>
      <c r="AF859" s="4"/>
      <c r="AG859" s="4"/>
      <c r="AH859" s="4"/>
      <c r="AI859" s="4"/>
      <c r="AJ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69"/>
      <c r="AC860" s="4"/>
      <c r="AD860" s="4"/>
      <c r="AE860" s="4"/>
      <c r="AF860" s="4"/>
      <c r="AG860" s="4"/>
      <c r="AH860" s="4"/>
      <c r="AI860" s="4"/>
      <c r="AJ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69"/>
      <c r="AC861" s="4"/>
      <c r="AD861" s="4"/>
      <c r="AE861" s="4"/>
      <c r="AF861" s="4"/>
      <c r="AG861" s="4"/>
      <c r="AH861" s="4"/>
      <c r="AI861" s="4"/>
      <c r="AJ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69"/>
      <c r="AC862" s="4"/>
      <c r="AD862" s="4"/>
      <c r="AE862" s="4"/>
      <c r="AF862" s="4"/>
      <c r="AG862" s="4"/>
      <c r="AH862" s="4"/>
      <c r="AI862" s="4"/>
      <c r="AJ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69"/>
      <c r="AC863" s="4"/>
      <c r="AD863" s="4"/>
      <c r="AE863" s="4"/>
      <c r="AF863" s="4"/>
      <c r="AG863" s="4"/>
      <c r="AH863" s="4"/>
      <c r="AI863" s="4"/>
      <c r="AJ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69"/>
      <c r="AC864" s="4"/>
      <c r="AD864" s="4"/>
      <c r="AE864" s="4"/>
      <c r="AF864" s="4"/>
      <c r="AG864" s="4"/>
      <c r="AH864" s="4"/>
      <c r="AI864" s="4"/>
      <c r="AJ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69"/>
      <c r="AC865" s="4"/>
      <c r="AD865" s="4"/>
      <c r="AE865" s="4"/>
      <c r="AF865" s="4"/>
      <c r="AG865" s="4"/>
      <c r="AH865" s="4"/>
      <c r="AI865" s="4"/>
      <c r="AJ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69"/>
      <c r="AC866" s="4"/>
      <c r="AD866" s="4"/>
      <c r="AE866" s="4"/>
      <c r="AF866" s="4"/>
      <c r="AG866" s="4"/>
      <c r="AH866" s="4"/>
      <c r="AI866" s="4"/>
      <c r="AJ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69"/>
      <c r="AC867" s="4"/>
      <c r="AD867" s="4"/>
      <c r="AE867" s="4"/>
      <c r="AF867" s="4"/>
      <c r="AG867" s="4"/>
      <c r="AH867" s="4"/>
      <c r="AI867" s="4"/>
      <c r="AJ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69"/>
      <c r="AC868" s="4"/>
      <c r="AD868" s="4"/>
      <c r="AE868" s="4"/>
      <c r="AF868" s="4"/>
      <c r="AG868" s="4"/>
      <c r="AH868" s="4"/>
      <c r="AI868" s="4"/>
      <c r="AJ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69"/>
      <c r="AC869" s="4"/>
      <c r="AD869" s="4"/>
      <c r="AE869" s="4"/>
      <c r="AF869" s="4"/>
      <c r="AG869" s="4"/>
      <c r="AH869" s="4"/>
      <c r="AI869" s="4"/>
      <c r="AJ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69"/>
      <c r="AC870" s="4"/>
      <c r="AD870" s="4"/>
      <c r="AE870" s="4"/>
      <c r="AF870" s="4"/>
      <c r="AG870" s="4"/>
      <c r="AH870" s="4"/>
      <c r="AI870" s="4"/>
      <c r="AJ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69"/>
      <c r="AC871" s="4"/>
      <c r="AD871" s="4"/>
      <c r="AE871" s="4"/>
      <c r="AF871" s="4"/>
      <c r="AG871" s="4"/>
      <c r="AH871" s="4"/>
      <c r="AI871" s="4"/>
      <c r="AJ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69"/>
      <c r="AC872" s="4"/>
      <c r="AD872" s="4"/>
      <c r="AE872" s="4"/>
      <c r="AF872" s="4"/>
      <c r="AG872" s="4"/>
      <c r="AH872" s="4"/>
      <c r="AI872" s="4"/>
      <c r="AJ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69"/>
      <c r="AC873" s="4"/>
      <c r="AD873" s="4"/>
      <c r="AE873" s="4"/>
      <c r="AF873" s="4"/>
      <c r="AG873" s="4"/>
      <c r="AH873" s="4"/>
      <c r="AI873" s="4"/>
      <c r="AJ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69"/>
      <c r="AC874" s="4"/>
      <c r="AD874" s="4"/>
      <c r="AE874" s="4"/>
      <c r="AF874" s="4"/>
      <c r="AG874" s="4"/>
      <c r="AH874" s="4"/>
      <c r="AI874" s="4"/>
      <c r="AJ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69"/>
      <c r="AC875" s="4"/>
      <c r="AD875" s="4"/>
      <c r="AE875" s="4"/>
      <c r="AF875" s="4"/>
      <c r="AG875" s="4"/>
      <c r="AH875" s="4"/>
      <c r="AI875" s="4"/>
      <c r="AJ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69"/>
      <c r="AC876" s="4"/>
      <c r="AD876" s="4"/>
      <c r="AE876" s="4"/>
      <c r="AF876" s="4"/>
      <c r="AG876" s="4"/>
      <c r="AH876" s="4"/>
      <c r="AI876" s="4"/>
      <c r="AJ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69"/>
      <c r="AC877" s="4"/>
      <c r="AD877" s="4"/>
      <c r="AE877" s="4"/>
      <c r="AF877" s="4"/>
      <c r="AG877" s="4"/>
      <c r="AH877" s="4"/>
      <c r="AI877" s="4"/>
      <c r="AJ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69"/>
      <c r="AC878" s="4"/>
      <c r="AD878" s="4"/>
      <c r="AE878" s="4"/>
      <c r="AF878" s="4"/>
      <c r="AG878" s="4"/>
      <c r="AH878" s="4"/>
      <c r="AI878" s="4"/>
      <c r="AJ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69"/>
      <c r="AC879" s="4"/>
      <c r="AD879" s="4"/>
      <c r="AE879" s="4"/>
      <c r="AF879" s="4"/>
      <c r="AG879" s="4"/>
      <c r="AH879" s="4"/>
      <c r="AI879" s="4"/>
      <c r="AJ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69"/>
      <c r="AC880" s="4"/>
      <c r="AD880" s="4"/>
      <c r="AE880" s="4"/>
      <c r="AF880" s="4"/>
      <c r="AG880" s="4"/>
      <c r="AH880" s="4"/>
      <c r="AI880" s="4"/>
      <c r="AJ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69"/>
      <c r="AC881" s="4"/>
      <c r="AD881" s="4"/>
      <c r="AE881" s="4"/>
      <c r="AF881" s="4"/>
      <c r="AG881" s="4"/>
      <c r="AH881" s="4"/>
      <c r="AI881" s="4"/>
      <c r="AJ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69"/>
      <c r="AC882" s="4"/>
      <c r="AD882" s="4"/>
      <c r="AE882" s="4"/>
      <c r="AF882" s="4"/>
      <c r="AG882" s="4"/>
      <c r="AH882" s="4"/>
      <c r="AI882" s="4"/>
      <c r="AJ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69"/>
      <c r="AC883" s="4"/>
      <c r="AD883" s="4"/>
      <c r="AE883" s="4"/>
      <c r="AF883" s="4"/>
      <c r="AG883" s="4"/>
      <c r="AH883" s="4"/>
      <c r="AI883" s="4"/>
      <c r="AJ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69"/>
      <c r="AC884" s="4"/>
      <c r="AD884" s="4"/>
      <c r="AE884" s="4"/>
      <c r="AF884" s="4"/>
      <c r="AG884" s="4"/>
      <c r="AH884" s="4"/>
      <c r="AI884" s="4"/>
      <c r="AJ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69"/>
      <c r="AC885" s="4"/>
      <c r="AD885" s="4"/>
      <c r="AE885" s="4"/>
      <c r="AF885" s="4"/>
      <c r="AG885" s="4"/>
      <c r="AH885" s="4"/>
      <c r="AI885" s="4"/>
      <c r="AJ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69"/>
      <c r="AC886" s="4"/>
      <c r="AD886" s="4"/>
      <c r="AE886" s="4"/>
      <c r="AF886" s="4"/>
      <c r="AG886" s="4"/>
      <c r="AH886" s="4"/>
      <c r="AI886" s="4"/>
      <c r="AJ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69"/>
      <c r="AC887" s="4"/>
      <c r="AD887" s="4"/>
      <c r="AE887" s="4"/>
      <c r="AF887" s="4"/>
      <c r="AG887" s="4"/>
      <c r="AH887" s="4"/>
      <c r="AI887" s="4"/>
      <c r="AJ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69"/>
      <c r="AC888" s="4"/>
      <c r="AD888" s="4"/>
      <c r="AE888" s="4"/>
      <c r="AF888" s="4"/>
      <c r="AG888" s="4"/>
      <c r="AH888" s="4"/>
      <c r="AI888" s="4"/>
      <c r="AJ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69"/>
      <c r="AC889" s="4"/>
      <c r="AD889" s="4"/>
      <c r="AE889" s="4"/>
      <c r="AF889" s="4"/>
      <c r="AG889" s="4"/>
      <c r="AH889" s="4"/>
      <c r="AI889" s="4"/>
      <c r="AJ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69"/>
      <c r="AC890" s="4"/>
      <c r="AD890" s="4"/>
      <c r="AE890" s="4"/>
      <c r="AF890" s="4"/>
      <c r="AG890" s="4"/>
      <c r="AH890" s="4"/>
      <c r="AI890" s="4"/>
      <c r="AJ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69"/>
      <c r="AC891" s="4"/>
      <c r="AD891" s="4"/>
      <c r="AE891" s="4"/>
      <c r="AF891" s="4"/>
      <c r="AG891" s="4"/>
      <c r="AH891" s="4"/>
      <c r="AI891" s="4"/>
      <c r="AJ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69"/>
      <c r="AC892" s="4"/>
      <c r="AD892" s="4"/>
      <c r="AE892" s="4"/>
      <c r="AF892" s="4"/>
      <c r="AG892" s="4"/>
      <c r="AH892" s="4"/>
      <c r="AI892" s="4"/>
      <c r="AJ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69"/>
      <c r="AC893" s="4"/>
      <c r="AD893" s="4"/>
      <c r="AE893" s="4"/>
      <c r="AF893" s="4"/>
      <c r="AG893" s="4"/>
      <c r="AH893" s="4"/>
      <c r="AI893" s="4"/>
      <c r="AJ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69"/>
      <c r="AC894" s="4"/>
      <c r="AD894" s="4"/>
      <c r="AE894" s="4"/>
      <c r="AF894" s="4"/>
      <c r="AG894" s="4"/>
      <c r="AH894" s="4"/>
      <c r="AI894" s="4"/>
      <c r="AJ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69"/>
      <c r="AC895" s="4"/>
      <c r="AD895" s="4"/>
      <c r="AE895" s="4"/>
      <c r="AF895" s="4"/>
      <c r="AG895" s="4"/>
      <c r="AH895" s="4"/>
      <c r="AI895" s="4"/>
      <c r="AJ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69"/>
      <c r="AC896" s="4"/>
      <c r="AD896" s="4"/>
      <c r="AE896" s="4"/>
      <c r="AF896" s="4"/>
      <c r="AG896" s="4"/>
      <c r="AH896" s="4"/>
      <c r="AI896" s="4"/>
      <c r="AJ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69"/>
      <c r="AC897" s="4"/>
      <c r="AD897" s="4"/>
      <c r="AE897" s="4"/>
      <c r="AF897" s="4"/>
      <c r="AG897" s="4"/>
      <c r="AH897" s="4"/>
      <c r="AI897" s="4"/>
      <c r="AJ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69"/>
      <c r="AC898" s="4"/>
      <c r="AD898" s="4"/>
      <c r="AE898" s="4"/>
      <c r="AF898" s="4"/>
      <c r="AG898" s="4"/>
      <c r="AH898" s="4"/>
      <c r="AI898" s="4"/>
      <c r="AJ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69"/>
      <c r="AC899" s="4"/>
      <c r="AD899" s="4"/>
      <c r="AE899" s="4"/>
      <c r="AF899" s="4"/>
      <c r="AG899" s="4"/>
      <c r="AH899" s="4"/>
      <c r="AI899" s="4"/>
      <c r="AJ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69"/>
      <c r="AC900" s="4"/>
      <c r="AD900" s="4"/>
      <c r="AE900" s="4"/>
      <c r="AF900" s="4"/>
      <c r="AG900" s="4"/>
      <c r="AH900" s="4"/>
      <c r="AI900" s="4"/>
      <c r="AJ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69"/>
      <c r="AC901" s="4"/>
      <c r="AD901" s="4"/>
      <c r="AE901" s="4"/>
      <c r="AF901" s="4"/>
      <c r="AG901" s="4"/>
      <c r="AH901" s="4"/>
      <c r="AI901" s="4"/>
      <c r="AJ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69"/>
      <c r="AC902" s="4"/>
      <c r="AD902" s="4"/>
      <c r="AE902" s="4"/>
      <c r="AF902" s="4"/>
      <c r="AG902" s="4"/>
      <c r="AH902" s="4"/>
      <c r="AI902" s="4"/>
      <c r="AJ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69"/>
      <c r="AC903" s="4"/>
      <c r="AD903" s="4"/>
      <c r="AE903" s="4"/>
      <c r="AF903" s="4"/>
      <c r="AG903" s="4"/>
      <c r="AH903" s="4"/>
      <c r="AI903" s="4"/>
      <c r="AJ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69"/>
      <c r="AC904" s="4"/>
      <c r="AD904" s="4"/>
      <c r="AE904" s="4"/>
      <c r="AF904" s="4"/>
      <c r="AG904" s="4"/>
      <c r="AH904" s="4"/>
      <c r="AI904" s="4"/>
      <c r="AJ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69"/>
      <c r="AC905" s="4"/>
      <c r="AD905" s="4"/>
      <c r="AE905" s="4"/>
      <c r="AF905" s="4"/>
      <c r="AG905" s="4"/>
      <c r="AH905" s="4"/>
      <c r="AI905" s="4"/>
      <c r="AJ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69"/>
      <c r="AC906" s="4"/>
      <c r="AD906" s="4"/>
      <c r="AE906" s="4"/>
      <c r="AF906" s="4"/>
      <c r="AG906" s="4"/>
      <c r="AH906" s="4"/>
      <c r="AI906" s="4"/>
      <c r="AJ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69"/>
      <c r="AC907" s="4"/>
      <c r="AD907" s="4"/>
      <c r="AE907" s="4"/>
      <c r="AF907" s="4"/>
      <c r="AG907" s="4"/>
      <c r="AH907" s="4"/>
      <c r="AI907" s="4"/>
      <c r="AJ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69"/>
      <c r="AC908" s="4"/>
      <c r="AD908" s="4"/>
      <c r="AE908" s="4"/>
      <c r="AF908" s="4"/>
      <c r="AG908" s="4"/>
      <c r="AH908" s="4"/>
      <c r="AI908" s="4"/>
      <c r="AJ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69"/>
      <c r="AC909" s="4"/>
      <c r="AD909" s="4"/>
      <c r="AE909" s="4"/>
      <c r="AF909" s="4"/>
      <c r="AG909" s="4"/>
      <c r="AH909" s="4"/>
      <c r="AI909" s="4"/>
      <c r="AJ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69"/>
      <c r="AC910" s="4"/>
      <c r="AD910" s="4"/>
      <c r="AE910" s="4"/>
      <c r="AF910" s="4"/>
      <c r="AG910" s="4"/>
      <c r="AH910" s="4"/>
      <c r="AI910" s="4"/>
      <c r="AJ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69"/>
      <c r="AC911" s="4"/>
      <c r="AD911" s="4"/>
      <c r="AE911" s="4"/>
      <c r="AF911" s="4"/>
      <c r="AG911" s="4"/>
      <c r="AH911" s="4"/>
      <c r="AI911" s="4"/>
      <c r="AJ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69"/>
      <c r="AC912" s="4"/>
      <c r="AD912" s="4"/>
      <c r="AE912" s="4"/>
      <c r="AF912" s="4"/>
      <c r="AG912" s="4"/>
      <c r="AH912" s="4"/>
      <c r="AI912" s="4"/>
      <c r="AJ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69"/>
      <c r="AC913" s="4"/>
      <c r="AD913" s="4"/>
      <c r="AE913" s="4"/>
      <c r="AF913" s="4"/>
      <c r="AG913" s="4"/>
      <c r="AH913" s="4"/>
      <c r="AI913" s="4"/>
      <c r="AJ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69"/>
      <c r="AC914" s="4"/>
      <c r="AD914" s="4"/>
      <c r="AE914" s="4"/>
      <c r="AF914" s="4"/>
      <c r="AG914" s="4"/>
      <c r="AH914" s="4"/>
      <c r="AI914" s="4"/>
      <c r="AJ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69"/>
      <c r="AC915" s="4"/>
      <c r="AD915" s="4"/>
      <c r="AE915" s="4"/>
      <c r="AF915" s="4"/>
      <c r="AG915" s="4"/>
      <c r="AH915" s="4"/>
      <c r="AI915" s="4"/>
      <c r="AJ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69"/>
      <c r="AC916" s="4"/>
      <c r="AD916" s="4"/>
      <c r="AE916" s="4"/>
      <c r="AF916" s="4"/>
      <c r="AG916" s="4"/>
      <c r="AH916" s="4"/>
      <c r="AI916" s="4"/>
      <c r="AJ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69"/>
      <c r="AC917" s="4"/>
      <c r="AD917" s="4"/>
      <c r="AE917" s="4"/>
      <c r="AF917" s="4"/>
      <c r="AG917" s="4"/>
      <c r="AH917" s="4"/>
      <c r="AI917" s="4"/>
      <c r="AJ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69"/>
      <c r="AC918" s="4"/>
      <c r="AD918" s="4"/>
      <c r="AE918" s="4"/>
      <c r="AF918" s="4"/>
      <c r="AG918" s="4"/>
      <c r="AH918" s="4"/>
      <c r="AI918" s="4"/>
      <c r="AJ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69"/>
      <c r="AC919" s="4"/>
      <c r="AD919" s="4"/>
      <c r="AE919" s="4"/>
      <c r="AF919" s="4"/>
      <c r="AG919" s="4"/>
      <c r="AH919" s="4"/>
      <c r="AI919" s="4"/>
      <c r="AJ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69"/>
      <c r="AC920" s="4"/>
      <c r="AD920" s="4"/>
      <c r="AE920" s="4"/>
      <c r="AF920" s="4"/>
      <c r="AG920" s="4"/>
      <c r="AH920" s="4"/>
      <c r="AI920" s="4"/>
      <c r="AJ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69"/>
      <c r="AC921" s="4"/>
      <c r="AD921" s="4"/>
      <c r="AE921" s="4"/>
      <c r="AF921" s="4"/>
      <c r="AG921" s="4"/>
      <c r="AH921" s="4"/>
      <c r="AI921" s="4"/>
      <c r="AJ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69"/>
      <c r="AC922" s="4"/>
      <c r="AD922" s="4"/>
      <c r="AE922" s="4"/>
      <c r="AF922" s="4"/>
      <c r="AG922" s="4"/>
      <c r="AH922" s="4"/>
      <c r="AI922" s="4"/>
      <c r="AJ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69"/>
      <c r="AC923" s="4"/>
      <c r="AD923" s="4"/>
      <c r="AE923" s="4"/>
      <c r="AF923" s="4"/>
      <c r="AG923" s="4"/>
      <c r="AH923" s="4"/>
      <c r="AI923" s="4"/>
      <c r="AJ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69"/>
      <c r="AC924" s="4"/>
      <c r="AD924" s="4"/>
      <c r="AE924" s="4"/>
      <c r="AF924" s="4"/>
      <c r="AG924" s="4"/>
      <c r="AH924" s="4"/>
      <c r="AI924" s="4"/>
      <c r="AJ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69"/>
      <c r="AC925" s="4"/>
      <c r="AD925" s="4"/>
      <c r="AE925" s="4"/>
      <c r="AF925" s="4"/>
      <c r="AG925" s="4"/>
      <c r="AH925" s="4"/>
      <c r="AI925" s="4"/>
      <c r="AJ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69"/>
      <c r="AC926" s="4"/>
      <c r="AD926" s="4"/>
      <c r="AE926" s="4"/>
      <c r="AF926" s="4"/>
      <c r="AG926" s="4"/>
      <c r="AH926" s="4"/>
      <c r="AI926" s="4"/>
      <c r="AJ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69"/>
      <c r="AC927" s="4"/>
      <c r="AD927" s="4"/>
      <c r="AE927" s="4"/>
      <c r="AF927" s="4"/>
      <c r="AG927" s="4"/>
      <c r="AH927" s="4"/>
      <c r="AI927" s="4"/>
      <c r="AJ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69"/>
      <c r="AC928" s="4"/>
      <c r="AD928" s="4"/>
      <c r="AE928" s="4"/>
      <c r="AF928" s="4"/>
      <c r="AG928" s="4"/>
      <c r="AH928" s="4"/>
      <c r="AI928" s="4"/>
      <c r="AJ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69"/>
      <c r="AC929" s="4"/>
      <c r="AD929" s="4"/>
      <c r="AE929" s="4"/>
      <c r="AF929" s="4"/>
      <c r="AG929" s="4"/>
      <c r="AH929" s="4"/>
      <c r="AI929" s="4"/>
      <c r="AJ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69"/>
      <c r="AC930" s="4"/>
      <c r="AD930" s="4"/>
      <c r="AE930" s="4"/>
      <c r="AF930" s="4"/>
      <c r="AG930" s="4"/>
      <c r="AH930" s="4"/>
      <c r="AI930" s="4"/>
      <c r="AJ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69"/>
      <c r="AC931" s="4"/>
      <c r="AD931" s="4"/>
      <c r="AE931" s="4"/>
      <c r="AF931" s="4"/>
      <c r="AG931" s="4"/>
      <c r="AH931" s="4"/>
      <c r="AI931" s="4"/>
      <c r="AJ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69"/>
      <c r="AC932" s="4"/>
      <c r="AD932" s="4"/>
      <c r="AE932" s="4"/>
      <c r="AF932" s="4"/>
      <c r="AG932" s="4"/>
      <c r="AH932" s="4"/>
      <c r="AI932" s="4"/>
      <c r="AJ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69"/>
      <c r="AC933" s="4"/>
      <c r="AD933" s="4"/>
      <c r="AE933" s="4"/>
      <c r="AF933" s="4"/>
      <c r="AG933" s="4"/>
      <c r="AH933" s="4"/>
      <c r="AI933" s="4"/>
      <c r="AJ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69"/>
      <c r="AC934" s="4"/>
      <c r="AD934" s="4"/>
      <c r="AE934" s="4"/>
      <c r="AF934" s="4"/>
      <c r="AG934" s="4"/>
      <c r="AH934" s="4"/>
      <c r="AI934" s="4"/>
      <c r="AJ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69"/>
      <c r="AC935" s="4"/>
      <c r="AD935" s="4"/>
      <c r="AE935" s="4"/>
      <c r="AF935" s="4"/>
      <c r="AG935" s="4"/>
      <c r="AH935" s="4"/>
      <c r="AI935" s="4"/>
      <c r="AJ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69"/>
      <c r="AC936" s="4"/>
      <c r="AD936" s="4"/>
      <c r="AE936" s="4"/>
      <c r="AF936" s="4"/>
      <c r="AG936" s="4"/>
      <c r="AH936" s="4"/>
      <c r="AI936" s="4"/>
      <c r="AJ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69"/>
      <c r="AC937" s="4"/>
      <c r="AD937" s="4"/>
      <c r="AE937" s="4"/>
      <c r="AF937" s="4"/>
      <c r="AG937" s="4"/>
      <c r="AH937" s="4"/>
      <c r="AI937" s="4"/>
      <c r="AJ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69"/>
      <c r="AC938" s="4"/>
      <c r="AD938" s="4"/>
      <c r="AE938" s="4"/>
      <c r="AF938" s="4"/>
      <c r="AG938" s="4"/>
      <c r="AH938" s="4"/>
      <c r="AI938" s="4"/>
      <c r="AJ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69"/>
      <c r="AC939" s="4"/>
      <c r="AD939" s="4"/>
      <c r="AE939" s="4"/>
      <c r="AF939" s="4"/>
      <c r="AG939" s="4"/>
      <c r="AH939" s="4"/>
      <c r="AI939" s="4"/>
      <c r="AJ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69"/>
      <c r="AC940" s="4"/>
      <c r="AD940" s="4"/>
      <c r="AE940" s="4"/>
      <c r="AF940" s="4"/>
      <c r="AG940" s="4"/>
      <c r="AH940" s="4"/>
      <c r="AI940" s="4"/>
      <c r="AJ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69"/>
      <c r="AC941" s="4"/>
      <c r="AD941" s="4"/>
      <c r="AE941" s="4"/>
      <c r="AF941" s="4"/>
      <c r="AG941" s="4"/>
      <c r="AH941" s="4"/>
      <c r="AI941" s="4"/>
      <c r="AJ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69"/>
      <c r="AC942" s="4"/>
      <c r="AD942" s="4"/>
      <c r="AE942" s="4"/>
      <c r="AF942" s="4"/>
      <c r="AG942" s="4"/>
      <c r="AH942" s="4"/>
      <c r="AI942" s="4"/>
      <c r="AJ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69"/>
      <c r="AC943" s="4"/>
      <c r="AD943" s="4"/>
      <c r="AE943" s="4"/>
      <c r="AF943" s="4"/>
      <c r="AG943" s="4"/>
      <c r="AH943" s="4"/>
      <c r="AI943" s="4"/>
      <c r="AJ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69"/>
      <c r="AC944" s="4"/>
      <c r="AD944" s="4"/>
      <c r="AE944" s="4"/>
      <c r="AF944" s="4"/>
      <c r="AG944" s="4"/>
      <c r="AH944" s="4"/>
      <c r="AI944" s="4"/>
      <c r="AJ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69"/>
      <c r="AC945" s="4"/>
      <c r="AD945" s="4"/>
      <c r="AE945" s="4"/>
      <c r="AF945" s="4"/>
      <c r="AG945" s="4"/>
      <c r="AH945" s="4"/>
      <c r="AI945" s="4"/>
      <c r="AJ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69"/>
      <c r="AC946" s="4"/>
      <c r="AD946" s="4"/>
      <c r="AE946" s="4"/>
      <c r="AF946" s="4"/>
      <c r="AG946" s="4"/>
      <c r="AH946" s="4"/>
      <c r="AI946" s="4"/>
      <c r="AJ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69"/>
      <c r="AC947" s="4"/>
      <c r="AD947" s="4"/>
      <c r="AE947" s="4"/>
      <c r="AF947" s="4"/>
      <c r="AG947" s="4"/>
      <c r="AH947" s="4"/>
      <c r="AI947" s="4"/>
      <c r="AJ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69"/>
      <c r="AC948" s="4"/>
      <c r="AD948" s="4"/>
      <c r="AE948" s="4"/>
      <c r="AF948" s="4"/>
      <c r="AG948" s="4"/>
      <c r="AH948" s="4"/>
      <c r="AI948" s="4"/>
      <c r="AJ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69"/>
      <c r="AC949" s="4"/>
      <c r="AD949" s="4"/>
      <c r="AE949" s="4"/>
      <c r="AF949" s="4"/>
      <c r="AG949" s="4"/>
      <c r="AH949" s="4"/>
      <c r="AI949" s="4"/>
      <c r="AJ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69"/>
      <c r="AC950" s="4"/>
      <c r="AD950" s="4"/>
      <c r="AE950" s="4"/>
      <c r="AF950" s="4"/>
      <c r="AG950" s="4"/>
      <c r="AH950" s="4"/>
      <c r="AI950" s="4"/>
      <c r="AJ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69"/>
      <c r="AC951" s="4"/>
      <c r="AD951" s="4"/>
      <c r="AE951" s="4"/>
      <c r="AF951" s="4"/>
      <c r="AG951" s="4"/>
      <c r="AH951" s="4"/>
      <c r="AI951" s="4"/>
      <c r="AJ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69"/>
      <c r="AC952" s="4"/>
      <c r="AD952" s="4"/>
      <c r="AE952" s="4"/>
      <c r="AF952" s="4"/>
      <c r="AG952" s="4"/>
      <c r="AH952" s="4"/>
      <c r="AI952" s="4"/>
      <c r="AJ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69"/>
      <c r="AC953" s="4"/>
      <c r="AD953" s="4"/>
      <c r="AE953" s="4"/>
      <c r="AF953" s="4"/>
      <c r="AG953" s="4"/>
      <c r="AH953" s="4"/>
      <c r="AI953" s="4"/>
      <c r="AJ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69"/>
      <c r="AC954" s="4"/>
      <c r="AD954" s="4"/>
      <c r="AE954" s="4"/>
      <c r="AF954" s="4"/>
      <c r="AG954" s="4"/>
      <c r="AH954" s="4"/>
      <c r="AI954" s="4"/>
      <c r="AJ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69"/>
      <c r="AC955" s="4"/>
      <c r="AD955" s="4"/>
      <c r="AE955" s="4"/>
      <c r="AF955" s="4"/>
      <c r="AG955" s="4"/>
      <c r="AH955" s="4"/>
      <c r="AI955" s="4"/>
      <c r="AJ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69"/>
      <c r="AC956" s="4"/>
      <c r="AD956" s="4"/>
      <c r="AE956" s="4"/>
      <c r="AF956" s="4"/>
      <c r="AG956" s="4"/>
      <c r="AH956" s="4"/>
      <c r="AI956" s="4"/>
      <c r="AJ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69"/>
      <c r="AC957" s="4"/>
      <c r="AD957" s="4"/>
      <c r="AE957" s="4"/>
      <c r="AF957" s="4"/>
      <c r="AG957" s="4"/>
      <c r="AH957" s="4"/>
      <c r="AI957" s="4"/>
      <c r="AJ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69"/>
      <c r="AC958" s="4"/>
      <c r="AD958" s="4"/>
      <c r="AE958" s="4"/>
      <c r="AF958" s="4"/>
      <c r="AG958" s="4"/>
      <c r="AH958" s="4"/>
      <c r="AI958" s="4"/>
      <c r="AJ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69"/>
      <c r="AC959" s="4"/>
      <c r="AD959" s="4"/>
      <c r="AE959" s="4"/>
      <c r="AF959" s="4"/>
      <c r="AG959" s="4"/>
      <c r="AH959" s="4"/>
      <c r="AI959" s="4"/>
      <c r="AJ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69"/>
      <c r="AC960" s="4"/>
      <c r="AD960" s="4"/>
      <c r="AE960" s="4"/>
      <c r="AF960" s="4"/>
      <c r="AG960" s="4"/>
      <c r="AH960" s="4"/>
      <c r="AI960" s="4"/>
      <c r="AJ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69"/>
      <c r="AC961" s="4"/>
      <c r="AD961" s="4"/>
      <c r="AE961" s="4"/>
      <c r="AF961" s="4"/>
      <c r="AG961" s="4"/>
      <c r="AH961" s="4"/>
      <c r="AI961" s="4"/>
      <c r="AJ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69"/>
      <c r="AC962" s="4"/>
      <c r="AD962" s="4"/>
      <c r="AE962" s="4"/>
      <c r="AF962" s="4"/>
      <c r="AG962" s="4"/>
      <c r="AH962" s="4"/>
      <c r="AI962" s="4"/>
      <c r="AJ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69"/>
      <c r="AC963" s="4"/>
      <c r="AD963" s="4"/>
      <c r="AE963" s="4"/>
      <c r="AF963" s="4"/>
      <c r="AG963" s="4"/>
      <c r="AH963" s="4"/>
      <c r="AI963" s="4"/>
      <c r="AJ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69"/>
      <c r="AC964" s="4"/>
      <c r="AD964" s="4"/>
      <c r="AE964" s="4"/>
      <c r="AF964" s="4"/>
      <c r="AG964" s="4"/>
      <c r="AH964" s="4"/>
      <c r="AI964" s="4"/>
      <c r="AJ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69"/>
      <c r="AC965" s="4"/>
      <c r="AD965" s="4"/>
      <c r="AE965" s="4"/>
      <c r="AF965" s="4"/>
      <c r="AG965" s="4"/>
      <c r="AH965" s="4"/>
      <c r="AI965" s="4"/>
      <c r="AJ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69"/>
      <c r="AC966" s="4"/>
      <c r="AD966" s="4"/>
      <c r="AE966" s="4"/>
      <c r="AF966" s="4"/>
      <c r="AG966" s="4"/>
      <c r="AH966" s="4"/>
      <c r="AI966" s="4"/>
      <c r="AJ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69"/>
      <c r="AC967" s="4"/>
      <c r="AD967" s="4"/>
      <c r="AE967" s="4"/>
      <c r="AF967" s="4"/>
      <c r="AG967" s="4"/>
      <c r="AH967" s="4"/>
      <c r="AI967" s="4"/>
      <c r="AJ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69"/>
      <c r="AC968" s="4"/>
      <c r="AD968" s="4"/>
      <c r="AE968" s="4"/>
      <c r="AF968" s="4"/>
      <c r="AG968" s="4"/>
      <c r="AH968" s="4"/>
      <c r="AI968" s="4"/>
      <c r="AJ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69"/>
      <c r="AC969" s="4"/>
      <c r="AD969" s="4"/>
      <c r="AE969" s="4"/>
      <c r="AF969" s="4"/>
      <c r="AG969" s="4"/>
      <c r="AH969" s="4"/>
      <c r="AI969" s="4"/>
      <c r="AJ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69"/>
      <c r="AC970" s="4"/>
      <c r="AD970" s="4"/>
      <c r="AE970" s="4"/>
      <c r="AF970" s="4"/>
      <c r="AG970" s="4"/>
      <c r="AH970" s="4"/>
      <c r="AI970" s="4"/>
      <c r="AJ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69"/>
      <c r="AC971" s="4"/>
      <c r="AD971" s="4"/>
      <c r="AE971" s="4"/>
      <c r="AF971" s="4"/>
      <c r="AG971" s="4"/>
      <c r="AH971" s="4"/>
      <c r="AI971" s="4"/>
      <c r="AJ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69"/>
      <c r="AC972" s="4"/>
      <c r="AD972" s="4"/>
      <c r="AE972" s="4"/>
      <c r="AF972" s="4"/>
      <c r="AG972" s="4"/>
      <c r="AH972" s="4"/>
      <c r="AI972" s="4"/>
      <c r="AJ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69"/>
      <c r="AC973" s="4"/>
      <c r="AD973" s="4"/>
      <c r="AE973" s="4"/>
      <c r="AF973" s="4"/>
      <c r="AG973" s="4"/>
      <c r="AH973" s="4"/>
      <c r="AI973" s="4"/>
      <c r="AJ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69"/>
      <c r="AC974" s="4"/>
      <c r="AD974" s="4"/>
      <c r="AE974" s="4"/>
      <c r="AF974" s="4"/>
      <c r="AG974" s="4"/>
      <c r="AH974" s="4"/>
      <c r="AI974" s="4"/>
      <c r="AJ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69"/>
      <c r="AC975" s="4"/>
      <c r="AD975" s="4"/>
      <c r="AE975" s="4"/>
      <c r="AF975" s="4"/>
      <c r="AG975" s="4"/>
      <c r="AH975" s="4"/>
      <c r="AI975" s="4"/>
      <c r="AJ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69"/>
      <c r="AC976" s="4"/>
      <c r="AD976" s="4"/>
      <c r="AE976" s="4"/>
      <c r="AF976" s="4"/>
      <c r="AG976" s="4"/>
      <c r="AH976" s="4"/>
      <c r="AI976" s="4"/>
      <c r="AJ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69"/>
      <c r="AC977" s="4"/>
      <c r="AD977" s="4"/>
      <c r="AE977" s="4"/>
      <c r="AF977" s="4"/>
      <c r="AG977" s="4"/>
      <c r="AH977" s="4"/>
      <c r="AI977" s="4"/>
      <c r="AJ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69"/>
      <c r="AC978" s="4"/>
      <c r="AD978" s="4"/>
      <c r="AE978" s="4"/>
      <c r="AF978" s="4"/>
      <c r="AG978" s="4"/>
      <c r="AH978" s="4"/>
      <c r="AI978" s="4"/>
      <c r="AJ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69"/>
      <c r="AC979" s="4"/>
      <c r="AD979" s="4"/>
      <c r="AE979" s="4"/>
      <c r="AF979" s="4"/>
      <c r="AG979" s="4"/>
      <c r="AH979" s="4"/>
      <c r="AI979" s="4"/>
      <c r="AJ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69"/>
      <c r="AC980" s="4"/>
      <c r="AD980" s="4"/>
      <c r="AE980" s="4"/>
      <c r="AF980" s="4"/>
      <c r="AG980" s="4"/>
      <c r="AH980" s="4"/>
      <c r="AI980" s="4"/>
      <c r="AJ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69"/>
      <c r="AC981" s="4"/>
      <c r="AD981" s="4"/>
      <c r="AE981" s="4"/>
      <c r="AF981" s="4"/>
      <c r="AG981" s="4"/>
      <c r="AH981" s="4"/>
      <c r="AI981" s="4"/>
      <c r="AJ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69"/>
      <c r="AC982" s="4"/>
      <c r="AD982" s="4"/>
      <c r="AE982" s="4"/>
      <c r="AF982" s="4"/>
      <c r="AG982" s="4"/>
      <c r="AH982" s="4"/>
      <c r="AI982" s="4"/>
      <c r="AJ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69"/>
      <c r="AC983" s="4"/>
      <c r="AD983" s="4"/>
      <c r="AE983" s="4"/>
      <c r="AF983" s="4"/>
      <c r="AG983" s="4"/>
      <c r="AH983" s="4"/>
      <c r="AI983" s="4"/>
      <c r="AJ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69"/>
      <c r="AC984" s="4"/>
      <c r="AD984" s="4"/>
      <c r="AE984" s="4"/>
      <c r="AF984" s="4"/>
      <c r="AG984" s="4"/>
      <c r="AH984" s="4"/>
      <c r="AI984" s="4"/>
      <c r="AJ984" s="4"/>
    </row>
  </sheetData>
  <mergeCells count="79">
    <mergeCell ref="C57:D57"/>
    <mergeCell ref="C58:D58"/>
    <mergeCell ref="C59:D59"/>
    <mergeCell ref="C60:D60"/>
    <mergeCell ref="C61:D61"/>
    <mergeCell ref="C62:D62"/>
    <mergeCell ref="B63:AB64"/>
    <mergeCell ref="C50:D50"/>
    <mergeCell ref="C51:D51"/>
    <mergeCell ref="C52:D52"/>
    <mergeCell ref="C53:D53"/>
    <mergeCell ref="C54:D54"/>
    <mergeCell ref="C55:D55"/>
    <mergeCell ref="C56:D56"/>
    <mergeCell ref="C65:D65"/>
    <mergeCell ref="C66:D66"/>
    <mergeCell ref="C67:D67"/>
    <mergeCell ref="C68:D68"/>
    <mergeCell ref="C69:D69"/>
    <mergeCell ref="C70:D70"/>
    <mergeCell ref="C71:D71"/>
    <mergeCell ref="C79:D79"/>
    <mergeCell ref="C80:D80"/>
    <mergeCell ref="C72:D72"/>
    <mergeCell ref="C73:D73"/>
    <mergeCell ref="C74:D74"/>
    <mergeCell ref="C75:D75"/>
    <mergeCell ref="C76:D76"/>
    <mergeCell ref="C77:D77"/>
    <mergeCell ref="C78:D78"/>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49">
    <cfRule type="cellIs" dxfId="0" priority="1" operator="lessThan">
      <formula>0.7</formula>
    </cfRule>
  </conditionalFormatting>
  <conditionalFormatting sqref="N7:AA49">
    <cfRule type="cellIs" dxfId="1" priority="2" operator="between">
      <formula>0.7</formula>
      <formula>0.9</formula>
    </cfRule>
  </conditionalFormatting>
  <conditionalFormatting sqref="N7:AA49">
    <cfRule type="cellIs" dxfId="2" priority="3" operator="greaterThan">
      <formula>0.9</formula>
    </cfRule>
  </conditionalFormatting>
  <conditionalFormatting sqref="Z50:AA62">
    <cfRule type="cellIs" dxfId="0" priority="4" operator="lessThan">
      <formula>0.7</formula>
    </cfRule>
  </conditionalFormatting>
  <conditionalFormatting sqref="Z50:AA62">
    <cfRule type="cellIs" dxfId="1" priority="5" operator="between">
      <formula>0.7</formula>
      <formula>0.9</formula>
    </cfRule>
  </conditionalFormatting>
  <conditionalFormatting sqref="Z50:AA62">
    <cfRule type="cellIs" dxfId="2" priority="6" operator="greaterThan">
      <formula>0.9</formula>
    </cfRule>
  </conditionalFormatting>
  <conditionalFormatting sqref="N50:Y62">
    <cfRule type="cellIs" dxfId="0" priority="7" operator="lessThan">
      <formula>0.7</formula>
    </cfRule>
  </conditionalFormatting>
  <conditionalFormatting sqref="N50:Y62">
    <cfRule type="cellIs" dxfId="1" priority="8" operator="between">
      <formula>0.7</formula>
      <formula>0.9</formula>
    </cfRule>
  </conditionalFormatting>
  <conditionalFormatting sqref="N50:Y62">
    <cfRule type="cellIs" dxfId="2" priority="9" operator="greaterThan">
      <formula>0.9</formula>
    </cfRule>
  </conditionalFormatting>
  <conditionalFormatting sqref="N66:Y66 Z66:AA80">
    <cfRule type="cellIs" dxfId="0" priority="10" operator="lessThan">
      <formula>0.7</formula>
    </cfRule>
  </conditionalFormatting>
  <conditionalFormatting sqref="N66:Y66 Z66:AA80">
    <cfRule type="cellIs" dxfId="1" priority="11" operator="between">
      <formula>0.7</formula>
      <formula>0.9</formula>
    </cfRule>
  </conditionalFormatting>
  <conditionalFormatting sqref="N66:Y66 Z66:AA80">
    <cfRule type="cellIs" dxfId="2" priority="12" operator="greaterThan">
      <formula>0.9</formula>
    </cfRule>
  </conditionalFormatting>
  <conditionalFormatting sqref="N67:Y80">
    <cfRule type="cellIs" dxfId="0" priority="13" operator="lessThan">
      <formula>0.7</formula>
    </cfRule>
  </conditionalFormatting>
  <conditionalFormatting sqref="N67:Y80">
    <cfRule type="cellIs" dxfId="1" priority="14" operator="between">
      <formula>0.7</formula>
      <formula>0.9</formula>
    </cfRule>
  </conditionalFormatting>
  <conditionalFormatting sqref="N67:Y80">
    <cfRule type="cellIs" dxfId="2" priority="15" operator="greaterThan">
      <formula>0.9</formula>
    </cfRule>
  </conditionalFormatting>
  <dataValidations>
    <dataValidation type="list" allowBlank="1" showErrorMessage="1" sqref="H7:H62 H66:H80">
      <formula1>$AG$7:$AG$9</formula1>
    </dataValidation>
    <dataValidation type="list" allowBlank="1" showErrorMessage="1" sqref="G7:G62 G66:G80">
      <formula1>$AF$7:$AF$11</formula1>
    </dataValidation>
    <dataValidation type="list" allowBlank="1" showErrorMessage="1" sqref="L7:L62 L66:L80">
      <formula1>$AH$7:$AH$10</formula1>
    </dataValidation>
    <dataValidation type="list" allowBlank="1" showErrorMessage="1" sqref="M7:M62 M66:M80">
      <formula1>$AI$7:$AI$12</formula1>
    </dataValidation>
    <dataValidation type="list" allowBlank="1" showErrorMessage="1" sqref="B7:B62 B66:B80">
      <formula1>$AJ$7:$AJ$10</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8.0"/>
    <col customWidth="1" min="14" max="14" width="11.67"/>
    <col customWidth="1" min="16" max="16" width="9.56"/>
    <col customWidth="1" min="17" max="17" width="10.67"/>
    <col customWidth="1" min="18" max="18" width="12.89"/>
    <col customWidth="1" min="19" max="19" width="11.67"/>
    <col customWidth="1" min="20" max="20" width="10.67"/>
    <col customWidth="1" min="21" max="21" width="12.44"/>
    <col customWidth="1" min="22" max="23" width="8.67"/>
    <col customWidth="1" min="24" max="24" width="10.0"/>
    <col customWidth="1" min="25"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7"/>
      <c r="G2" s="7"/>
      <c r="H2" s="7"/>
      <c r="I2" s="7"/>
      <c r="J2" s="7"/>
      <c r="K2" s="7"/>
      <c r="L2" s="7"/>
      <c r="M2" s="7"/>
      <c r="N2" s="7"/>
      <c r="O2" s="7"/>
      <c r="P2" s="7"/>
      <c r="Q2" s="7"/>
      <c r="R2" s="7"/>
      <c r="S2" s="7"/>
      <c r="T2" s="7"/>
      <c r="U2" s="7"/>
      <c r="V2" s="7"/>
      <c r="W2" s="7"/>
      <c r="X2" s="7"/>
      <c r="Y2" s="7"/>
      <c r="Z2" s="7"/>
      <c r="AA2" s="7"/>
      <c r="AB2" s="7"/>
      <c r="AC2" s="4"/>
      <c r="AD2" s="4"/>
      <c r="AE2" s="4"/>
      <c r="AF2" s="4"/>
      <c r="AG2" s="4"/>
      <c r="AH2" s="4"/>
      <c r="AI2" s="4"/>
      <c r="AJ2" s="4"/>
      <c r="AK2" s="4"/>
    </row>
    <row r="3" ht="15.75" customHeight="1">
      <c r="A3" s="4"/>
      <c r="C3" s="6"/>
      <c r="D3" s="2" t="s">
        <v>127</v>
      </c>
      <c r="E3" s="3"/>
      <c r="F3" s="7"/>
      <c r="G3" s="7"/>
      <c r="H3" s="7"/>
      <c r="I3" s="7"/>
      <c r="J3" s="7"/>
      <c r="K3" s="7"/>
      <c r="L3" s="7"/>
      <c r="M3" s="7"/>
      <c r="N3" s="7"/>
      <c r="O3" s="7"/>
      <c r="P3" s="7"/>
      <c r="Q3" s="7"/>
      <c r="R3" s="7"/>
      <c r="S3" s="7"/>
      <c r="T3" s="7"/>
      <c r="U3" s="7"/>
      <c r="V3" s="7"/>
      <c r="W3" s="7"/>
      <c r="X3" s="7"/>
      <c r="Y3" s="7"/>
      <c r="Z3" s="7"/>
      <c r="AA3" s="7"/>
      <c r="AB3" s="7"/>
      <c r="AC3" s="4"/>
      <c r="AD3" s="4"/>
      <c r="AE3" s="4"/>
      <c r="AF3" s="4"/>
      <c r="AG3" s="4"/>
      <c r="AH3" s="4"/>
      <c r="AI3" s="4"/>
      <c r="AJ3" s="4"/>
      <c r="AK3" s="4"/>
    </row>
    <row r="4" ht="39.0" customHeight="1">
      <c r="A4" s="4"/>
      <c r="C4" s="6"/>
      <c r="D4" s="2" t="s">
        <v>2</v>
      </c>
      <c r="E4" s="3"/>
      <c r="F4" s="7"/>
      <c r="G4" s="7"/>
      <c r="H4" s="7"/>
      <c r="I4" s="7"/>
      <c r="J4" s="7"/>
      <c r="K4" s="7"/>
      <c r="L4" s="7"/>
      <c r="M4" s="7"/>
      <c r="N4" s="7"/>
      <c r="O4" s="7"/>
      <c r="P4" s="7"/>
      <c r="Q4" s="7"/>
      <c r="R4" s="7"/>
      <c r="S4" s="7"/>
      <c r="T4" s="7"/>
      <c r="U4" s="7"/>
      <c r="V4" s="7"/>
      <c r="W4" s="7"/>
      <c r="X4" s="7"/>
      <c r="Y4" s="7"/>
      <c r="Z4" s="7"/>
      <c r="AA4" s="7"/>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7"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189.75" customHeight="1">
      <c r="A7" s="4"/>
      <c r="B7" s="16" t="s">
        <v>31</v>
      </c>
      <c r="C7" s="72" t="s">
        <v>32</v>
      </c>
      <c r="D7" s="73"/>
      <c r="E7" s="19" t="s">
        <v>128</v>
      </c>
      <c r="F7" s="19" t="s">
        <v>129</v>
      </c>
      <c r="G7" s="20" t="s">
        <v>57</v>
      </c>
      <c r="H7" s="20" t="s">
        <v>36</v>
      </c>
      <c r="I7" s="52" t="s">
        <v>130</v>
      </c>
      <c r="J7" s="22" t="s">
        <v>131</v>
      </c>
      <c r="K7" s="98">
        <v>106759.0</v>
      </c>
      <c r="L7" s="98" t="s">
        <v>48</v>
      </c>
      <c r="M7" s="20" t="s">
        <v>43</v>
      </c>
      <c r="N7" s="98">
        <v>93701.0</v>
      </c>
      <c r="O7" s="98">
        <v>94744.0</v>
      </c>
      <c r="P7" s="98">
        <v>95758.0</v>
      </c>
      <c r="Q7" s="98">
        <v>96949.0</v>
      </c>
      <c r="R7" s="98">
        <v>98067.0</v>
      </c>
      <c r="S7" s="98">
        <v>99769.0</v>
      </c>
      <c r="T7" s="98">
        <v>100597.0</v>
      </c>
      <c r="U7" s="98">
        <v>100877.0</v>
      </c>
      <c r="V7" s="98">
        <v>102220.0</v>
      </c>
      <c r="W7" s="98">
        <v>103496.0</v>
      </c>
      <c r="X7" s="98">
        <v>104865.0</v>
      </c>
      <c r="Y7" s="98">
        <v>105472.0</v>
      </c>
      <c r="Z7" s="21">
        <f>MAX(N7:Y7)/K7</f>
        <v>0.9879448103</v>
      </c>
      <c r="AA7" s="99">
        <f>Z7</f>
        <v>0.9879448103</v>
      </c>
      <c r="AB7" s="100" t="s">
        <v>132</v>
      </c>
      <c r="AC7" s="4"/>
      <c r="AD7" s="27" t="s">
        <v>41</v>
      </c>
      <c r="AE7" s="28" t="s">
        <v>42</v>
      </c>
      <c r="AF7" s="4"/>
      <c r="AG7" s="5" t="s">
        <v>35</v>
      </c>
      <c r="AH7" s="5" t="s">
        <v>36</v>
      </c>
      <c r="AI7" s="5" t="s">
        <v>38</v>
      </c>
      <c r="AJ7" s="5" t="s">
        <v>43</v>
      </c>
      <c r="AK7" s="4" t="s">
        <v>31</v>
      </c>
    </row>
    <row r="8" ht="219.0" customHeight="1">
      <c r="A8" s="4"/>
      <c r="B8" s="53" t="s">
        <v>31</v>
      </c>
      <c r="C8" s="55" t="s">
        <v>32</v>
      </c>
      <c r="D8" s="3"/>
      <c r="E8" s="19" t="s">
        <v>133</v>
      </c>
      <c r="F8" s="19" t="s">
        <v>134</v>
      </c>
      <c r="G8" s="31" t="s">
        <v>35</v>
      </c>
      <c r="H8" s="31" t="s">
        <v>36</v>
      </c>
      <c r="I8" s="32">
        <v>0.0</v>
      </c>
      <c r="J8" s="22" t="s">
        <v>135</v>
      </c>
      <c r="K8" s="32">
        <v>1.0</v>
      </c>
      <c r="L8" s="31" t="s">
        <v>38</v>
      </c>
      <c r="M8" s="31" t="s">
        <v>43</v>
      </c>
      <c r="N8" s="76">
        <v>1.0</v>
      </c>
      <c r="O8" s="76">
        <v>1.0</v>
      </c>
      <c r="P8" s="76">
        <v>1.0</v>
      </c>
      <c r="Q8" s="76">
        <v>1.0</v>
      </c>
      <c r="R8" s="76">
        <v>1.0</v>
      </c>
      <c r="S8" s="76">
        <v>1.0</v>
      </c>
      <c r="T8" s="76">
        <v>1.0</v>
      </c>
      <c r="U8" s="76">
        <v>1.0</v>
      </c>
      <c r="V8" s="76">
        <v>1.0</v>
      </c>
      <c r="W8" s="76">
        <v>1.0</v>
      </c>
      <c r="X8" s="76">
        <v>1.0</v>
      </c>
      <c r="Y8" s="76">
        <v>1.0</v>
      </c>
      <c r="Z8" s="32">
        <f t="shared" ref="Z8:Z9" si="1">AVERAGE(N8:Y8)</f>
        <v>1</v>
      </c>
      <c r="AA8" s="32">
        <f>Z8/K8</f>
        <v>1</v>
      </c>
      <c r="AB8" s="101" t="s">
        <v>136</v>
      </c>
      <c r="AC8" s="4"/>
      <c r="AD8" s="34" t="s">
        <v>44</v>
      </c>
      <c r="AE8" s="28" t="s">
        <v>45</v>
      </c>
      <c r="AF8" s="4"/>
      <c r="AG8" s="5" t="s">
        <v>46</v>
      </c>
      <c r="AH8" s="5" t="s">
        <v>47</v>
      </c>
      <c r="AI8" s="5" t="s">
        <v>48</v>
      </c>
      <c r="AJ8" s="5" t="s">
        <v>49</v>
      </c>
      <c r="AK8" s="4" t="s">
        <v>50</v>
      </c>
    </row>
    <row r="9" ht="159.0" customHeight="1">
      <c r="A9" s="4"/>
      <c r="B9" s="53" t="s">
        <v>31</v>
      </c>
      <c r="C9" s="55" t="s">
        <v>137</v>
      </c>
      <c r="D9" s="3"/>
      <c r="E9" s="19" t="s">
        <v>138</v>
      </c>
      <c r="F9" s="19" t="s">
        <v>139</v>
      </c>
      <c r="G9" s="31" t="s">
        <v>35</v>
      </c>
      <c r="H9" s="31" t="s">
        <v>54</v>
      </c>
      <c r="I9" s="76">
        <v>1.0</v>
      </c>
      <c r="J9" s="22" t="s">
        <v>140</v>
      </c>
      <c r="K9" s="32">
        <v>1.0</v>
      </c>
      <c r="L9" s="31" t="s">
        <v>38</v>
      </c>
      <c r="M9" s="31" t="s">
        <v>39</v>
      </c>
      <c r="N9" s="76">
        <v>1.0</v>
      </c>
      <c r="O9" s="76">
        <v>1.0</v>
      </c>
      <c r="P9" s="76">
        <v>1.0</v>
      </c>
      <c r="Q9" s="76">
        <v>1.0</v>
      </c>
      <c r="R9" s="76">
        <v>1.0</v>
      </c>
      <c r="S9" s="76">
        <v>0.95</v>
      </c>
      <c r="T9" s="76">
        <v>1.0</v>
      </c>
      <c r="U9" s="76">
        <v>1.0</v>
      </c>
      <c r="V9" s="76">
        <v>1.0</v>
      </c>
      <c r="W9" s="76">
        <v>1.0</v>
      </c>
      <c r="X9" s="76">
        <v>1.0</v>
      </c>
      <c r="Y9" s="76">
        <v>1.0</v>
      </c>
      <c r="Z9" s="32">
        <f t="shared" si="1"/>
        <v>0.9958333333</v>
      </c>
      <c r="AA9" s="32">
        <f t="shared" ref="AA9:AA10" si="2">Z9</f>
        <v>0.9958333333</v>
      </c>
      <c r="AB9" s="102" t="s">
        <v>141</v>
      </c>
      <c r="AC9" s="4"/>
      <c r="AD9" s="35" t="s">
        <v>51</v>
      </c>
      <c r="AE9" s="28" t="s">
        <v>52</v>
      </c>
      <c r="AF9" s="4"/>
      <c r="AG9" s="5" t="s">
        <v>53</v>
      </c>
      <c r="AH9" s="5" t="s">
        <v>54</v>
      </c>
      <c r="AI9" s="5" t="s">
        <v>55</v>
      </c>
      <c r="AJ9" s="5" t="s">
        <v>39</v>
      </c>
      <c r="AK9" s="4" t="s">
        <v>56</v>
      </c>
    </row>
    <row r="10" ht="303.0" customHeight="1">
      <c r="A10" s="4"/>
      <c r="B10" s="53" t="s">
        <v>31</v>
      </c>
      <c r="C10" s="55" t="s">
        <v>137</v>
      </c>
      <c r="D10" s="3"/>
      <c r="E10" s="85" t="s">
        <v>142</v>
      </c>
      <c r="F10" s="19" t="s">
        <v>143</v>
      </c>
      <c r="G10" s="31" t="s">
        <v>35</v>
      </c>
      <c r="H10" s="31" t="s">
        <v>36</v>
      </c>
      <c r="I10" s="52" t="s">
        <v>144</v>
      </c>
      <c r="J10" s="22" t="s">
        <v>145</v>
      </c>
      <c r="K10" s="52" t="s">
        <v>146</v>
      </c>
      <c r="L10" s="31" t="s">
        <v>48</v>
      </c>
      <c r="M10" s="31" t="s">
        <v>43</v>
      </c>
      <c r="N10" s="83">
        <v>9.0</v>
      </c>
      <c r="O10" s="83">
        <v>51.0</v>
      </c>
      <c r="P10" s="103">
        <v>21.0</v>
      </c>
      <c r="Q10" s="103">
        <v>22.0</v>
      </c>
      <c r="R10" s="103">
        <v>50.0</v>
      </c>
      <c r="S10" s="103">
        <v>45.0</v>
      </c>
      <c r="T10" s="103">
        <v>59.0</v>
      </c>
      <c r="U10" s="103">
        <v>28.0</v>
      </c>
      <c r="V10" s="103">
        <v>73.0</v>
      </c>
      <c r="W10" s="103">
        <v>79.0</v>
      </c>
      <c r="X10" s="103">
        <v>60.0</v>
      </c>
      <c r="Y10" s="83">
        <v>25.0</v>
      </c>
      <c r="Z10" s="84">
        <f>SUM(N10:Y10)/460</f>
        <v>1.134782609</v>
      </c>
      <c r="AA10" s="21">
        <f t="shared" si="2"/>
        <v>1.134782609</v>
      </c>
      <c r="AB10" s="25" t="s">
        <v>147</v>
      </c>
      <c r="AC10" s="4"/>
      <c r="AD10" s="4"/>
      <c r="AE10" s="4"/>
      <c r="AF10" s="4"/>
      <c r="AG10" s="5" t="s">
        <v>57</v>
      </c>
      <c r="AH10" s="5"/>
      <c r="AI10" s="5" t="s">
        <v>58</v>
      </c>
      <c r="AJ10" s="5" t="s">
        <v>59</v>
      </c>
      <c r="AK10" s="4" t="s">
        <v>60</v>
      </c>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AVERAGE(N11:Y11)/460</f>
        <v>#DIV/0!</v>
      </c>
      <c r="AA11" s="32" t="str">
        <f t="shared" ref="AA11:AA71" si="3">Z11/K11</f>
        <v>#DIV/0!</v>
      </c>
      <c r="AB11" s="31"/>
      <c r="AC11" s="4"/>
      <c r="AD11" s="4"/>
      <c r="AE11" s="4"/>
      <c r="AF11" s="4"/>
      <c r="AG11" s="5"/>
      <c r="AH11" s="5"/>
      <c r="AI11" s="5"/>
      <c r="AJ11" s="5" t="s">
        <v>63</v>
      </c>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ref="Z12:Z71" si="4">AVERAGE(N12:Y12)</f>
        <v>#DIV/0!</v>
      </c>
      <c r="AA12" s="32" t="str">
        <f t="shared" si="3"/>
        <v>#DIV/0!</v>
      </c>
      <c r="AB12" s="31"/>
      <c r="AC12" s="4"/>
      <c r="AD12" s="4"/>
      <c r="AE12" s="4"/>
      <c r="AF12" s="4"/>
      <c r="AG12" s="4"/>
      <c r="AH12" s="4"/>
      <c r="AI12" s="4"/>
      <c r="AJ12" s="4"/>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4"/>
        <v>#DIV/0!</v>
      </c>
      <c r="AA13" s="32" t="str">
        <f t="shared" si="3"/>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4"/>
        <v>#DIV/0!</v>
      </c>
      <c r="AA14" s="32" t="str">
        <f t="shared" si="3"/>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4"/>
        <v>#DIV/0!</v>
      </c>
      <c r="AA15" s="32" t="str">
        <f t="shared" si="3"/>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4"/>
        <v>#DIV/0!</v>
      </c>
      <c r="AA16" s="32" t="str">
        <f t="shared" si="3"/>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4"/>
        <v>#DIV/0!</v>
      </c>
      <c r="AA17" s="32" t="str">
        <f t="shared" si="3"/>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4"/>
        <v>#DIV/0!</v>
      </c>
      <c r="AA18" s="32" t="str">
        <f t="shared" si="3"/>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4"/>
        <v>#DIV/0!</v>
      </c>
      <c r="AA19" s="32" t="str">
        <f t="shared" si="3"/>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4"/>
        <v>#DIV/0!</v>
      </c>
      <c r="AA20" s="32" t="str">
        <f t="shared" si="3"/>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4"/>
        <v>#DIV/0!</v>
      </c>
      <c r="AA21" s="32" t="str">
        <f t="shared" si="3"/>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4"/>
        <v>#DIV/0!</v>
      </c>
      <c r="AA22" s="32" t="str">
        <f t="shared" si="3"/>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4"/>
        <v>#DIV/0!</v>
      </c>
      <c r="AA23" s="32" t="str">
        <f t="shared" si="3"/>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4"/>
        <v>#DIV/0!</v>
      </c>
      <c r="AA24" s="32" t="str">
        <f t="shared" si="3"/>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4"/>
        <v>#DIV/0!</v>
      </c>
      <c r="AA25" s="32" t="str">
        <f t="shared" si="3"/>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4"/>
        <v>#DIV/0!</v>
      </c>
      <c r="AA26" s="32" t="str">
        <f t="shared" si="3"/>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4"/>
        <v>#DIV/0!</v>
      </c>
      <c r="AA27" s="32" t="str">
        <f t="shared" si="3"/>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4"/>
        <v>#DIV/0!</v>
      </c>
      <c r="AA28" s="32" t="str">
        <f t="shared" si="3"/>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4"/>
        <v>#DIV/0!</v>
      </c>
      <c r="AA29" s="32" t="str">
        <f t="shared" si="3"/>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4"/>
        <v>#DIV/0!</v>
      </c>
      <c r="AA30" s="32" t="str">
        <f t="shared" si="3"/>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4"/>
        <v>#DIV/0!</v>
      </c>
      <c r="AA31" s="32" t="str">
        <f t="shared" si="3"/>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4"/>
        <v>#DIV/0!</v>
      </c>
      <c r="AA32" s="32" t="str">
        <f t="shared" si="3"/>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4"/>
        <v>#DIV/0!</v>
      </c>
      <c r="AA33" s="32" t="str">
        <f t="shared" si="3"/>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4"/>
        <v>#DIV/0!</v>
      </c>
      <c r="AA34" s="32" t="str">
        <f t="shared" si="3"/>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4"/>
        <v>#DIV/0!</v>
      </c>
      <c r="AA35" s="32" t="str">
        <f t="shared" si="3"/>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4"/>
        <v>#DIV/0!</v>
      </c>
      <c r="AA36" s="32" t="str">
        <f t="shared" si="3"/>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4"/>
        <v>#DIV/0!</v>
      </c>
      <c r="AA37" s="32" t="str">
        <f t="shared" si="3"/>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4"/>
        <v>#DIV/0!</v>
      </c>
      <c r="AA38" s="32" t="str">
        <f t="shared" si="3"/>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4"/>
        <v>#DIV/0!</v>
      </c>
      <c r="AA39" s="32" t="str">
        <f t="shared" si="3"/>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4"/>
        <v>#DIV/0!</v>
      </c>
      <c r="AA40" s="32" t="str">
        <f t="shared" si="3"/>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4"/>
        <v>#DIV/0!</v>
      </c>
      <c r="AA41" s="32" t="str">
        <f t="shared" si="3"/>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4"/>
        <v>#DIV/0!</v>
      </c>
      <c r="AA42" s="32" t="str">
        <f t="shared" si="3"/>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4"/>
        <v>#DIV/0!</v>
      </c>
      <c r="AA43" s="32" t="str">
        <f t="shared" si="3"/>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4"/>
        <v>#DIV/0!</v>
      </c>
      <c r="AA44" s="32" t="str">
        <f t="shared" si="3"/>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4"/>
        <v>#DIV/0!</v>
      </c>
      <c r="AA45" s="32" t="str">
        <f t="shared" si="3"/>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4"/>
        <v>#DIV/0!</v>
      </c>
      <c r="AA46" s="32" t="str">
        <f t="shared" si="3"/>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4"/>
        <v>#DIV/0!</v>
      </c>
      <c r="AA47" s="32" t="str">
        <f t="shared" si="3"/>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4"/>
        <v>#DIV/0!</v>
      </c>
      <c r="AA48" s="32" t="str">
        <f t="shared" si="3"/>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4"/>
        <v>#DIV/0!</v>
      </c>
      <c r="AA49" s="32" t="str">
        <f t="shared" si="3"/>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4"/>
        <v>#DIV/0!</v>
      </c>
      <c r="AA50" s="32" t="str">
        <f t="shared" si="3"/>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4"/>
        <v>#DIV/0!</v>
      </c>
      <c r="AA51" s="32" t="str">
        <f t="shared" si="3"/>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4"/>
        <v>#DIV/0!</v>
      </c>
      <c r="AA52" s="32" t="str">
        <f t="shared" si="3"/>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4"/>
        <v>#DIV/0!</v>
      </c>
      <c r="AA53" s="32" t="str">
        <f t="shared" si="3"/>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4"/>
        <v>#DIV/0!</v>
      </c>
      <c r="AA54" s="32" t="str">
        <f t="shared" si="3"/>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4"/>
        <v>#DIV/0!</v>
      </c>
      <c r="AA55" s="32" t="str">
        <f t="shared" si="3"/>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4"/>
        <v>#DIV/0!</v>
      </c>
      <c r="AA56" s="32" t="str">
        <f t="shared" si="3"/>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4"/>
        <v>#DIV/0!</v>
      </c>
      <c r="AA57" s="32" t="str">
        <f t="shared" si="3"/>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4"/>
        <v>#DIV/0!</v>
      </c>
      <c r="AA58" s="32" t="str">
        <f t="shared" si="3"/>
        <v>#DIV/0!</v>
      </c>
      <c r="AB58" s="31"/>
      <c r="AC58" s="4"/>
      <c r="AD58" s="4"/>
      <c r="AE58" s="4"/>
      <c r="AF58" s="4"/>
      <c r="AG58" s="4"/>
      <c r="AH58" s="4"/>
      <c r="AI58" s="4"/>
      <c r="AJ58" s="4"/>
      <c r="AK58" s="4"/>
    </row>
    <row r="59" ht="15.75" customHeight="1">
      <c r="A59" s="4"/>
      <c r="B59" s="29"/>
      <c r="C59" s="55"/>
      <c r="D59" s="3"/>
      <c r="E59" s="56"/>
      <c r="F59" s="57"/>
      <c r="G59" s="56"/>
      <c r="H59" s="56"/>
      <c r="I59" s="58"/>
      <c r="J59" s="59"/>
      <c r="K59" s="58"/>
      <c r="L59" s="56"/>
      <c r="M59" s="56"/>
      <c r="N59" s="58"/>
      <c r="O59" s="58"/>
      <c r="P59" s="58"/>
      <c r="Q59" s="58"/>
      <c r="R59" s="58"/>
      <c r="S59" s="58"/>
      <c r="T59" s="58"/>
      <c r="U59" s="58"/>
      <c r="V59" s="58"/>
      <c r="W59" s="58"/>
      <c r="X59" s="58"/>
      <c r="Y59" s="58"/>
      <c r="Z59" s="58" t="str">
        <f t="shared" si="4"/>
        <v>#DIV/0!</v>
      </c>
      <c r="AA59" s="58" t="str">
        <f t="shared" si="3"/>
        <v>#DIV/0!</v>
      </c>
      <c r="AB59" s="31"/>
      <c r="AC59" s="4"/>
      <c r="AD59" s="4"/>
      <c r="AE59" s="4"/>
      <c r="AF59" s="4"/>
      <c r="AG59" s="4"/>
      <c r="AH59" s="4"/>
      <c r="AI59" s="4"/>
      <c r="AJ59" s="4"/>
      <c r="AK59" s="4"/>
    </row>
    <row r="60" ht="15.75" customHeight="1">
      <c r="A60" s="4"/>
      <c r="B60" s="29"/>
      <c r="C60" s="55"/>
      <c r="D60" s="3"/>
      <c r="E60" s="56"/>
      <c r="F60" s="57"/>
      <c r="G60" s="56"/>
      <c r="H60" s="56"/>
      <c r="I60" s="58"/>
      <c r="J60" s="59"/>
      <c r="K60" s="58"/>
      <c r="L60" s="56"/>
      <c r="M60" s="56"/>
      <c r="N60" s="58"/>
      <c r="O60" s="58"/>
      <c r="P60" s="58"/>
      <c r="Q60" s="58"/>
      <c r="R60" s="58"/>
      <c r="S60" s="58"/>
      <c r="T60" s="58"/>
      <c r="U60" s="58"/>
      <c r="V60" s="58"/>
      <c r="W60" s="58"/>
      <c r="X60" s="58"/>
      <c r="Y60" s="58"/>
      <c r="Z60" s="58" t="str">
        <f t="shared" si="4"/>
        <v>#DIV/0!</v>
      </c>
      <c r="AA60" s="58" t="str">
        <f t="shared" si="3"/>
        <v>#DIV/0!</v>
      </c>
      <c r="AB60" s="31"/>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4"/>
        <v>#DIV/0!</v>
      </c>
      <c r="AA61" s="58" t="str">
        <f t="shared" si="3"/>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4"/>
        <v>#DIV/0!</v>
      </c>
      <c r="AA62" s="58" t="str">
        <f t="shared" si="3"/>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4"/>
        <v>#DIV/0!</v>
      </c>
      <c r="AA63" s="58" t="str">
        <f t="shared" si="3"/>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4"/>
        <v>#DIV/0!</v>
      </c>
      <c r="AA64" s="58" t="str">
        <f t="shared" si="3"/>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4"/>
        <v>#DIV/0!</v>
      </c>
      <c r="AA65" s="58" t="str">
        <f t="shared" si="3"/>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4"/>
        <v>#DIV/0!</v>
      </c>
      <c r="AA66" s="58" t="str">
        <f t="shared" si="3"/>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4"/>
        <v>#DIV/0!</v>
      </c>
      <c r="AA67" s="58" t="str">
        <f t="shared" si="3"/>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4"/>
        <v>#DIV/0!</v>
      </c>
      <c r="AA68" s="58" t="str">
        <f t="shared" si="3"/>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4"/>
        <v>#DIV/0!</v>
      </c>
      <c r="AA69" s="58" t="str">
        <f t="shared" si="3"/>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4"/>
        <v>#DIV/0!</v>
      </c>
      <c r="AA70" s="58" t="str">
        <f t="shared" si="3"/>
        <v>#DIV/0!</v>
      </c>
      <c r="AB70" s="31"/>
      <c r="AC70" s="4"/>
      <c r="AD70" s="4"/>
      <c r="AE70" s="4"/>
      <c r="AF70" s="4"/>
      <c r="AG70" s="4"/>
      <c r="AH70" s="4"/>
      <c r="AI70" s="4"/>
      <c r="AJ70" s="4"/>
      <c r="AK70" s="4"/>
    </row>
    <row r="71" ht="15.75" customHeight="1">
      <c r="A71" s="4"/>
      <c r="B71" s="61"/>
      <c r="C71" s="104"/>
      <c r="D71" s="105"/>
      <c r="E71" s="63"/>
      <c r="F71" s="64"/>
      <c r="G71" s="63"/>
      <c r="H71" s="63"/>
      <c r="I71" s="65"/>
      <c r="J71" s="66"/>
      <c r="K71" s="65"/>
      <c r="L71" s="63"/>
      <c r="M71" s="63"/>
      <c r="N71" s="65"/>
      <c r="O71" s="65"/>
      <c r="P71" s="65"/>
      <c r="Q71" s="65"/>
      <c r="R71" s="65"/>
      <c r="S71" s="65"/>
      <c r="T71" s="65"/>
      <c r="U71" s="65"/>
      <c r="V71" s="65"/>
      <c r="W71" s="65"/>
      <c r="X71" s="65"/>
      <c r="Y71" s="65"/>
      <c r="Z71" s="65" t="str">
        <f t="shared" si="4"/>
        <v>#DIV/0!</v>
      </c>
      <c r="AA71" s="65" t="str">
        <f t="shared" si="3"/>
        <v>#DIV/0!</v>
      </c>
      <c r="AB71" s="39"/>
      <c r="AC71" s="4"/>
      <c r="AD71" s="4"/>
      <c r="AE71" s="4"/>
      <c r="AF71" s="4"/>
      <c r="AG71" s="4"/>
      <c r="AH71" s="4"/>
      <c r="AI71" s="4"/>
      <c r="AJ71" s="4"/>
      <c r="AK71" s="4"/>
    </row>
    <row r="72" ht="15.75" customHeight="1">
      <c r="A72" s="4"/>
      <c r="B72" s="42" t="s">
        <v>70</v>
      </c>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91"/>
      <c r="AC72" s="4"/>
      <c r="AD72" s="4"/>
      <c r="AE72" s="4"/>
      <c r="AF72" s="4"/>
      <c r="AG72" s="4"/>
      <c r="AH72" s="4"/>
      <c r="AI72" s="4"/>
      <c r="AJ72" s="4"/>
      <c r="AK72" s="4"/>
    </row>
    <row r="73" ht="15.75" customHeight="1">
      <c r="A73" s="4"/>
      <c r="B73" s="92"/>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4"/>
      <c r="AC73" s="4"/>
      <c r="AD73" s="4"/>
      <c r="AE73" s="4"/>
      <c r="AF73" s="4"/>
      <c r="AG73" s="4"/>
      <c r="AH73" s="4"/>
      <c r="AI73" s="4"/>
      <c r="AJ73" s="4"/>
      <c r="AK73" s="4"/>
    </row>
    <row r="74" ht="15.75" customHeight="1">
      <c r="A74" s="4"/>
      <c r="B74" s="48" t="s">
        <v>3</v>
      </c>
      <c r="C74" s="97" t="s">
        <v>4</v>
      </c>
      <c r="D74" s="10"/>
      <c r="E74" s="11" t="s">
        <v>5</v>
      </c>
      <c r="F74" s="11" t="s">
        <v>6</v>
      </c>
      <c r="G74" s="11" t="s">
        <v>7</v>
      </c>
      <c r="H74" s="11" t="s">
        <v>8</v>
      </c>
      <c r="I74" s="11" t="s">
        <v>9</v>
      </c>
      <c r="J74" s="11" t="s">
        <v>10</v>
      </c>
      <c r="K74" s="11" t="s">
        <v>11</v>
      </c>
      <c r="L74" s="11" t="s">
        <v>12</v>
      </c>
      <c r="M74" s="11" t="s">
        <v>13</v>
      </c>
      <c r="N74" s="49" t="s">
        <v>14</v>
      </c>
      <c r="O74" s="49" t="s">
        <v>15</v>
      </c>
      <c r="P74" s="49" t="s">
        <v>148</v>
      </c>
      <c r="Q74" s="49" t="s">
        <v>17</v>
      </c>
      <c r="R74" s="49" t="s">
        <v>149</v>
      </c>
      <c r="S74" s="49" t="s">
        <v>19</v>
      </c>
      <c r="T74" s="49" t="s">
        <v>20</v>
      </c>
      <c r="U74" s="49" t="s">
        <v>21</v>
      </c>
      <c r="V74" s="49" t="s">
        <v>22</v>
      </c>
      <c r="W74" s="49" t="s">
        <v>23</v>
      </c>
      <c r="X74" s="49" t="s">
        <v>24</v>
      </c>
      <c r="Y74" s="11" t="s">
        <v>25</v>
      </c>
      <c r="Z74" s="11" t="s">
        <v>26</v>
      </c>
      <c r="AA74" s="11" t="s">
        <v>27</v>
      </c>
      <c r="AB74" s="11" t="s">
        <v>28</v>
      </c>
      <c r="AC74" s="4"/>
      <c r="AD74" s="4"/>
      <c r="AE74" s="4"/>
      <c r="AF74" s="4"/>
      <c r="AG74" s="4"/>
      <c r="AH74" s="4"/>
      <c r="AI74" s="4"/>
      <c r="AJ74" s="4"/>
      <c r="AK74" s="4"/>
    </row>
    <row r="75" ht="64.5" customHeight="1">
      <c r="A75" s="4"/>
      <c r="B75" s="50" t="s">
        <v>31</v>
      </c>
      <c r="C75" s="72" t="s">
        <v>32</v>
      </c>
      <c r="D75" s="73"/>
      <c r="E75" s="51" t="s">
        <v>150</v>
      </c>
      <c r="F75" s="19" t="s">
        <v>72</v>
      </c>
      <c r="G75" s="20" t="s">
        <v>35</v>
      </c>
      <c r="H75" s="20" t="s">
        <v>36</v>
      </c>
      <c r="I75" s="21" t="s">
        <v>151</v>
      </c>
      <c r="J75" s="52" t="s">
        <v>126</v>
      </c>
      <c r="K75" s="21">
        <v>1.0</v>
      </c>
      <c r="L75" s="20" t="s">
        <v>38</v>
      </c>
      <c r="M75" s="20" t="s">
        <v>39</v>
      </c>
      <c r="N75" s="21"/>
      <c r="O75" s="21"/>
      <c r="P75" s="21"/>
      <c r="Q75" s="21"/>
      <c r="R75" s="21"/>
      <c r="S75" s="21"/>
      <c r="T75" s="21"/>
      <c r="U75" s="21"/>
      <c r="V75" s="21"/>
      <c r="W75" s="21"/>
      <c r="X75" s="21"/>
      <c r="Y75" s="21"/>
      <c r="Z75" s="21" t="str">
        <f t="shared" ref="Z75:Z89" si="5">AVERAGE(N75:Y75)</f>
        <v>#DIV/0!</v>
      </c>
      <c r="AA75" s="21" t="str">
        <f t="shared" ref="AA75:AA89" si="6">Z75/K75</f>
        <v>#DIV/0!</v>
      </c>
      <c r="AB75" s="22"/>
      <c r="AC75" s="4"/>
      <c r="AD75" s="4"/>
      <c r="AE75" s="4"/>
      <c r="AF75" s="4"/>
      <c r="AG75" s="4"/>
      <c r="AH75" s="4"/>
      <c r="AI75" s="4"/>
      <c r="AJ75" s="4"/>
      <c r="AK75" s="4"/>
    </row>
    <row r="76" ht="15.75" customHeight="1">
      <c r="A76" s="4"/>
      <c r="B76" s="29"/>
      <c r="C76" s="55"/>
      <c r="D76" s="3"/>
      <c r="E76" s="56"/>
      <c r="F76" s="57"/>
      <c r="G76" s="56"/>
      <c r="H76" s="56"/>
      <c r="I76" s="58"/>
      <c r="J76" s="22"/>
      <c r="K76" s="58"/>
      <c r="L76" s="56"/>
      <c r="M76" s="56"/>
      <c r="N76" s="58"/>
      <c r="O76" s="58"/>
      <c r="P76" s="58"/>
      <c r="Q76" s="58"/>
      <c r="R76" s="58"/>
      <c r="S76" s="58"/>
      <c r="T76" s="58"/>
      <c r="U76" s="58"/>
      <c r="V76" s="58"/>
      <c r="W76" s="58"/>
      <c r="X76" s="58"/>
      <c r="Y76" s="58"/>
      <c r="Z76" s="58" t="str">
        <f t="shared" si="5"/>
        <v>#DIV/0!</v>
      </c>
      <c r="AA76" s="58" t="str">
        <f t="shared" si="6"/>
        <v>#DIV/0!</v>
      </c>
      <c r="AB76" s="31"/>
      <c r="AC76" s="4"/>
      <c r="AD76" s="4"/>
      <c r="AE76" s="4"/>
      <c r="AF76" s="4"/>
      <c r="AG76" s="4"/>
      <c r="AH76" s="4"/>
      <c r="AI76" s="4"/>
      <c r="AJ76" s="4"/>
      <c r="AK76" s="4"/>
    </row>
    <row r="77" ht="15.75" customHeight="1">
      <c r="A77" s="4"/>
      <c r="B77" s="29"/>
      <c r="C77" s="55"/>
      <c r="D77" s="3"/>
      <c r="E77" s="56"/>
      <c r="F77" s="57"/>
      <c r="G77" s="56"/>
      <c r="H77" s="56"/>
      <c r="I77" s="58"/>
      <c r="J77" s="22"/>
      <c r="K77" s="58"/>
      <c r="L77" s="56"/>
      <c r="M77" s="56"/>
      <c r="N77" s="58"/>
      <c r="O77" s="58"/>
      <c r="P77" s="58"/>
      <c r="Q77" s="58"/>
      <c r="R77" s="58"/>
      <c r="S77" s="58"/>
      <c r="T77" s="58"/>
      <c r="U77" s="58"/>
      <c r="V77" s="58"/>
      <c r="W77" s="58"/>
      <c r="X77" s="58"/>
      <c r="Y77" s="58"/>
      <c r="Z77" s="58" t="str">
        <f t="shared" si="5"/>
        <v>#DIV/0!</v>
      </c>
      <c r="AA77" s="58" t="str">
        <f t="shared" si="6"/>
        <v>#DIV/0!</v>
      </c>
      <c r="AB77" s="31"/>
      <c r="AC77" s="4"/>
      <c r="AD77" s="4"/>
      <c r="AE77" s="4"/>
      <c r="AF77" s="4"/>
      <c r="AG77" s="4"/>
      <c r="AH77" s="4"/>
      <c r="AI77" s="4"/>
      <c r="AJ77" s="4"/>
      <c r="AK77" s="4"/>
    </row>
    <row r="78" ht="15.75" customHeight="1">
      <c r="A78" s="4"/>
      <c r="B78" s="29"/>
      <c r="C78" s="55"/>
      <c r="D78" s="3"/>
      <c r="E78" s="56"/>
      <c r="F78" s="57"/>
      <c r="G78" s="56"/>
      <c r="H78" s="56"/>
      <c r="I78" s="58"/>
      <c r="J78" s="59"/>
      <c r="K78" s="58"/>
      <c r="L78" s="56"/>
      <c r="M78" s="56"/>
      <c r="N78" s="58"/>
      <c r="O78" s="58"/>
      <c r="P78" s="58"/>
      <c r="Q78" s="58"/>
      <c r="R78" s="58"/>
      <c r="S78" s="58"/>
      <c r="T78" s="58"/>
      <c r="U78" s="58"/>
      <c r="V78" s="58"/>
      <c r="W78" s="58"/>
      <c r="X78" s="58"/>
      <c r="Y78" s="58"/>
      <c r="Z78" s="58" t="str">
        <f t="shared" si="5"/>
        <v>#DIV/0!</v>
      </c>
      <c r="AA78" s="58" t="str">
        <f t="shared" si="6"/>
        <v>#DIV/0!</v>
      </c>
      <c r="AB78" s="31"/>
      <c r="AC78" s="4"/>
      <c r="AD78" s="4"/>
      <c r="AE78" s="4"/>
      <c r="AF78" s="4"/>
      <c r="AG78" s="4"/>
      <c r="AH78" s="4"/>
      <c r="AI78" s="4"/>
      <c r="AJ78" s="4"/>
      <c r="AK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5"/>
        <v>#DIV/0!</v>
      </c>
      <c r="AA79" s="58" t="str">
        <f t="shared" si="6"/>
        <v>#DIV/0!</v>
      </c>
      <c r="AB79" s="31"/>
      <c r="AC79" s="4"/>
      <c r="AD79" s="4"/>
      <c r="AE79" s="4"/>
      <c r="AF79" s="4"/>
      <c r="AG79" s="4"/>
      <c r="AH79" s="4"/>
      <c r="AI79" s="4"/>
      <c r="AJ79" s="4"/>
      <c r="AK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5"/>
        <v>#DIV/0!</v>
      </c>
      <c r="AA80" s="58" t="str">
        <f t="shared" si="6"/>
        <v>#DIV/0!</v>
      </c>
      <c r="AB80" s="31"/>
      <c r="AC80" s="4"/>
      <c r="AD80" s="4"/>
      <c r="AE80" s="4"/>
      <c r="AF80" s="4"/>
      <c r="AG80" s="4"/>
      <c r="AH80" s="4"/>
      <c r="AI80" s="4"/>
      <c r="AJ80" s="4"/>
      <c r="AK80" s="4"/>
    </row>
    <row r="81" ht="15.75" customHeight="1">
      <c r="A81" s="4"/>
      <c r="B81" s="29"/>
      <c r="C81" s="55"/>
      <c r="D81" s="3"/>
      <c r="E81" s="56"/>
      <c r="F81" s="57"/>
      <c r="G81" s="56"/>
      <c r="H81" s="56"/>
      <c r="I81" s="58"/>
      <c r="J81" s="59"/>
      <c r="K81" s="58"/>
      <c r="L81" s="56"/>
      <c r="M81" s="56"/>
      <c r="N81" s="58"/>
      <c r="O81" s="58"/>
      <c r="P81" s="58"/>
      <c r="Q81" s="58"/>
      <c r="R81" s="58"/>
      <c r="S81" s="58"/>
      <c r="T81" s="58"/>
      <c r="U81" s="58"/>
      <c r="V81" s="58"/>
      <c r="W81" s="58"/>
      <c r="X81" s="58"/>
      <c r="Y81" s="58"/>
      <c r="Z81" s="58" t="str">
        <f t="shared" si="5"/>
        <v>#DIV/0!</v>
      </c>
      <c r="AA81" s="58" t="str">
        <f t="shared" si="6"/>
        <v>#DIV/0!</v>
      </c>
      <c r="AB81" s="31"/>
      <c r="AC81" s="4"/>
      <c r="AD81" s="4"/>
      <c r="AE81" s="4"/>
      <c r="AF81" s="4"/>
      <c r="AG81" s="4"/>
      <c r="AH81" s="4"/>
      <c r="AI81" s="4"/>
      <c r="AJ81" s="4"/>
      <c r="AK81" s="4"/>
    </row>
    <row r="82" ht="15.75" customHeight="1">
      <c r="A82" s="4"/>
      <c r="B82" s="29"/>
      <c r="C82" s="55"/>
      <c r="D82" s="3"/>
      <c r="E82" s="56"/>
      <c r="F82" s="57"/>
      <c r="G82" s="56"/>
      <c r="H82" s="56"/>
      <c r="I82" s="58"/>
      <c r="J82" s="59"/>
      <c r="K82" s="58"/>
      <c r="L82" s="56"/>
      <c r="M82" s="56"/>
      <c r="N82" s="58"/>
      <c r="O82" s="58"/>
      <c r="P82" s="58"/>
      <c r="Q82" s="58"/>
      <c r="R82" s="58"/>
      <c r="S82" s="58"/>
      <c r="T82" s="58"/>
      <c r="U82" s="58"/>
      <c r="V82" s="58"/>
      <c r="W82" s="58"/>
      <c r="X82" s="58"/>
      <c r="Y82" s="58"/>
      <c r="Z82" s="58" t="str">
        <f t="shared" si="5"/>
        <v>#DIV/0!</v>
      </c>
      <c r="AA82" s="58" t="str">
        <f t="shared" si="6"/>
        <v>#DIV/0!</v>
      </c>
      <c r="AB82" s="31"/>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5"/>
        <v>#DIV/0!</v>
      </c>
      <c r="AA83" s="58" t="str">
        <f t="shared" si="6"/>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5"/>
        <v>#DIV/0!</v>
      </c>
      <c r="AA84" s="58" t="str">
        <f t="shared" si="6"/>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5"/>
        <v>#DIV/0!</v>
      </c>
      <c r="AA85" s="58" t="str">
        <f t="shared" si="6"/>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5"/>
        <v>#DIV/0!</v>
      </c>
      <c r="AA86" s="58" t="str">
        <f t="shared" si="6"/>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5"/>
        <v>#DIV/0!</v>
      </c>
      <c r="AA87" s="58" t="str">
        <f t="shared" si="6"/>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5"/>
        <v>#DIV/0!</v>
      </c>
      <c r="AA88" s="58" t="str">
        <f t="shared" si="6"/>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5"/>
        <v>#DIV/0!</v>
      </c>
      <c r="AA89" s="58" t="str">
        <f t="shared" si="6"/>
        <v>#DIV/0!</v>
      </c>
      <c r="AB89" s="31"/>
      <c r="AC89" s="4"/>
      <c r="AD89" s="4"/>
      <c r="AE89" s="4"/>
      <c r="AF89" s="4"/>
      <c r="AG89" s="4"/>
      <c r="AH89" s="4"/>
      <c r="AI89" s="4"/>
      <c r="AJ89" s="4"/>
      <c r="AK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sheetData>
  <mergeCells count="88">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71:D71"/>
    <mergeCell ref="B72:AB73"/>
    <mergeCell ref="C64:D64"/>
    <mergeCell ref="C65:D65"/>
    <mergeCell ref="C66:D66"/>
    <mergeCell ref="C67:D67"/>
    <mergeCell ref="C68:D68"/>
    <mergeCell ref="C69:D69"/>
    <mergeCell ref="C70:D70"/>
    <mergeCell ref="C74:D74"/>
    <mergeCell ref="C75:D75"/>
    <mergeCell ref="C76:D76"/>
    <mergeCell ref="C77:D77"/>
    <mergeCell ref="C78:D78"/>
    <mergeCell ref="C79:D79"/>
    <mergeCell ref="C80:D80"/>
    <mergeCell ref="C88:D88"/>
    <mergeCell ref="C89:D89"/>
    <mergeCell ref="C81:D81"/>
    <mergeCell ref="C82:D82"/>
    <mergeCell ref="C83:D83"/>
    <mergeCell ref="C84:D84"/>
    <mergeCell ref="C85:D85"/>
    <mergeCell ref="C86:D86"/>
    <mergeCell ref="C87:D87"/>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58">
    <cfRule type="cellIs" dxfId="0" priority="1" operator="lessThan">
      <formula>0.7</formula>
    </cfRule>
  </conditionalFormatting>
  <conditionalFormatting sqref="N7:AA58">
    <cfRule type="cellIs" dxfId="1" priority="2" operator="between">
      <formula>0.7</formula>
      <formula>0.9</formula>
    </cfRule>
  </conditionalFormatting>
  <conditionalFormatting sqref="N7:AA58">
    <cfRule type="cellIs" dxfId="2" priority="3" operator="greaterThan">
      <formula>0.9</formula>
    </cfRule>
  </conditionalFormatting>
  <conditionalFormatting sqref="Z59:AA71">
    <cfRule type="cellIs" dxfId="0" priority="4" operator="lessThan">
      <formula>0.7</formula>
    </cfRule>
  </conditionalFormatting>
  <conditionalFormatting sqref="Z59:AA71">
    <cfRule type="cellIs" dxfId="1" priority="5" operator="between">
      <formula>0.7</formula>
      <formula>0.9</formula>
    </cfRule>
  </conditionalFormatting>
  <conditionalFormatting sqref="Z59:AA71">
    <cfRule type="cellIs" dxfId="2" priority="6" operator="greaterThan">
      <formula>0.9</formula>
    </cfRule>
  </conditionalFormatting>
  <conditionalFormatting sqref="N59:Y71">
    <cfRule type="cellIs" dxfId="0" priority="7" operator="lessThan">
      <formula>0.7</formula>
    </cfRule>
  </conditionalFormatting>
  <conditionalFormatting sqref="N59:Y71">
    <cfRule type="cellIs" dxfId="1" priority="8" operator="between">
      <formula>0.7</formula>
      <formula>0.9</formula>
    </cfRule>
  </conditionalFormatting>
  <conditionalFormatting sqref="N59:Y71">
    <cfRule type="cellIs" dxfId="2" priority="9" operator="greaterThan">
      <formula>0.9</formula>
    </cfRule>
  </conditionalFormatting>
  <conditionalFormatting sqref="N75:Y75 Z75:AA89">
    <cfRule type="cellIs" dxfId="0" priority="10" operator="lessThan">
      <formula>0.7</formula>
    </cfRule>
  </conditionalFormatting>
  <conditionalFormatting sqref="N75:Y75 Z75:AA89">
    <cfRule type="cellIs" dxfId="1" priority="11" operator="between">
      <formula>0.7</formula>
      <formula>0.9</formula>
    </cfRule>
  </conditionalFormatting>
  <conditionalFormatting sqref="N75:Y75 Z75:AA89">
    <cfRule type="cellIs" dxfId="2" priority="12" operator="greaterThan">
      <formula>0.9</formula>
    </cfRule>
  </conditionalFormatting>
  <conditionalFormatting sqref="N76:Y89">
    <cfRule type="cellIs" dxfId="0" priority="13" operator="lessThan">
      <formula>0.7</formula>
    </cfRule>
  </conditionalFormatting>
  <conditionalFormatting sqref="N76:Y89">
    <cfRule type="cellIs" dxfId="1" priority="14" operator="between">
      <formula>0.7</formula>
      <formula>0.9</formula>
    </cfRule>
  </conditionalFormatting>
  <conditionalFormatting sqref="N76:Y89">
    <cfRule type="cellIs" dxfId="2" priority="15" operator="greaterThan">
      <formula>0.9</formula>
    </cfRule>
  </conditionalFormatting>
  <dataValidations>
    <dataValidation type="list" allowBlank="1" showErrorMessage="1" sqref="L7:L71 L75:L89">
      <formula1>$AI$7:$AI$10</formula1>
    </dataValidation>
    <dataValidation type="list" allowBlank="1" showErrorMessage="1" sqref="M7:M71 M75:M89">
      <formula1>$AJ$7:$AJ$11</formula1>
    </dataValidation>
    <dataValidation type="list" allowBlank="1" showErrorMessage="1" sqref="H7:H71 H75:H89">
      <formula1>$AH$7:$AH$9</formula1>
    </dataValidation>
    <dataValidation type="list" allowBlank="1" showErrorMessage="1" sqref="B7:B71 B75:B89">
      <formula1>$AK$7:$AK$10</formula1>
    </dataValidation>
    <dataValidation type="list" allowBlank="1" showErrorMessage="1" sqref="G7:G71 G75:G89">
      <formula1>$AG$7:$AG$10</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7"/>
      <c r="G2" s="7"/>
      <c r="H2" s="7"/>
      <c r="I2" s="7"/>
      <c r="J2" s="7"/>
      <c r="K2" s="7"/>
      <c r="L2" s="7"/>
      <c r="M2" s="7"/>
      <c r="N2" s="7"/>
      <c r="O2" s="7"/>
      <c r="P2" s="7"/>
      <c r="Q2" s="7"/>
      <c r="R2" s="7"/>
      <c r="S2" s="7"/>
      <c r="T2" s="7"/>
      <c r="U2" s="7"/>
      <c r="V2" s="7"/>
      <c r="W2" s="7"/>
      <c r="X2" s="7"/>
      <c r="Y2" s="7"/>
      <c r="Z2" s="7"/>
      <c r="AA2" s="7"/>
      <c r="AB2" s="7"/>
      <c r="AC2" s="4"/>
      <c r="AD2" s="4"/>
      <c r="AE2" s="4"/>
      <c r="AF2" s="4"/>
      <c r="AG2" s="4"/>
      <c r="AH2" s="4"/>
      <c r="AI2" s="4"/>
      <c r="AJ2" s="4"/>
      <c r="AK2" s="4"/>
    </row>
    <row r="3" ht="15.75" customHeight="1">
      <c r="A3" s="4"/>
      <c r="C3" s="6"/>
      <c r="D3" s="2" t="s">
        <v>127</v>
      </c>
      <c r="E3" s="3"/>
      <c r="F3" s="7"/>
      <c r="G3" s="7"/>
      <c r="H3" s="7"/>
      <c r="I3" s="7"/>
      <c r="J3" s="7"/>
      <c r="K3" s="7"/>
      <c r="L3" s="7"/>
      <c r="M3" s="7"/>
      <c r="N3" s="7"/>
      <c r="O3" s="7"/>
      <c r="P3" s="7"/>
      <c r="Q3" s="7"/>
      <c r="R3" s="7"/>
      <c r="S3" s="7"/>
      <c r="T3" s="7"/>
      <c r="U3" s="7"/>
      <c r="V3" s="7"/>
      <c r="W3" s="7"/>
      <c r="X3" s="7"/>
      <c r="Y3" s="7"/>
      <c r="Z3" s="7"/>
      <c r="AA3" s="7"/>
      <c r="AB3" s="7"/>
      <c r="AC3" s="4"/>
      <c r="AD3" s="4"/>
      <c r="AE3" s="4"/>
      <c r="AF3" s="4"/>
      <c r="AG3" s="4"/>
      <c r="AH3" s="4"/>
      <c r="AI3" s="4"/>
      <c r="AJ3" s="4"/>
      <c r="AK3" s="4"/>
    </row>
    <row r="4" ht="48.0" customHeight="1">
      <c r="A4" s="4"/>
      <c r="C4" s="6"/>
      <c r="D4" s="2" t="s">
        <v>2</v>
      </c>
      <c r="E4" s="3"/>
      <c r="F4" s="7"/>
      <c r="G4" s="7"/>
      <c r="H4" s="7"/>
      <c r="I4" s="7"/>
      <c r="J4" s="7"/>
      <c r="K4" s="7"/>
      <c r="L4" s="7"/>
      <c r="M4" s="7"/>
      <c r="N4" s="7"/>
      <c r="O4" s="7"/>
      <c r="P4" s="7"/>
      <c r="Q4" s="7"/>
      <c r="R4" s="7"/>
      <c r="S4" s="7"/>
      <c r="T4" s="7"/>
      <c r="U4" s="7"/>
      <c r="V4" s="7"/>
      <c r="W4" s="7"/>
      <c r="X4" s="7"/>
      <c r="Y4" s="7"/>
      <c r="Z4" s="7"/>
      <c r="AA4" s="7"/>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98.25" customHeight="1">
      <c r="A7" s="4"/>
      <c r="B7" s="50" t="s">
        <v>56</v>
      </c>
      <c r="C7" s="72" t="s">
        <v>152</v>
      </c>
      <c r="D7" s="73"/>
      <c r="E7" s="19" t="s">
        <v>153</v>
      </c>
      <c r="F7" s="19" t="s">
        <v>154</v>
      </c>
      <c r="G7" s="20" t="s">
        <v>35</v>
      </c>
      <c r="H7" s="20" t="s">
        <v>36</v>
      </c>
      <c r="I7" s="52">
        <v>52.0</v>
      </c>
      <c r="J7" s="22" t="s">
        <v>155</v>
      </c>
      <c r="K7" s="23">
        <v>1.0</v>
      </c>
      <c r="L7" s="20" t="s">
        <v>38</v>
      </c>
      <c r="M7" s="20" t="s">
        <v>63</v>
      </c>
      <c r="N7" s="32"/>
      <c r="O7" s="76">
        <v>1.0</v>
      </c>
      <c r="P7" s="76">
        <v>1.0</v>
      </c>
      <c r="Q7" s="76">
        <v>0.8</v>
      </c>
      <c r="R7" s="76">
        <v>0.57</v>
      </c>
      <c r="S7" s="76">
        <v>0.86</v>
      </c>
      <c r="T7" s="76">
        <v>1.0</v>
      </c>
      <c r="U7" s="76">
        <v>1.0</v>
      </c>
      <c r="V7" s="76">
        <v>1.0</v>
      </c>
      <c r="W7" s="76">
        <v>1.25</v>
      </c>
      <c r="X7" s="76">
        <v>1.0</v>
      </c>
      <c r="Y7" s="76">
        <v>0.83</v>
      </c>
      <c r="Z7" s="32">
        <f>AVERAGE(N7:Y7)</f>
        <v>0.9372727273</v>
      </c>
      <c r="AA7" s="32">
        <f>Z7/K7</f>
        <v>0.9372727273</v>
      </c>
      <c r="AB7" s="25" t="s">
        <v>156</v>
      </c>
      <c r="AC7" s="4"/>
      <c r="AD7" s="34" t="s">
        <v>44</v>
      </c>
      <c r="AE7" s="28" t="s">
        <v>45</v>
      </c>
      <c r="AF7" s="4"/>
      <c r="AG7" s="5" t="s">
        <v>46</v>
      </c>
      <c r="AH7" s="5" t="s">
        <v>47</v>
      </c>
      <c r="AI7" s="5" t="s">
        <v>48</v>
      </c>
      <c r="AJ7" s="5" t="s">
        <v>49</v>
      </c>
      <c r="AK7" s="4" t="s">
        <v>50</v>
      </c>
    </row>
    <row r="8" ht="162.75" customHeight="1">
      <c r="A8" s="4"/>
      <c r="B8" s="50" t="s">
        <v>56</v>
      </c>
      <c r="C8" s="30" t="s">
        <v>157</v>
      </c>
      <c r="D8" s="3"/>
      <c r="E8" s="31" t="s">
        <v>158</v>
      </c>
      <c r="F8" s="31" t="s">
        <v>159</v>
      </c>
      <c r="G8" s="31" t="s">
        <v>35</v>
      </c>
      <c r="H8" s="31" t="s">
        <v>36</v>
      </c>
      <c r="I8" s="31" t="s">
        <v>160</v>
      </c>
      <c r="J8" s="31" t="s">
        <v>161</v>
      </c>
      <c r="K8" s="103">
        <v>100.0</v>
      </c>
      <c r="L8" s="31" t="s">
        <v>48</v>
      </c>
      <c r="M8" s="20" t="s">
        <v>63</v>
      </c>
      <c r="N8" s="32"/>
      <c r="O8" s="32"/>
      <c r="P8" s="103">
        <v>6.0</v>
      </c>
      <c r="Q8" s="83">
        <v>1.0</v>
      </c>
      <c r="R8" s="32"/>
      <c r="S8" s="32"/>
      <c r="T8" s="84"/>
      <c r="U8" s="83">
        <v>1.0</v>
      </c>
      <c r="V8" s="32"/>
      <c r="W8" s="103">
        <v>1.0</v>
      </c>
      <c r="X8" s="32"/>
      <c r="Y8" s="76">
        <v>0.01</v>
      </c>
      <c r="Z8" s="84">
        <f>SUM(N8:Y8)</f>
        <v>9.01</v>
      </c>
      <c r="AA8" s="32">
        <f>Z8/8</f>
        <v>1.12625</v>
      </c>
      <c r="AB8" s="83" t="s">
        <v>162</v>
      </c>
      <c r="AC8" s="4"/>
      <c r="AD8" s="4"/>
      <c r="AE8" s="4"/>
      <c r="AF8" s="4"/>
      <c r="AG8" s="4"/>
      <c r="AH8" s="4"/>
      <c r="AI8" s="4"/>
      <c r="AJ8" s="4"/>
      <c r="AK8" s="4"/>
    </row>
    <row r="9" ht="15.75" customHeight="1">
      <c r="A9" s="4"/>
      <c r="B9" s="28"/>
      <c r="C9" s="30"/>
      <c r="D9" s="3"/>
      <c r="E9" s="31"/>
      <c r="F9" s="31"/>
      <c r="G9" s="31"/>
      <c r="H9" s="31"/>
      <c r="I9" s="32"/>
      <c r="J9" s="31"/>
      <c r="K9" s="32"/>
      <c r="L9" s="31"/>
      <c r="M9" s="31"/>
      <c r="N9" s="32"/>
      <c r="O9" s="32"/>
      <c r="P9" s="32"/>
      <c r="Q9" s="32"/>
      <c r="R9" s="32"/>
      <c r="S9" s="32"/>
      <c r="T9" s="32"/>
      <c r="U9" s="32"/>
      <c r="V9" s="32"/>
      <c r="W9" s="32"/>
      <c r="X9" s="32"/>
      <c r="Y9" s="32"/>
      <c r="Z9" s="32" t="str">
        <f t="shared" ref="Z9:Z66" si="1">AVERAGE(N9:Y9)</f>
        <v>#DIV/0!</v>
      </c>
      <c r="AA9" s="32" t="str">
        <f t="shared" ref="AA9:AA66" si="2">Z9/K9</f>
        <v>#DIV/0!</v>
      </c>
      <c r="AB9" s="31"/>
      <c r="AC9" s="4"/>
      <c r="AD9" s="4"/>
      <c r="AE9" s="4"/>
      <c r="AF9" s="4"/>
      <c r="AG9" s="4"/>
      <c r="AH9" s="4"/>
      <c r="AI9" s="4"/>
      <c r="AJ9" s="4"/>
      <c r="AK9" s="4"/>
    </row>
    <row r="10" ht="15.75" customHeight="1">
      <c r="A10" s="4"/>
      <c r="B10" s="28"/>
      <c r="C10" s="30"/>
      <c r="D10" s="3"/>
      <c r="E10" s="31"/>
      <c r="F10" s="31"/>
      <c r="G10" s="31"/>
      <c r="H10" s="31"/>
      <c r="I10" s="32"/>
      <c r="J10" s="31"/>
      <c r="K10" s="32"/>
      <c r="L10" s="31"/>
      <c r="M10" s="31"/>
      <c r="N10" s="32"/>
      <c r="O10" s="32"/>
      <c r="P10" s="32"/>
      <c r="Q10" s="32"/>
      <c r="R10" s="32"/>
      <c r="S10" s="32"/>
      <c r="T10" s="32"/>
      <c r="U10" s="32"/>
      <c r="V10" s="32"/>
      <c r="W10" s="32"/>
      <c r="X10" s="32"/>
      <c r="Y10" s="32"/>
      <c r="Z10" s="32" t="str">
        <f t="shared" si="1"/>
        <v>#DIV/0!</v>
      </c>
      <c r="AA10" s="32" t="str">
        <f t="shared" si="2"/>
        <v>#DIV/0!</v>
      </c>
      <c r="AB10" s="31"/>
      <c r="AC10" s="4"/>
      <c r="AD10" s="4"/>
      <c r="AE10" s="4"/>
      <c r="AF10" s="4"/>
      <c r="AG10" s="4"/>
      <c r="AH10" s="4"/>
      <c r="AI10" s="4"/>
      <c r="AJ10" s="4"/>
      <c r="AK10" s="4"/>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si="1"/>
        <v>#DIV/0!</v>
      </c>
      <c r="AA11" s="32" t="str">
        <f t="shared" si="2"/>
        <v>#DIV/0!</v>
      </c>
      <c r="AB11" s="31"/>
      <c r="AC11" s="4"/>
      <c r="AD11" s="4"/>
      <c r="AE11" s="4"/>
      <c r="AF11" s="4"/>
      <c r="AG11" s="4"/>
      <c r="AH11" s="4"/>
      <c r="AI11" s="4"/>
      <c r="AJ11" s="4"/>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1"/>
        <v>#DIV/0!</v>
      </c>
      <c r="AA12" s="32" t="str">
        <f t="shared" si="2"/>
        <v>#DIV/0!</v>
      </c>
      <c r="AB12" s="31"/>
      <c r="AC12" s="4"/>
      <c r="AD12" s="4"/>
      <c r="AE12" s="4"/>
      <c r="AF12" s="4"/>
      <c r="AG12" s="4"/>
      <c r="AH12" s="4"/>
      <c r="AI12" s="4"/>
      <c r="AJ12" s="4"/>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1"/>
        <v>#DIV/0!</v>
      </c>
      <c r="AA13" s="32" t="str">
        <f t="shared" si="2"/>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1"/>
        <v>#DIV/0!</v>
      </c>
      <c r="AA14" s="32" t="str">
        <f t="shared" si="2"/>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1"/>
        <v>#DIV/0!</v>
      </c>
      <c r="AA15" s="32" t="str">
        <f t="shared" si="2"/>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1"/>
        <v>#DIV/0!</v>
      </c>
      <c r="AA16" s="32" t="str">
        <f t="shared" si="2"/>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1"/>
        <v>#DIV/0!</v>
      </c>
      <c r="AA17" s="32" t="str">
        <f t="shared" si="2"/>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1"/>
        <v>#DIV/0!</v>
      </c>
      <c r="AA18" s="32" t="str">
        <f t="shared" si="2"/>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1"/>
        <v>#DIV/0!</v>
      </c>
      <c r="AA19" s="32" t="str">
        <f t="shared" si="2"/>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1"/>
        <v>#DIV/0!</v>
      </c>
      <c r="AA20" s="32" t="str">
        <f t="shared" si="2"/>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1"/>
        <v>#DIV/0!</v>
      </c>
      <c r="AA21" s="32" t="str">
        <f t="shared" si="2"/>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1"/>
        <v>#DIV/0!</v>
      </c>
      <c r="AA22" s="32" t="str">
        <f t="shared" si="2"/>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1"/>
        <v>#DIV/0!</v>
      </c>
      <c r="AA23" s="32" t="str">
        <f t="shared" si="2"/>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1"/>
        <v>#DIV/0!</v>
      </c>
      <c r="AA24" s="32" t="str">
        <f t="shared" si="2"/>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1"/>
        <v>#DIV/0!</v>
      </c>
      <c r="AA25" s="32" t="str">
        <f t="shared" si="2"/>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1"/>
        <v>#DIV/0!</v>
      </c>
      <c r="AA26" s="32" t="str">
        <f t="shared" si="2"/>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1"/>
        <v>#DIV/0!</v>
      </c>
      <c r="AA27" s="32" t="str">
        <f t="shared" si="2"/>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1"/>
        <v>#DIV/0!</v>
      </c>
      <c r="AA28" s="32" t="str">
        <f t="shared" si="2"/>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1"/>
        <v>#DIV/0!</v>
      </c>
      <c r="AA29" s="32" t="str">
        <f t="shared" si="2"/>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1"/>
        <v>#DIV/0!</v>
      </c>
      <c r="AA30" s="32" t="str">
        <f t="shared" si="2"/>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1"/>
        <v>#DIV/0!</v>
      </c>
      <c r="AA31" s="32" t="str">
        <f t="shared" si="2"/>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1"/>
        <v>#DIV/0!</v>
      </c>
      <c r="AA32" s="32" t="str">
        <f t="shared" si="2"/>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1"/>
        <v>#DIV/0!</v>
      </c>
      <c r="AA33" s="32" t="str">
        <f t="shared" si="2"/>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1"/>
        <v>#DIV/0!</v>
      </c>
      <c r="AA34" s="32" t="str">
        <f t="shared" si="2"/>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1"/>
        <v>#DIV/0!</v>
      </c>
      <c r="AA35" s="32" t="str">
        <f t="shared" si="2"/>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1"/>
        <v>#DIV/0!</v>
      </c>
      <c r="AA36" s="32" t="str">
        <f t="shared" si="2"/>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1"/>
        <v>#DIV/0!</v>
      </c>
      <c r="AA37" s="32" t="str">
        <f t="shared" si="2"/>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1"/>
        <v>#DIV/0!</v>
      </c>
      <c r="AA38" s="32" t="str">
        <f t="shared" si="2"/>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1"/>
        <v>#DIV/0!</v>
      </c>
      <c r="AA39" s="32" t="str">
        <f t="shared" si="2"/>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1"/>
        <v>#DIV/0!</v>
      </c>
      <c r="AA40" s="32" t="str">
        <f t="shared" si="2"/>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1"/>
        <v>#DIV/0!</v>
      </c>
      <c r="AA41" s="32" t="str">
        <f t="shared" si="2"/>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1"/>
        <v>#DIV/0!</v>
      </c>
      <c r="AA42" s="32" t="str">
        <f t="shared" si="2"/>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1"/>
        <v>#DIV/0!</v>
      </c>
      <c r="AA43" s="32" t="str">
        <f t="shared" si="2"/>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1"/>
        <v>#DIV/0!</v>
      </c>
      <c r="AA44" s="32" t="str">
        <f t="shared" si="2"/>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1"/>
        <v>#DIV/0!</v>
      </c>
      <c r="AA45" s="32" t="str">
        <f t="shared" si="2"/>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1"/>
        <v>#DIV/0!</v>
      </c>
      <c r="AA46" s="32" t="str">
        <f t="shared" si="2"/>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1"/>
        <v>#DIV/0!</v>
      </c>
      <c r="AA47" s="32" t="str">
        <f t="shared" si="2"/>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1"/>
        <v>#DIV/0!</v>
      </c>
      <c r="AA48" s="32" t="str">
        <f t="shared" si="2"/>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1"/>
        <v>#DIV/0!</v>
      </c>
      <c r="AA49" s="32" t="str">
        <f t="shared" si="2"/>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1"/>
        <v>#DIV/0!</v>
      </c>
      <c r="AA50" s="32" t="str">
        <f t="shared" si="2"/>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1"/>
        <v>#DIV/0!</v>
      </c>
      <c r="AA51" s="32" t="str">
        <f t="shared" si="2"/>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1"/>
        <v>#DIV/0!</v>
      </c>
      <c r="AA52" s="32" t="str">
        <f t="shared" si="2"/>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1"/>
        <v>#DIV/0!</v>
      </c>
      <c r="AA53" s="32" t="str">
        <f t="shared" si="2"/>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1"/>
        <v>#DIV/0!</v>
      </c>
      <c r="AA54" s="32" t="str">
        <f t="shared" si="2"/>
        <v>#DIV/0!</v>
      </c>
      <c r="AB54" s="31"/>
      <c r="AC54" s="4"/>
      <c r="AD54" s="4"/>
      <c r="AE54" s="4"/>
      <c r="AF54" s="4"/>
      <c r="AG54" s="4"/>
      <c r="AH54" s="4"/>
      <c r="AI54" s="4"/>
      <c r="AJ54" s="4"/>
      <c r="AK54" s="4"/>
    </row>
    <row r="55" ht="15.75" customHeight="1">
      <c r="A55" s="4"/>
      <c r="B55" s="29"/>
      <c r="C55" s="55"/>
      <c r="D55" s="3"/>
      <c r="E55" s="56"/>
      <c r="F55" s="57"/>
      <c r="G55" s="56"/>
      <c r="H55" s="56"/>
      <c r="I55" s="58"/>
      <c r="J55" s="59"/>
      <c r="K55" s="58"/>
      <c r="L55" s="56"/>
      <c r="M55" s="56"/>
      <c r="N55" s="58"/>
      <c r="O55" s="58"/>
      <c r="P55" s="58"/>
      <c r="Q55" s="58"/>
      <c r="R55" s="58"/>
      <c r="S55" s="58"/>
      <c r="T55" s="58"/>
      <c r="U55" s="58"/>
      <c r="V55" s="58"/>
      <c r="W55" s="58"/>
      <c r="X55" s="58"/>
      <c r="Y55" s="58"/>
      <c r="Z55" s="58" t="str">
        <f t="shared" si="1"/>
        <v>#DIV/0!</v>
      </c>
      <c r="AA55" s="58" t="str">
        <f t="shared" si="2"/>
        <v>#DIV/0!</v>
      </c>
      <c r="AB55" s="31"/>
      <c r="AC55" s="4"/>
      <c r="AD55" s="4"/>
      <c r="AE55" s="4"/>
      <c r="AF55" s="4"/>
      <c r="AG55" s="4"/>
      <c r="AH55" s="4"/>
      <c r="AI55" s="4"/>
      <c r="AJ55" s="4"/>
      <c r="AK55" s="4"/>
    </row>
    <row r="56" ht="15.75" customHeight="1">
      <c r="A56" s="4"/>
      <c r="B56" s="29"/>
      <c r="C56" s="55"/>
      <c r="D56" s="3"/>
      <c r="E56" s="56"/>
      <c r="F56" s="57"/>
      <c r="G56" s="56"/>
      <c r="H56" s="56"/>
      <c r="I56" s="58"/>
      <c r="J56" s="59"/>
      <c r="K56" s="58"/>
      <c r="L56" s="56"/>
      <c r="M56" s="56"/>
      <c r="N56" s="58"/>
      <c r="O56" s="58"/>
      <c r="P56" s="58"/>
      <c r="Q56" s="58"/>
      <c r="R56" s="58"/>
      <c r="S56" s="58"/>
      <c r="T56" s="58"/>
      <c r="U56" s="58"/>
      <c r="V56" s="58"/>
      <c r="W56" s="58"/>
      <c r="X56" s="58"/>
      <c r="Y56" s="58"/>
      <c r="Z56" s="58" t="str">
        <f t="shared" si="1"/>
        <v>#DIV/0!</v>
      </c>
      <c r="AA56" s="58" t="str">
        <f t="shared" si="2"/>
        <v>#DIV/0!</v>
      </c>
      <c r="AB56" s="31"/>
      <c r="AC56" s="4"/>
      <c r="AD56" s="4"/>
      <c r="AE56" s="4"/>
      <c r="AF56" s="4"/>
      <c r="AG56" s="4"/>
      <c r="AH56" s="4"/>
      <c r="AI56" s="4"/>
      <c r="AJ56" s="4"/>
      <c r="AK56" s="4"/>
    </row>
    <row r="57" ht="15.75" customHeight="1">
      <c r="A57" s="4"/>
      <c r="B57" s="29"/>
      <c r="C57" s="55"/>
      <c r="D57" s="3"/>
      <c r="E57" s="56"/>
      <c r="F57" s="57"/>
      <c r="G57" s="56"/>
      <c r="H57" s="56"/>
      <c r="I57" s="58"/>
      <c r="J57" s="59"/>
      <c r="K57" s="58"/>
      <c r="L57" s="56"/>
      <c r="M57" s="56"/>
      <c r="N57" s="58"/>
      <c r="O57" s="58"/>
      <c r="P57" s="58"/>
      <c r="Q57" s="58"/>
      <c r="R57" s="58"/>
      <c r="S57" s="58"/>
      <c r="T57" s="58"/>
      <c r="U57" s="58"/>
      <c r="V57" s="58"/>
      <c r="W57" s="58"/>
      <c r="X57" s="58"/>
      <c r="Y57" s="58"/>
      <c r="Z57" s="58" t="str">
        <f t="shared" si="1"/>
        <v>#DIV/0!</v>
      </c>
      <c r="AA57" s="58" t="str">
        <f t="shared" si="2"/>
        <v>#DIV/0!</v>
      </c>
      <c r="AB57" s="31"/>
      <c r="AC57" s="4"/>
      <c r="AD57" s="4"/>
      <c r="AE57" s="4"/>
      <c r="AF57" s="4"/>
      <c r="AG57" s="4"/>
      <c r="AH57" s="4"/>
      <c r="AI57" s="4"/>
      <c r="AJ57" s="4"/>
      <c r="AK57" s="4"/>
    </row>
    <row r="58" ht="15.75" customHeight="1">
      <c r="A58" s="4"/>
      <c r="B58" s="29"/>
      <c r="C58" s="55"/>
      <c r="D58" s="3"/>
      <c r="E58" s="56"/>
      <c r="F58" s="57"/>
      <c r="G58" s="56"/>
      <c r="H58" s="56"/>
      <c r="I58" s="58"/>
      <c r="J58" s="59"/>
      <c r="K58" s="58"/>
      <c r="L58" s="56"/>
      <c r="M58" s="56"/>
      <c r="N58" s="58"/>
      <c r="O58" s="58"/>
      <c r="P58" s="58"/>
      <c r="Q58" s="58"/>
      <c r="R58" s="58"/>
      <c r="S58" s="58"/>
      <c r="T58" s="58"/>
      <c r="U58" s="58"/>
      <c r="V58" s="58"/>
      <c r="W58" s="58"/>
      <c r="X58" s="58"/>
      <c r="Y58" s="58"/>
      <c r="Z58" s="58" t="str">
        <f t="shared" si="1"/>
        <v>#DIV/0!</v>
      </c>
      <c r="AA58" s="58" t="str">
        <f t="shared" si="2"/>
        <v>#DIV/0!</v>
      </c>
      <c r="AB58" s="31"/>
      <c r="AC58" s="4"/>
      <c r="AD58" s="4"/>
      <c r="AE58" s="4"/>
      <c r="AF58" s="4"/>
      <c r="AG58" s="4"/>
      <c r="AH58" s="4"/>
      <c r="AI58" s="4"/>
      <c r="AJ58" s="4"/>
      <c r="AK58" s="4"/>
    </row>
    <row r="59" ht="15.75" customHeight="1">
      <c r="A59" s="4"/>
      <c r="B59" s="29"/>
      <c r="C59" s="55"/>
      <c r="D59" s="3"/>
      <c r="E59" s="56"/>
      <c r="F59" s="57"/>
      <c r="G59" s="56"/>
      <c r="H59" s="56"/>
      <c r="I59" s="58"/>
      <c r="J59" s="59"/>
      <c r="K59" s="58"/>
      <c r="L59" s="56"/>
      <c r="M59" s="56"/>
      <c r="N59" s="58"/>
      <c r="O59" s="58"/>
      <c r="P59" s="58"/>
      <c r="Q59" s="58"/>
      <c r="R59" s="58"/>
      <c r="S59" s="58"/>
      <c r="T59" s="58"/>
      <c r="U59" s="58"/>
      <c r="V59" s="58"/>
      <c r="W59" s="58"/>
      <c r="X59" s="58"/>
      <c r="Y59" s="58"/>
      <c r="Z59" s="58" t="str">
        <f t="shared" si="1"/>
        <v>#DIV/0!</v>
      </c>
      <c r="AA59" s="58" t="str">
        <f t="shared" si="2"/>
        <v>#DIV/0!</v>
      </c>
      <c r="AB59" s="31"/>
      <c r="AC59" s="4"/>
      <c r="AD59" s="4"/>
      <c r="AE59" s="4"/>
      <c r="AF59" s="4"/>
      <c r="AG59" s="4"/>
      <c r="AH59" s="4"/>
      <c r="AI59" s="4"/>
      <c r="AJ59" s="4"/>
      <c r="AK59" s="4"/>
    </row>
    <row r="60" ht="15.75" customHeight="1">
      <c r="A60" s="4"/>
      <c r="B60" s="29"/>
      <c r="C60" s="55"/>
      <c r="D60" s="3"/>
      <c r="E60" s="56"/>
      <c r="F60" s="57"/>
      <c r="G60" s="56"/>
      <c r="H60" s="56"/>
      <c r="I60" s="58"/>
      <c r="J60" s="59"/>
      <c r="K60" s="58"/>
      <c r="L60" s="56"/>
      <c r="M60" s="56"/>
      <c r="N60" s="58"/>
      <c r="O60" s="58"/>
      <c r="P60" s="58"/>
      <c r="Q60" s="58"/>
      <c r="R60" s="58"/>
      <c r="S60" s="58"/>
      <c r="T60" s="58"/>
      <c r="U60" s="58"/>
      <c r="V60" s="58"/>
      <c r="W60" s="58"/>
      <c r="X60" s="58"/>
      <c r="Y60" s="58"/>
      <c r="Z60" s="58" t="str">
        <f t="shared" si="1"/>
        <v>#DIV/0!</v>
      </c>
      <c r="AA60" s="58" t="str">
        <f t="shared" si="2"/>
        <v>#DIV/0!</v>
      </c>
      <c r="AB60" s="31"/>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1"/>
        <v>#DIV/0!</v>
      </c>
      <c r="AA61" s="58" t="str">
        <f t="shared" si="2"/>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1"/>
        <v>#DIV/0!</v>
      </c>
      <c r="AA62" s="58" t="str">
        <f t="shared" si="2"/>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1"/>
        <v>#DIV/0!</v>
      </c>
      <c r="AA63" s="58" t="str">
        <f t="shared" si="2"/>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1"/>
        <v>#DIV/0!</v>
      </c>
      <c r="AA64" s="58" t="str">
        <f t="shared" si="2"/>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1"/>
        <v>#DIV/0!</v>
      </c>
      <c r="AA65" s="58" t="str">
        <f t="shared" si="2"/>
        <v>#DIV/0!</v>
      </c>
      <c r="AB65" s="31"/>
      <c r="AC65" s="4"/>
      <c r="AD65" s="4"/>
      <c r="AE65" s="4"/>
      <c r="AF65" s="4"/>
      <c r="AG65" s="4"/>
      <c r="AH65" s="4"/>
      <c r="AI65" s="4"/>
      <c r="AJ65" s="4"/>
      <c r="AK65" s="4"/>
    </row>
    <row r="66" ht="15.75" customHeight="1">
      <c r="A66" s="4"/>
      <c r="B66" s="61"/>
      <c r="C66" s="62"/>
      <c r="D66" s="38"/>
      <c r="E66" s="63"/>
      <c r="F66" s="64"/>
      <c r="G66" s="63"/>
      <c r="H66" s="63"/>
      <c r="I66" s="65"/>
      <c r="J66" s="66"/>
      <c r="K66" s="65"/>
      <c r="L66" s="63"/>
      <c r="M66" s="63"/>
      <c r="N66" s="65"/>
      <c r="O66" s="65"/>
      <c r="P66" s="65"/>
      <c r="Q66" s="65"/>
      <c r="R66" s="65"/>
      <c r="S66" s="65"/>
      <c r="T66" s="65"/>
      <c r="U66" s="65"/>
      <c r="V66" s="65"/>
      <c r="W66" s="65"/>
      <c r="X66" s="65"/>
      <c r="Y66" s="65"/>
      <c r="Z66" s="65" t="str">
        <f t="shared" si="1"/>
        <v>#DIV/0!</v>
      </c>
      <c r="AA66" s="65" t="str">
        <f t="shared" si="2"/>
        <v>#DIV/0!</v>
      </c>
      <c r="AB66" s="39"/>
      <c r="AC66" s="4"/>
      <c r="AD66" s="4"/>
      <c r="AE66" s="4"/>
      <c r="AF66" s="4"/>
      <c r="AG66" s="4"/>
      <c r="AH66" s="4"/>
      <c r="AI66" s="4"/>
      <c r="AJ66" s="4"/>
      <c r="AK66" s="4"/>
    </row>
    <row r="67" ht="15.75" customHeight="1">
      <c r="A67" s="4"/>
      <c r="B67" s="42" t="s">
        <v>70</v>
      </c>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91"/>
      <c r="AC67" s="4"/>
      <c r="AD67" s="4"/>
      <c r="AE67" s="4"/>
      <c r="AF67" s="4"/>
      <c r="AG67" s="4"/>
      <c r="AH67" s="4"/>
      <c r="AI67" s="4"/>
      <c r="AJ67" s="4"/>
      <c r="AK67" s="4"/>
    </row>
    <row r="68" ht="15.75" customHeight="1">
      <c r="A68" s="4"/>
      <c r="B68" s="92"/>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4"/>
      <c r="AC68" s="4"/>
      <c r="AD68" s="4"/>
      <c r="AE68" s="4"/>
      <c r="AF68" s="4"/>
      <c r="AG68" s="4"/>
      <c r="AH68" s="4"/>
      <c r="AI68" s="4"/>
      <c r="AJ68" s="4"/>
      <c r="AK68" s="4"/>
    </row>
    <row r="69" ht="15.75" customHeight="1">
      <c r="A69" s="4"/>
      <c r="B69" s="48" t="s">
        <v>3</v>
      </c>
      <c r="C69" s="9" t="s">
        <v>4</v>
      </c>
      <c r="D69" s="10"/>
      <c r="E69" s="11" t="s">
        <v>5</v>
      </c>
      <c r="F69" s="11" t="s">
        <v>6</v>
      </c>
      <c r="G69" s="11" t="s">
        <v>7</v>
      </c>
      <c r="H69" s="11" t="s">
        <v>8</v>
      </c>
      <c r="I69" s="11" t="s">
        <v>9</v>
      </c>
      <c r="J69" s="11" t="s">
        <v>10</v>
      </c>
      <c r="K69" s="11" t="s">
        <v>11</v>
      </c>
      <c r="L69" s="11" t="s">
        <v>12</v>
      </c>
      <c r="M69" s="11" t="s">
        <v>13</v>
      </c>
      <c r="N69" s="49" t="s">
        <v>14</v>
      </c>
      <c r="O69" s="49" t="s">
        <v>15</v>
      </c>
      <c r="P69" s="49" t="s">
        <v>16</v>
      </c>
      <c r="Q69" s="49" t="s">
        <v>17</v>
      </c>
      <c r="R69" s="49" t="s">
        <v>18</v>
      </c>
      <c r="S69" s="49" t="s">
        <v>19</v>
      </c>
      <c r="T69" s="49" t="s">
        <v>20</v>
      </c>
      <c r="U69" s="49" t="s">
        <v>21</v>
      </c>
      <c r="V69" s="49" t="s">
        <v>163</v>
      </c>
      <c r="W69" s="11" t="s">
        <v>23</v>
      </c>
      <c r="X69" s="11" t="s">
        <v>24</v>
      </c>
      <c r="Y69" s="11" t="s">
        <v>25</v>
      </c>
      <c r="Z69" s="11" t="s">
        <v>26</v>
      </c>
      <c r="AA69" s="11" t="s">
        <v>27</v>
      </c>
      <c r="AB69" s="11" t="s">
        <v>28</v>
      </c>
      <c r="AC69" s="4"/>
      <c r="AD69" s="4"/>
      <c r="AE69" s="4"/>
      <c r="AF69" s="4"/>
      <c r="AG69" s="4"/>
      <c r="AH69" s="4"/>
      <c r="AI69" s="4"/>
      <c r="AJ69" s="4"/>
      <c r="AK69" s="4"/>
    </row>
    <row r="70" ht="51.0" customHeight="1">
      <c r="A70" s="4"/>
      <c r="B70" s="50" t="s">
        <v>50</v>
      </c>
      <c r="C70" s="17" t="s">
        <v>32</v>
      </c>
      <c r="D70" s="18"/>
      <c r="E70" s="98" t="s">
        <v>164</v>
      </c>
      <c r="F70" s="51" t="s">
        <v>67</v>
      </c>
      <c r="G70" s="20" t="s">
        <v>46</v>
      </c>
      <c r="H70" s="20" t="s">
        <v>36</v>
      </c>
      <c r="I70" s="21">
        <v>0.0</v>
      </c>
      <c r="J70" s="52" t="s">
        <v>126</v>
      </c>
      <c r="K70" s="21">
        <v>1.0</v>
      </c>
      <c r="L70" s="20" t="s">
        <v>38</v>
      </c>
      <c r="M70" s="31" t="s">
        <v>39</v>
      </c>
      <c r="N70" s="21"/>
      <c r="O70" s="21"/>
      <c r="P70" s="21"/>
      <c r="Q70" s="21"/>
      <c r="R70" s="21"/>
      <c r="S70" s="21"/>
      <c r="T70" s="21"/>
      <c r="U70" s="21"/>
      <c r="V70" s="21"/>
      <c r="W70" s="21"/>
      <c r="X70" s="21"/>
      <c r="Y70" s="21"/>
      <c r="Z70" s="21" t="str">
        <f t="shared" ref="Z70:Z84" si="3">AVERAGE(N70:Y70)</f>
        <v>#DIV/0!</v>
      </c>
      <c r="AA70" s="21" t="str">
        <f t="shared" ref="AA70:AA84" si="4">Z70/K70</f>
        <v>#DIV/0!</v>
      </c>
      <c r="AB70" s="106"/>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3"/>
        <v>#DIV/0!</v>
      </c>
      <c r="AA71" s="58" t="str">
        <f t="shared" si="4"/>
        <v>#DIV/0!</v>
      </c>
      <c r="AB71" s="31"/>
      <c r="AC71" s="4"/>
      <c r="AD71" s="4"/>
      <c r="AE71" s="4"/>
      <c r="AF71" s="4"/>
      <c r="AG71" s="4"/>
      <c r="AH71" s="4"/>
      <c r="AI71" s="4"/>
      <c r="AJ71" s="4"/>
      <c r="AK71" s="4"/>
    </row>
    <row r="72" ht="15.75" customHeight="1">
      <c r="A72" s="4"/>
      <c r="B72" s="29"/>
      <c r="C72" s="55"/>
      <c r="D72" s="3"/>
      <c r="E72" s="56"/>
      <c r="F72" s="57"/>
      <c r="G72" s="56"/>
      <c r="H72" s="56"/>
      <c r="I72" s="58"/>
      <c r="J72" s="59"/>
      <c r="K72" s="58"/>
      <c r="L72" s="56"/>
      <c r="M72" s="56"/>
      <c r="N72" s="58"/>
      <c r="O72" s="58"/>
      <c r="P72" s="58"/>
      <c r="Q72" s="58"/>
      <c r="R72" s="58"/>
      <c r="S72" s="58"/>
      <c r="T72" s="58"/>
      <c r="U72" s="58"/>
      <c r="V72" s="58"/>
      <c r="W72" s="58"/>
      <c r="X72" s="58"/>
      <c r="Y72" s="58"/>
      <c r="Z72" s="58" t="str">
        <f t="shared" si="3"/>
        <v>#DIV/0!</v>
      </c>
      <c r="AA72" s="58" t="str">
        <f t="shared" si="4"/>
        <v>#DIV/0!</v>
      </c>
      <c r="AB72" s="31"/>
      <c r="AC72" s="4"/>
      <c r="AD72" s="4"/>
      <c r="AE72" s="4"/>
      <c r="AF72" s="4"/>
      <c r="AG72" s="4"/>
      <c r="AH72" s="4"/>
      <c r="AI72" s="4"/>
      <c r="AJ72" s="4"/>
      <c r="AK72" s="4"/>
    </row>
    <row r="73" ht="15.75" customHeight="1">
      <c r="A73" s="4"/>
      <c r="B73" s="29"/>
      <c r="C73" s="55"/>
      <c r="D73" s="3"/>
      <c r="E73" s="56"/>
      <c r="F73" s="57"/>
      <c r="G73" s="56"/>
      <c r="H73" s="56"/>
      <c r="I73" s="58"/>
      <c r="J73" s="59"/>
      <c r="K73" s="58"/>
      <c r="L73" s="56"/>
      <c r="M73" s="56"/>
      <c r="N73" s="58"/>
      <c r="O73" s="58"/>
      <c r="P73" s="58"/>
      <c r="Q73" s="58"/>
      <c r="R73" s="58"/>
      <c r="S73" s="58"/>
      <c r="T73" s="58"/>
      <c r="U73" s="58"/>
      <c r="V73" s="58"/>
      <c r="W73" s="58"/>
      <c r="X73" s="58"/>
      <c r="Y73" s="58"/>
      <c r="Z73" s="58" t="str">
        <f t="shared" si="3"/>
        <v>#DIV/0!</v>
      </c>
      <c r="AA73" s="58" t="str">
        <f t="shared" si="4"/>
        <v>#DIV/0!</v>
      </c>
      <c r="AB73" s="31"/>
      <c r="AC73" s="4"/>
      <c r="AD73" s="4"/>
      <c r="AE73" s="4"/>
      <c r="AF73" s="4"/>
      <c r="AG73" s="4"/>
      <c r="AH73" s="4"/>
      <c r="AI73" s="4"/>
      <c r="AJ73" s="4"/>
      <c r="AK73" s="4"/>
    </row>
    <row r="74" ht="15.75" customHeight="1">
      <c r="A74" s="4"/>
      <c r="B74" s="29"/>
      <c r="C74" s="55"/>
      <c r="D74" s="3"/>
      <c r="E74" s="56"/>
      <c r="F74" s="57"/>
      <c r="G74" s="56"/>
      <c r="H74" s="56"/>
      <c r="I74" s="58"/>
      <c r="J74" s="59"/>
      <c r="K74" s="58"/>
      <c r="L74" s="56"/>
      <c r="M74" s="56"/>
      <c r="N74" s="58"/>
      <c r="O74" s="58"/>
      <c r="P74" s="58"/>
      <c r="Q74" s="58"/>
      <c r="R74" s="58"/>
      <c r="S74" s="58"/>
      <c r="T74" s="58"/>
      <c r="U74" s="58"/>
      <c r="V74" s="58"/>
      <c r="W74" s="58"/>
      <c r="X74" s="58"/>
      <c r="Y74" s="58"/>
      <c r="Z74" s="58" t="str">
        <f t="shared" si="3"/>
        <v>#DIV/0!</v>
      </c>
      <c r="AA74" s="58" t="str">
        <f t="shared" si="4"/>
        <v>#DIV/0!</v>
      </c>
      <c r="AB74" s="31"/>
      <c r="AC74" s="4"/>
      <c r="AD74" s="4"/>
      <c r="AE74" s="4"/>
      <c r="AF74" s="4"/>
      <c r="AG74" s="4"/>
      <c r="AH74" s="4"/>
      <c r="AI74" s="4"/>
      <c r="AJ74" s="4"/>
      <c r="AK74" s="4"/>
    </row>
    <row r="75" ht="15.75" customHeight="1">
      <c r="A75" s="4"/>
      <c r="B75" s="29"/>
      <c r="C75" s="55"/>
      <c r="D75" s="3"/>
      <c r="E75" s="56"/>
      <c r="F75" s="57"/>
      <c r="G75" s="56"/>
      <c r="H75" s="56"/>
      <c r="I75" s="58"/>
      <c r="J75" s="59"/>
      <c r="K75" s="58"/>
      <c r="L75" s="56"/>
      <c r="M75" s="56"/>
      <c r="N75" s="58"/>
      <c r="O75" s="58"/>
      <c r="P75" s="58"/>
      <c r="Q75" s="58"/>
      <c r="R75" s="58"/>
      <c r="S75" s="58"/>
      <c r="T75" s="58"/>
      <c r="U75" s="58"/>
      <c r="V75" s="58"/>
      <c r="W75" s="58"/>
      <c r="X75" s="58"/>
      <c r="Y75" s="58"/>
      <c r="Z75" s="58" t="str">
        <f t="shared" si="3"/>
        <v>#DIV/0!</v>
      </c>
      <c r="AA75" s="58" t="str">
        <f t="shared" si="4"/>
        <v>#DIV/0!</v>
      </c>
      <c r="AB75" s="31"/>
      <c r="AC75" s="4"/>
      <c r="AD75" s="4"/>
      <c r="AE75" s="4"/>
      <c r="AF75" s="4"/>
      <c r="AG75" s="4"/>
      <c r="AH75" s="4"/>
      <c r="AI75" s="4"/>
      <c r="AJ75" s="4"/>
      <c r="AK75" s="4"/>
    </row>
    <row r="76" ht="15.75" customHeight="1">
      <c r="A76" s="4"/>
      <c r="B76" s="29"/>
      <c r="C76" s="55"/>
      <c r="D76" s="3"/>
      <c r="E76" s="56"/>
      <c r="F76" s="57"/>
      <c r="G76" s="56"/>
      <c r="H76" s="56"/>
      <c r="I76" s="58"/>
      <c r="J76" s="59"/>
      <c r="K76" s="58"/>
      <c r="L76" s="56"/>
      <c r="M76" s="56"/>
      <c r="N76" s="58"/>
      <c r="O76" s="58"/>
      <c r="P76" s="58"/>
      <c r="Q76" s="58"/>
      <c r="R76" s="58"/>
      <c r="S76" s="58"/>
      <c r="T76" s="58"/>
      <c r="U76" s="58"/>
      <c r="V76" s="58"/>
      <c r="W76" s="58"/>
      <c r="X76" s="58"/>
      <c r="Y76" s="58"/>
      <c r="Z76" s="58" t="str">
        <f t="shared" si="3"/>
        <v>#DIV/0!</v>
      </c>
      <c r="AA76" s="58" t="str">
        <f t="shared" si="4"/>
        <v>#DIV/0!</v>
      </c>
      <c r="AB76" s="31"/>
      <c r="AC76" s="4"/>
      <c r="AD76" s="4"/>
      <c r="AE76" s="4"/>
      <c r="AF76" s="4"/>
      <c r="AG76" s="4"/>
      <c r="AH76" s="4"/>
      <c r="AI76" s="4"/>
      <c r="AJ76" s="4"/>
      <c r="AK76" s="4"/>
    </row>
    <row r="77" ht="15.75" customHeight="1">
      <c r="A77" s="4"/>
      <c r="B77" s="29"/>
      <c r="C77" s="55"/>
      <c r="D77" s="3"/>
      <c r="E77" s="56"/>
      <c r="F77" s="57"/>
      <c r="G77" s="56"/>
      <c r="H77" s="56"/>
      <c r="I77" s="58"/>
      <c r="J77" s="59"/>
      <c r="K77" s="58"/>
      <c r="L77" s="56"/>
      <c r="M77" s="56"/>
      <c r="N77" s="58"/>
      <c r="O77" s="58"/>
      <c r="P77" s="58"/>
      <c r="Q77" s="58"/>
      <c r="R77" s="58"/>
      <c r="S77" s="58"/>
      <c r="T77" s="58"/>
      <c r="U77" s="58"/>
      <c r="V77" s="58"/>
      <c r="W77" s="58"/>
      <c r="X77" s="58"/>
      <c r="Y77" s="58"/>
      <c r="Z77" s="58" t="str">
        <f t="shared" si="3"/>
        <v>#DIV/0!</v>
      </c>
      <c r="AA77" s="58" t="str">
        <f t="shared" si="4"/>
        <v>#DIV/0!</v>
      </c>
      <c r="AB77" s="31"/>
      <c r="AC77" s="4"/>
      <c r="AD77" s="4"/>
      <c r="AE77" s="4"/>
      <c r="AF77" s="4"/>
      <c r="AG77" s="4"/>
      <c r="AH77" s="4"/>
      <c r="AI77" s="4"/>
      <c r="AJ77" s="4"/>
      <c r="AK77" s="4"/>
    </row>
    <row r="78" ht="15.75" customHeight="1">
      <c r="A78" s="4"/>
      <c r="B78" s="29"/>
      <c r="C78" s="55"/>
      <c r="D78" s="3"/>
      <c r="E78" s="56"/>
      <c r="F78" s="57"/>
      <c r="G78" s="56"/>
      <c r="H78" s="56"/>
      <c r="I78" s="58"/>
      <c r="J78" s="59"/>
      <c r="K78" s="58"/>
      <c r="L78" s="56"/>
      <c r="M78" s="56"/>
      <c r="N78" s="58"/>
      <c r="O78" s="58"/>
      <c r="P78" s="58"/>
      <c r="Q78" s="58"/>
      <c r="R78" s="58"/>
      <c r="S78" s="58"/>
      <c r="T78" s="58"/>
      <c r="U78" s="58"/>
      <c r="V78" s="58"/>
      <c r="W78" s="58"/>
      <c r="X78" s="58"/>
      <c r="Y78" s="58"/>
      <c r="Z78" s="58" t="str">
        <f t="shared" si="3"/>
        <v>#DIV/0!</v>
      </c>
      <c r="AA78" s="58" t="str">
        <f t="shared" si="4"/>
        <v>#DIV/0!</v>
      </c>
      <c r="AB78" s="31"/>
      <c r="AC78" s="4"/>
      <c r="AD78" s="4"/>
      <c r="AE78" s="4"/>
      <c r="AF78" s="4"/>
      <c r="AG78" s="4"/>
      <c r="AH78" s="4"/>
      <c r="AI78" s="4"/>
      <c r="AJ78" s="4"/>
      <c r="AK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3"/>
        <v>#DIV/0!</v>
      </c>
      <c r="AA79" s="58" t="str">
        <f t="shared" si="4"/>
        <v>#DIV/0!</v>
      </c>
      <c r="AB79" s="31"/>
      <c r="AC79" s="4"/>
      <c r="AD79" s="4"/>
      <c r="AE79" s="4"/>
      <c r="AF79" s="4"/>
      <c r="AG79" s="4"/>
      <c r="AH79" s="4"/>
      <c r="AI79" s="4"/>
      <c r="AJ79" s="4"/>
      <c r="AK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3"/>
        <v>#DIV/0!</v>
      </c>
      <c r="AA80" s="58" t="str">
        <f t="shared" si="4"/>
        <v>#DIV/0!</v>
      </c>
      <c r="AB80" s="31"/>
      <c r="AC80" s="4"/>
      <c r="AD80" s="4"/>
      <c r="AE80" s="4"/>
      <c r="AF80" s="4"/>
      <c r="AG80" s="4"/>
      <c r="AH80" s="4"/>
      <c r="AI80" s="4"/>
      <c r="AJ80" s="4"/>
      <c r="AK80" s="4"/>
    </row>
    <row r="81" ht="15.75" customHeight="1">
      <c r="A81" s="4"/>
      <c r="B81" s="29"/>
      <c r="C81" s="55"/>
      <c r="D81" s="3"/>
      <c r="E81" s="56"/>
      <c r="F81" s="57"/>
      <c r="G81" s="56"/>
      <c r="H81" s="56"/>
      <c r="I81" s="58"/>
      <c r="J81" s="59"/>
      <c r="K81" s="58"/>
      <c r="L81" s="56"/>
      <c r="M81" s="56"/>
      <c r="N81" s="58"/>
      <c r="O81" s="58"/>
      <c r="P81" s="58"/>
      <c r="Q81" s="58"/>
      <c r="R81" s="58"/>
      <c r="S81" s="58"/>
      <c r="T81" s="58"/>
      <c r="U81" s="58"/>
      <c r="V81" s="58"/>
      <c r="W81" s="58"/>
      <c r="X81" s="58"/>
      <c r="Y81" s="58"/>
      <c r="Z81" s="58" t="str">
        <f t="shared" si="3"/>
        <v>#DIV/0!</v>
      </c>
      <c r="AA81" s="58" t="str">
        <f t="shared" si="4"/>
        <v>#DIV/0!</v>
      </c>
      <c r="AB81" s="31"/>
      <c r="AC81" s="4"/>
      <c r="AD81" s="4"/>
      <c r="AE81" s="4"/>
      <c r="AF81" s="4"/>
      <c r="AG81" s="4"/>
      <c r="AH81" s="4"/>
      <c r="AI81" s="4"/>
      <c r="AJ81" s="4"/>
      <c r="AK81" s="4"/>
    </row>
    <row r="82" ht="15.75" customHeight="1">
      <c r="A82" s="4"/>
      <c r="B82" s="29"/>
      <c r="C82" s="55"/>
      <c r="D82" s="3"/>
      <c r="E82" s="56"/>
      <c r="F82" s="57"/>
      <c r="G82" s="56"/>
      <c r="H82" s="56"/>
      <c r="I82" s="58"/>
      <c r="J82" s="59"/>
      <c r="K82" s="58"/>
      <c r="L82" s="56"/>
      <c r="M82" s="56"/>
      <c r="N82" s="58"/>
      <c r="O82" s="58"/>
      <c r="P82" s="58"/>
      <c r="Q82" s="58"/>
      <c r="R82" s="58"/>
      <c r="S82" s="58"/>
      <c r="T82" s="58"/>
      <c r="U82" s="58"/>
      <c r="V82" s="58"/>
      <c r="W82" s="58"/>
      <c r="X82" s="58"/>
      <c r="Y82" s="58"/>
      <c r="Z82" s="58" t="str">
        <f t="shared" si="3"/>
        <v>#DIV/0!</v>
      </c>
      <c r="AA82" s="58" t="str">
        <f t="shared" si="4"/>
        <v>#DIV/0!</v>
      </c>
      <c r="AB82" s="31"/>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3"/>
        <v>#DIV/0!</v>
      </c>
      <c r="AA83" s="58" t="str">
        <f t="shared" si="4"/>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3"/>
        <v>#DIV/0!</v>
      </c>
      <c r="AA84" s="58" t="str">
        <f t="shared" si="4"/>
        <v>#DIV/0!</v>
      </c>
      <c r="AB84" s="31"/>
      <c r="AC84" s="4"/>
      <c r="AD84" s="4"/>
      <c r="AE84" s="4"/>
      <c r="AF84" s="4"/>
      <c r="AG84" s="4"/>
      <c r="AH84" s="4"/>
      <c r="AI84" s="4"/>
      <c r="AJ84" s="4"/>
      <c r="AK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sheetData>
  <mergeCells count="83">
    <mergeCell ref="C50:D50"/>
    <mergeCell ref="C51:D51"/>
    <mergeCell ref="C52:D52"/>
    <mergeCell ref="C53:D53"/>
    <mergeCell ref="C54:D54"/>
    <mergeCell ref="C55:D55"/>
    <mergeCell ref="C56:D56"/>
    <mergeCell ref="C64:D64"/>
    <mergeCell ref="C65:D65"/>
    <mergeCell ref="C66:D66"/>
    <mergeCell ref="B67:AB68"/>
    <mergeCell ref="C57:D57"/>
    <mergeCell ref="C58:D58"/>
    <mergeCell ref="C59:D59"/>
    <mergeCell ref="C60:D60"/>
    <mergeCell ref="C61:D61"/>
    <mergeCell ref="C62:D62"/>
    <mergeCell ref="C63:D63"/>
    <mergeCell ref="C69:D69"/>
    <mergeCell ref="C70:D70"/>
    <mergeCell ref="C71:D71"/>
    <mergeCell ref="C72:D72"/>
    <mergeCell ref="C73:D73"/>
    <mergeCell ref="C74:D74"/>
    <mergeCell ref="C75:D75"/>
    <mergeCell ref="C83:D83"/>
    <mergeCell ref="C84:D84"/>
    <mergeCell ref="C76:D76"/>
    <mergeCell ref="C77:D77"/>
    <mergeCell ref="C78:D78"/>
    <mergeCell ref="C79:D79"/>
    <mergeCell ref="C80:D80"/>
    <mergeCell ref="C81:D81"/>
    <mergeCell ref="C82:D82"/>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54">
    <cfRule type="cellIs" dxfId="0" priority="1" operator="lessThan">
      <formula>0.7</formula>
    </cfRule>
  </conditionalFormatting>
  <conditionalFormatting sqref="N7:AA54">
    <cfRule type="cellIs" dxfId="1" priority="2" operator="between">
      <formula>0.7</formula>
      <formula>0.9</formula>
    </cfRule>
  </conditionalFormatting>
  <conditionalFormatting sqref="N7:AA54">
    <cfRule type="cellIs" dxfId="2" priority="3" operator="greaterThan">
      <formula>0.9</formula>
    </cfRule>
  </conditionalFormatting>
  <conditionalFormatting sqref="Z55:AA66">
    <cfRule type="cellIs" dxfId="0" priority="4" operator="lessThan">
      <formula>0.7</formula>
    </cfRule>
  </conditionalFormatting>
  <conditionalFormatting sqref="Z55:AA66">
    <cfRule type="cellIs" dxfId="1" priority="5" operator="between">
      <formula>0.7</formula>
      <formula>0.9</formula>
    </cfRule>
  </conditionalFormatting>
  <conditionalFormatting sqref="Z55:AA66">
    <cfRule type="cellIs" dxfId="2" priority="6" operator="greaterThan">
      <formula>0.9</formula>
    </cfRule>
  </conditionalFormatting>
  <conditionalFormatting sqref="N55:Y66">
    <cfRule type="cellIs" dxfId="0" priority="7" operator="lessThan">
      <formula>0.7</formula>
    </cfRule>
  </conditionalFormatting>
  <conditionalFormatting sqref="N55:Y66">
    <cfRule type="cellIs" dxfId="1" priority="8" operator="between">
      <formula>0.7</formula>
      <formula>0.9</formula>
    </cfRule>
  </conditionalFormatting>
  <conditionalFormatting sqref="N55:Y66">
    <cfRule type="cellIs" dxfId="2" priority="9" operator="greaterThan">
      <formula>0.9</formula>
    </cfRule>
  </conditionalFormatting>
  <conditionalFormatting sqref="N70:Y70 Z70:AA84">
    <cfRule type="cellIs" dxfId="0" priority="10" operator="lessThan">
      <formula>0.7</formula>
    </cfRule>
  </conditionalFormatting>
  <conditionalFormatting sqref="N70:Y70 Z70:AA84">
    <cfRule type="cellIs" dxfId="1" priority="11" operator="between">
      <formula>0.7</formula>
      <formula>0.9</formula>
    </cfRule>
  </conditionalFormatting>
  <conditionalFormatting sqref="N70:Y70 Z70:AA84">
    <cfRule type="cellIs" dxfId="2" priority="12" operator="greaterThan">
      <formula>0.9</formula>
    </cfRule>
  </conditionalFormatting>
  <conditionalFormatting sqref="N71:Y84">
    <cfRule type="cellIs" dxfId="0" priority="13" operator="lessThan">
      <formula>0.7</formula>
    </cfRule>
  </conditionalFormatting>
  <conditionalFormatting sqref="N71:Y84">
    <cfRule type="cellIs" dxfId="1" priority="14" operator="between">
      <formula>0.7</formula>
      <formula>0.9</formula>
    </cfRule>
  </conditionalFormatting>
  <conditionalFormatting sqref="N71:Y84">
    <cfRule type="cellIs" dxfId="2" priority="15" operator="greaterThan">
      <formula>0.9</formula>
    </cfRule>
  </conditionalFormatting>
  <dataValidations>
    <dataValidation type="list" allowBlank="1" showErrorMessage="1" sqref="H7:H8 H70">
      <formula1>$AH$7:$AH$8</formula1>
    </dataValidation>
    <dataValidation type="list" allowBlank="1" showErrorMessage="1" sqref="L7:L66 L70:L84">
      <formula1>$AI$7</formula1>
    </dataValidation>
    <dataValidation type="list" allowBlank="1" showErrorMessage="1" sqref="M7:M66 M71:M84">
      <formula1>$AJ$7</formula1>
    </dataValidation>
    <dataValidation type="list" allowBlank="1" showErrorMessage="1" sqref="G7:G8">
      <formula1>$AG$7:$AG$9</formula1>
    </dataValidation>
    <dataValidation type="list" allowBlank="1" showErrorMessage="1" sqref="G9:G66 G70:G84">
      <formula1>$AG$7</formula1>
    </dataValidation>
    <dataValidation type="list" allowBlank="1" showErrorMessage="1" sqref="B9:B66 B70:B84">
      <formula1>$AK$7</formula1>
    </dataValidation>
    <dataValidation type="list" allowBlank="1" showErrorMessage="1" sqref="H9:H66 H71:H84">
      <formula1>$AH$7</formula1>
    </dataValidation>
    <dataValidation type="list" allowBlank="1" showErrorMessage="1" sqref="M70">
      <formula1>$AJ$7:$AJ$12</formula1>
    </dataValidation>
    <dataValidation type="list" allowBlank="1" showErrorMessage="1" sqref="B7:B8">
      <formula1>$AJ$7:$AJ$10</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ySplit="5.0" topLeftCell="F6" activePane="bottomRight" state="frozen"/>
      <selection activeCell="F1" sqref="F1" pane="topRight"/>
      <selection activeCell="A6" sqref="A6" pane="bottomLeft"/>
      <selection activeCell="F6" sqref="F6" pane="bottom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7"/>
      <c r="G2" s="7"/>
      <c r="H2" s="7"/>
      <c r="I2" s="7"/>
      <c r="J2" s="7"/>
      <c r="K2" s="7"/>
      <c r="L2" s="7"/>
      <c r="M2" s="7"/>
      <c r="N2" s="7"/>
      <c r="O2" s="7"/>
      <c r="P2" s="7"/>
      <c r="Q2" s="7"/>
      <c r="R2" s="7"/>
      <c r="S2" s="7"/>
      <c r="T2" s="7"/>
      <c r="U2" s="7"/>
      <c r="V2" s="7"/>
      <c r="W2" s="7"/>
      <c r="X2" s="7"/>
      <c r="Y2" s="7"/>
      <c r="Z2" s="7"/>
      <c r="AA2" s="7"/>
      <c r="AB2" s="7"/>
      <c r="AC2" s="4"/>
      <c r="AD2" s="4"/>
      <c r="AE2" s="4"/>
      <c r="AF2" s="4"/>
      <c r="AG2" s="4"/>
      <c r="AH2" s="4"/>
      <c r="AI2" s="4"/>
      <c r="AJ2" s="4"/>
      <c r="AK2" s="4"/>
    </row>
    <row r="3" ht="15.75" customHeight="1">
      <c r="A3" s="4"/>
      <c r="C3" s="6"/>
      <c r="D3" s="2" t="s">
        <v>127</v>
      </c>
      <c r="E3" s="3"/>
      <c r="F3" s="7"/>
      <c r="G3" s="7"/>
      <c r="H3" s="7"/>
      <c r="I3" s="7"/>
      <c r="J3" s="7"/>
      <c r="K3" s="7"/>
      <c r="L3" s="7"/>
      <c r="M3" s="7"/>
      <c r="N3" s="7"/>
      <c r="O3" s="7"/>
      <c r="P3" s="7"/>
      <c r="Q3" s="7"/>
      <c r="R3" s="7"/>
      <c r="S3" s="7"/>
      <c r="T3" s="7"/>
      <c r="U3" s="7"/>
      <c r="V3" s="7"/>
      <c r="W3" s="7"/>
      <c r="X3" s="7"/>
      <c r="Y3" s="7"/>
      <c r="Z3" s="7"/>
      <c r="AA3" s="7"/>
      <c r="AB3" s="7"/>
      <c r="AC3" s="4"/>
      <c r="AD3" s="4"/>
      <c r="AE3" s="4"/>
      <c r="AF3" s="4"/>
      <c r="AG3" s="4"/>
      <c r="AH3" s="4"/>
      <c r="AI3" s="4"/>
      <c r="AJ3" s="4"/>
      <c r="AK3" s="4"/>
    </row>
    <row r="4" ht="48.0" customHeight="1">
      <c r="A4" s="4"/>
      <c r="C4" s="6"/>
      <c r="D4" s="2" t="s">
        <v>2</v>
      </c>
      <c r="E4" s="3"/>
      <c r="F4" s="7"/>
      <c r="G4" s="7"/>
      <c r="H4" s="7"/>
      <c r="I4" s="7"/>
      <c r="J4" s="7"/>
      <c r="K4" s="7"/>
      <c r="L4" s="7"/>
      <c r="M4" s="7"/>
      <c r="N4" s="7"/>
      <c r="O4" s="7"/>
      <c r="P4" s="7"/>
      <c r="Q4" s="7"/>
      <c r="R4" s="7"/>
      <c r="S4" s="7"/>
      <c r="T4" s="7"/>
      <c r="U4" s="7"/>
      <c r="V4" s="7"/>
      <c r="W4" s="7"/>
      <c r="X4" s="7"/>
      <c r="Y4" s="7"/>
      <c r="Z4" s="7"/>
      <c r="AA4" s="7"/>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192.0" customHeight="1">
      <c r="A7" s="4"/>
      <c r="B7" s="50" t="s">
        <v>56</v>
      </c>
      <c r="C7" s="17" t="s">
        <v>165</v>
      </c>
      <c r="D7" s="18"/>
      <c r="E7" s="19" t="s">
        <v>166</v>
      </c>
      <c r="F7" s="19" t="s">
        <v>167</v>
      </c>
      <c r="G7" s="20" t="s">
        <v>35</v>
      </c>
      <c r="H7" s="20" t="s">
        <v>36</v>
      </c>
      <c r="I7" s="21">
        <v>0.94</v>
      </c>
      <c r="J7" s="22" t="s">
        <v>168</v>
      </c>
      <c r="K7" s="21">
        <v>1.0</v>
      </c>
      <c r="L7" s="20" t="s">
        <v>38</v>
      </c>
      <c r="M7" s="20" t="s">
        <v>39</v>
      </c>
      <c r="N7" s="21"/>
      <c r="O7" s="23">
        <v>0.96</v>
      </c>
      <c r="P7" s="23">
        <v>1.0</v>
      </c>
      <c r="Q7" s="23">
        <v>0.95</v>
      </c>
      <c r="R7" s="23">
        <v>0.97</v>
      </c>
      <c r="S7" s="23">
        <v>0.97</v>
      </c>
      <c r="T7" s="23">
        <v>0.93</v>
      </c>
      <c r="U7" s="23">
        <v>0.91</v>
      </c>
      <c r="V7" s="23">
        <v>0.91</v>
      </c>
      <c r="W7" s="23">
        <v>0.97</v>
      </c>
      <c r="X7" s="23">
        <v>0.96</v>
      </c>
      <c r="Y7" s="23">
        <v>0.93</v>
      </c>
      <c r="Z7" s="32">
        <f>AVERAGE(N7:Y7)/K7</f>
        <v>0.9509090909</v>
      </c>
      <c r="AA7" s="32">
        <f>Z7</f>
        <v>0.9509090909</v>
      </c>
      <c r="AB7" s="51" t="s">
        <v>169</v>
      </c>
      <c r="AC7" s="4"/>
      <c r="AD7" s="27" t="s">
        <v>41</v>
      </c>
      <c r="AE7" s="28" t="s">
        <v>42</v>
      </c>
      <c r="AF7" s="4"/>
      <c r="AG7" s="5" t="s">
        <v>35</v>
      </c>
      <c r="AH7" s="5" t="s">
        <v>36</v>
      </c>
      <c r="AI7" s="5" t="s">
        <v>38</v>
      </c>
      <c r="AJ7" s="5" t="s">
        <v>43</v>
      </c>
      <c r="AK7" s="4" t="s">
        <v>31</v>
      </c>
    </row>
    <row r="8" ht="111.0" customHeight="1">
      <c r="A8" s="4"/>
      <c r="B8" s="29" t="s">
        <v>56</v>
      </c>
      <c r="C8" s="17" t="s">
        <v>165</v>
      </c>
      <c r="D8" s="18"/>
      <c r="E8" s="19" t="s">
        <v>170</v>
      </c>
      <c r="F8" s="19" t="s">
        <v>171</v>
      </c>
      <c r="G8" s="31" t="s">
        <v>35</v>
      </c>
      <c r="H8" s="31" t="s">
        <v>36</v>
      </c>
      <c r="I8" s="32">
        <v>0.0</v>
      </c>
      <c r="J8" s="22" t="s">
        <v>172</v>
      </c>
      <c r="K8" s="32">
        <v>1.0</v>
      </c>
      <c r="L8" s="31" t="s">
        <v>38</v>
      </c>
      <c r="M8" s="31" t="s">
        <v>43</v>
      </c>
      <c r="N8" s="76">
        <v>1.0</v>
      </c>
      <c r="O8" s="76">
        <v>1.0</v>
      </c>
      <c r="P8" s="76">
        <v>0.8</v>
      </c>
      <c r="Q8" s="76">
        <v>1.03</v>
      </c>
      <c r="R8" s="32"/>
      <c r="S8" s="32"/>
      <c r="T8" s="32"/>
      <c r="U8" s="32"/>
      <c r="V8" s="32"/>
      <c r="W8" s="32"/>
      <c r="X8" s="76"/>
      <c r="Y8" s="32"/>
      <c r="Z8" s="32">
        <f t="shared" ref="Z8:Z70" si="1">AVERAGE(N8:Y8)</f>
        <v>0.9575</v>
      </c>
      <c r="AA8" s="32">
        <f t="shared" ref="AA8:AA9" si="2">Z8/K8</f>
        <v>0.9575</v>
      </c>
      <c r="AB8" s="107" t="s">
        <v>173</v>
      </c>
      <c r="AC8" s="4"/>
      <c r="AD8" s="35" t="s">
        <v>51</v>
      </c>
      <c r="AE8" s="28" t="s">
        <v>52</v>
      </c>
      <c r="AF8" s="4"/>
      <c r="AG8" s="5" t="s">
        <v>53</v>
      </c>
      <c r="AH8" s="5" t="s">
        <v>54</v>
      </c>
      <c r="AI8" s="5" t="s">
        <v>55</v>
      </c>
      <c r="AJ8" s="5" t="s">
        <v>39</v>
      </c>
      <c r="AK8" s="4" t="s">
        <v>56</v>
      </c>
    </row>
    <row r="9" ht="217.5" customHeight="1">
      <c r="A9" s="4"/>
      <c r="B9" s="28"/>
      <c r="C9" s="17" t="s">
        <v>174</v>
      </c>
      <c r="D9" s="18"/>
      <c r="E9" s="108" t="s">
        <v>175</v>
      </c>
      <c r="F9" s="86" t="s">
        <v>176</v>
      </c>
      <c r="G9" s="31" t="s">
        <v>53</v>
      </c>
      <c r="H9" s="31" t="s">
        <v>36</v>
      </c>
      <c r="I9" s="32">
        <v>0.0</v>
      </c>
      <c r="J9" s="109" t="s">
        <v>177</v>
      </c>
      <c r="K9" s="32">
        <v>1.0</v>
      </c>
      <c r="L9" s="31" t="s">
        <v>38</v>
      </c>
      <c r="M9" s="31" t="s">
        <v>63</v>
      </c>
      <c r="N9" s="32"/>
      <c r="O9" s="32"/>
      <c r="P9" s="32"/>
      <c r="Q9" s="32"/>
      <c r="R9" s="32"/>
      <c r="S9" s="32"/>
      <c r="T9" s="32"/>
      <c r="U9" s="32"/>
      <c r="V9" s="32"/>
      <c r="W9" s="32"/>
      <c r="X9" s="32"/>
      <c r="Y9" s="31"/>
      <c r="Z9" s="32" t="str">
        <f t="shared" si="1"/>
        <v>#DIV/0!</v>
      </c>
      <c r="AA9" s="32" t="str">
        <f t="shared" si="2"/>
        <v>#DIV/0!</v>
      </c>
      <c r="AB9" s="51" t="s">
        <v>178</v>
      </c>
      <c r="AC9" s="4"/>
      <c r="AD9" s="4"/>
      <c r="AE9" s="4"/>
      <c r="AF9" s="4"/>
      <c r="AG9" s="5"/>
      <c r="AH9" s="5"/>
      <c r="AI9" s="5"/>
      <c r="AJ9" s="5"/>
      <c r="AK9" s="4"/>
    </row>
    <row r="10" ht="217.5" customHeight="1">
      <c r="A10" s="4"/>
      <c r="B10" s="28" t="s">
        <v>56</v>
      </c>
      <c r="C10" s="17" t="s">
        <v>179</v>
      </c>
      <c r="D10" s="18"/>
      <c r="E10" s="108" t="s">
        <v>180</v>
      </c>
      <c r="F10" s="86" t="s">
        <v>181</v>
      </c>
      <c r="G10" s="31" t="s">
        <v>35</v>
      </c>
      <c r="H10" s="31" t="s">
        <v>36</v>
      </c>
      <c r="I10" s="32" t="s">
        <v>151</v>
      </c>
      <c r="J10" s="22" t="s">
        <v>182</v>
      </c>
      <c r="K10" s="76">
        <v>0.65</v>
      </c>
      <c r="L10" s="31" t="s">
        <v>38</v>
      </c>
      <c r="M10" s="31" t="s">
        <v>43</v>
      </c>
      <c r="N10" s="76">
        <v>1.0</v>
      </c>
      <c r="O10" s="76"/>
      <c r="P10" s="76">
        <v>1.0</v>
      </c>
      <c r="Q10" s="32"/>
      <c r="R10" s="76">
        <v>1.0</v>
      </c>
      <c r="S10" s="76">
        <v>1.0</v>
      </c>
      <c r="T10" s="32"/>
      <c r="U10" s="32"/>
      <c r="V10" s="76">
        <v>1.0</v>
      </c>
      <c r="W10" s="32"/>
      <c r="X10" s="32"/>
      <c r="Y10" s="76">
        <v>0.89</v>
      </c>
      <c r="Z10" s="32">
        <f t="shared" si="1"/>
        <v>0.9816666667</v>
      </c>
      <c r="AA10" s="32">
        <f>Z10</f>
        <v>0.9816666667</v>
      </c>
      <c r="AB10" s="51" t="s">
        <v>183</v>
      </c>
      <c r="AC10" s="4"/>
      <c r="AD10" s="4"/>
      <c r="AE10" s="4"/>
      <c r="AF10" s="4"/>
      <c r="AG10" s="5" t="s">
        <v>61</v>
      </c>
      <c r="AH10" s="5"/>
      <c r="AI10" s="5"/>
      <c r="AJ10" s="5" t="s">
        <v>62</v>
      </c>
      <c r="AK10" s="4"/>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si="1"/>
        <v>#DIV/0!</v>
      </c>
      <c r="AA11" s="32" t="str">
        <f t="shared" ref="AA11:AA70" si="3">Z11/K11</f>
        <v>#DIV/0!</v>
      </c>
      <c r="AB11" s="31"/>
      <c r="AC11" s="4"/>
      <c r="AD11" s="4"/>
      <c r="AE11" s="4"/>
      <c r="AF11" s="4"/>
      <c r="AG11" s="4"/>
      <c r="AH11" s="4"/>
      <c r="AI11" s="4"/>
      <c r="AJ11" s="4"/>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1"/>
        <v>#DIV/0!</v>
      </c>
      <c r="AA12" s="32" t="str">
        <f t="shared" si="3"/>
        <v>#DIV/0!</v>
      </c>
      <c r="AB12" s="31"/>
      <c r="AC12" s="4"/>
      <c r="AD12" s="4"/>
      <c r="AE12" s="4"/>
      <c r="AF12" s="4"/>
      <c r="AG12" s="4"/>
      <c r="AH12" s="4"/>
      <c r="AI12" s="4"/>
      <c r="AJ12" s="4"/>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1"/>
        <v>#DIV/0!</v>
      </c>
      <c r="AA13" s="32" t="str">
        <f t="shared" si="3"/>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1"/>
        <v>#DIV/0!</v>
      </c>
      <c r="AA14" s="32" t="str">
        <f t="shared" si="3"/>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1"/>
        <v>#DIV/0!</v>
      </c>
      <c r="AA15" s="32" t="str">
        <f t="shared" si="3"/>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1"/>
        <v>#DIV/0!</v>
      </c>
      <c r="AA16" s="32" t="str">
        <f t="shared" si="3"/>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1"/>
        <v>#DIV/0!</v>
      </c>
      <c r="AA17" s="32" t="str">
        <f t="shared" si="3"/>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1"/>
        <v>#DIV/0!</v>
      </c>
      <c r="AA18" s="32" t="str">
        <f t="shared" si="3"/>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1"/>
        <v>#DIV/0!</v>
      </c>
      <c r="AA19" s="32" t="str">
        <f t="shared" si="3"/>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1"/>
        <v>#DIV/0!</v>
      </c>
      <c r="AA20" s="32" t="str">
        <f t="shared" si="3"/>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1"/>
        <v>#DIV/0!</v>
      </c>
      <c r="AA21" s="32" t="str">
        <f t="shared" si="3"/>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1"/>
        <v>#DIV/0!</v>
      </c>
      <c r="AA22" s="32" t="str">
        <f t="shared" si="3"/>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1"/>
        <v>#DIV/0!</v>
      </c>
      <c r="AA23" s="32" t="str">
        <f t="shared" si="3"/>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1"/>
        <v>#DIV/0!</v>
      </c>
      <c r="AA24" s="32" t="str">
        <f t="shared" si="3"/>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1"/>
        <v>#DIV/0!</v>
      </c>
      <c r="AA25" s="32" t="str">
        <f t="shared" si="3"/>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1"/>
        <v>#DIV/0!</v>
      </c>
      <c r="AA26" s="32" t="str">
        <f t="shared" si="3"/>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1"/>
        <v>#DIV/0!</v>
      </c>
      <c r="AA27" s="32" t="str">
        <f t="shared" si="3"/>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1"/>
        <v>#DIV/0!</v>
      </c>
      <c r="AA28" s="32" t="str">
        <f t="shared" si="3"/>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1"/>
        <v>#DIV/0!</v>
      </c>
      <c r="AA29" s="32" t="str">
        <f t="shared" si="3"/>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1"/>
        <v>#DIV/0!</v>
      </c>
      <c r="AA30" s="32" t="str">
        <f t="shared" si="3"/>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1"/>
        <v>#DIV/0!</v>
      </c>
      <c r="AA31" s="32" t="str">
        <f t="shared" si="3"/>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1"/>
        <v>#DIV/0!</v>
      </c>
      <c r="AA32" s="32" t="str">
        <f t="shared" si="3"/>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1"/>
        <v>#DIV/0!</v>
      </c>
      <c r="AA33" s="32" t="str">
        <f t="shared" si="3"/>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1"/>
        <v>#DIV/0!</v>
      </c>
      <c r="AA34" s="32" t="str">
        <f t="shared" si="3"/>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1"/>
        <v>#DIV/0!</v>
      </c>
      <c r="AA35" s="32" t="str">
        <f t="shared" si="3"/>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1"/>
        <v>#DIV/0!</v>
      </c>
      <c r="AA36" s="32" t="str">
        <f t="shared" si="3"/>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1"/>
        <v>#DIV/0!</v>
      </c>
      <c r="AA37" s="32" t="str">
        <f t="shared" si="3"/>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1"/>
        <v>#DIV/0!</v>
      </c>
      <c r="AA38" s="32" t="str">
        <f t="shared" si="3"/>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1"/>
        <v>#DIV/0!</v>
      </c>
      <c r="AA39" s="32" t="str">
        <f t="shared" si="3"/>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1"/>
        <v>#DIV/0!</v>
      </c>
      <c r="AA40" s="32" t="str">
        <f t="shared" si="3"/>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1"/>
        <v>#DIV/0!</v>
      </c>
      <c r="AA41" s="32" t="str">
        <f t="shared" si="3"/>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1"/>
        <v>#DIV/0!</v>
      </c>
      <c r="AA42" s="32" t="str">
        <f t="shared" si="3"/>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1"/>
        <v>#DIV/0!</v>
      </c>
      <c r="AA43" s="32" t="str">
        <f t="shared" si="3"/>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1"/>
        <v>#DIV/0!</v>
      </c>
      <c r="AA44" s="32" t="str">
        <f t="shared" si="3"/>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1"/>
        <v>#DIV/0!</v>
      </c>
      <c r="AA45" s="32" t="str">
        <f t="shared" si="3"/>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1"/>
        <v>#DIV/0!</v>
      </c>
      <c r="AA46" s="32" t="str">
        <f t="shared" si="3"/>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1"/>
        <v>#DIV/0!</v>
      </c>
      <c r="AA47" s="32" t="str">
        <f t="shared" si="3"/>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1"/>
        <v>#DIV/0!</v>
      </c>
      <c r="AA48" s="32" t="str">
        <f t="shared" si="3"/>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1"/>
        <v>#DIV/0!</v>
      </c>
      <c r="AA49" s="32" t="str">
        <f t="shared" si="3"/>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1"/>
        <v>#DIV/0!</v>
      </c>
      <c r="AA50" s="32" t="str">
        <f t="shared" si="3"/>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1"/>
        <v>#DIV/0!</v>
      </c>
      <c r="AA51" s="32" t="str">
        <f t="shared" si="3"/>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1"/>
        <v>#DIV/0!</v>
      </c>
      <c r="AA52" s="32" t="str">
        <f t="shared" si="3"/>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1"/>
        <v>#DIV/0!</v>
      </c>
      <c r="AA53" s="32" t="str">
        <f t="shared" si="3"/>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1"/>
        <v>#DIV/0!</v>
      </c>
      <c r="AA54" s="32" t="str">
        <f t="shared" si="3"/>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1"/>
        <v>#DIV/0!</v>
      </c>
      <c r="AA55" s="32" t="str">
        <f t="shared" si="3"/>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1"/>
        <v>#DIV/0!</v>
      </c>
      <c r="AA56" s="32" t="str">
        <f t="shared" si="3"/>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1"/>
        <v>#DIV/0!</v>
      </c>
      <c r="AA57" s="32" t="str">
        <f t="shared" si="3"/>
        <v>#DIV/0!</v>
      </c>
      <c r="AB57" s="31"/>
      <c r="AC57" s="4"/>
      <c r="AD57" s="4"/>
      <c r="AE57" s="4"/>
      <c r="AF57" s="4"/>
      <c r="AG57" s="4"/>
      <c r="AH57" s="4"/>
      <c r="AI57" s="4"/>
      <c r="AJ57" s="4"/>
      <c r="AK57" s="4"/>
    </row>
    <row r="58" ht="15.75" customHeight="1">
      <c r="A58" s="4"/>
      <c r="B58" s="29"/>
      <c r="C58" s="55"/>
      <c r="D58" s="3"/>
      <c r="E58" s="56"/>
      <c r="F58" s="57"/>
      <c r="G58" s="56"/>
      <c r="H58" s="56"/>
      <c r="I58" s="58"/>
      <c r="J58" s="59"/>
      <c r="K58" s="58"/>
      <c r="L58" s="56"/>
      <c r="M58" s="56"/>
      <c r="N58" s="58"/>
      <c r="O58" s="58"/>
      <c r="P58" s="58"/>
      <c r="Q58" s="58"/>
      <c r="R58" s="58"/>
      <c r="S58" s="58"/>
      <c r="T58" s="58"/>
      <c r="U58" s="58"/>
      <c r="V58" s="58"/>
      <c r="W58" s="58"/>
      <c r="X58" s="58"/>
      <c r="Y58" s="58"/>
      <c r="Z58" s="58" t="str">
        <f t="shared" si="1"/>
        <v>#DIV/0!</v>
      </c>
      <c r="AA58" s="58" t="str">
        <f t="shared" si="3"/>
        <v>#DIV/0!</v>
      </c>
      <c r="AB58" s="31"/>
      <c r="AC58" s="4"/>
      <c r="AD58" s="4"/>
      <c r="AE58" s="4"/>
      <c r="AF58" s="4"/>
      <c r="AG58" s="4"/>
      <c r="AH58" s="4"/>
      <c r="AI58" s="4"/>
      <c r="AJ58" s="4"/>
      <c r="AK58" s="4"/>
    </row>
    <row r="59" ht="15.75" customHeight="1">
      <c r="A59" s="4"/>
      <c r="B59" s="29"/>
      <c r="C59" s="55"/>
      <c r="D59" s="3"/>
      <c r="E59" s="56"/>
      <c r="F59" s="57"/>
      <c r="G59" s="56"/>
      <c r="H59" s="56"/>
      <c r="I59" s="58"/>
      <c r="J59" s="59"/>
      <c r="K59" s="58"/>
      <c r="L59" s="56"/>
      <c r="M59" s="56"/>
      <c r="N59" s="58"/>
      <c r="O59" s="58"/>
      <c r="P59" s="58"/>
      <c r="Q59" s="58"/>
      <c r="R59" s="58"/>
      <c r="S59" s="58"/>
      <c r="T59" s="58"/>
      <c r="U59" s="58"/>
      <c r="V59" s="58"/>
      <c r="W59" s="58"/>
      <c r="X59" s="58"/>
      <c r="Y59" s="58"/>
      <c r="Z59" s="58" t="str">
        <f t="shared" si="1"/>
        <v>#DIV/0!</v>
      </c>
      <c r="AA59" s="58" t="str">
        <f t="shared" si="3"/>
        <v>#DIV/0!</v>
      </c>
      <c r="AB59" s="31"/>
      <c r="AC59" s="4"/>
      <c r="AD59" s="4"/>
      <c r="AE59" s="4"/>
      <c r="AF59" s="4"/>
      <c r="AG59" s="4"/>
      <c r="AH59" s="4"/>
      <c r="AI59" s="4"/>
      <c r="AJ59" s="4"/>
      <c r="AK59" s="4"/>
    </row>
    <row r="60" ht="15.75" customHeight="1">
      <c r="A60" s="4"/>
      <c r="B60" s="29"/>
      <c r="C60" s="55"/>
      <c r="D60" s="3"/>
      <c r="E60" s="56"/>
      <c r="F60" s="57"/>
      <c r="G60" s="56"/>
      <c r="H60" s="56"/>
      <c r="I60" s="58"/>
      <c r="J60" s="59"/>
      <c r="K60" s="58"/>
      <c r="L60" s="56"/>
      <c r="M60" s="56"/>
      <c r="N60" s="58"/>
      <c r="O60" s="58"/>
      <c r="P60" s="58"/>
      <c r="Q60" s="58"/>
      <c r="R60" s="58"/>
      <c r="S60" s="58"/>
      <c r="T60" s="58"/>
      <c r="U60" s="58"/>
      <c r="V60" s="58"/>
      <c r="W60" s="58"/>
      <c r="X60" s="58"/>
      <c r="Y60" s="58"/>
      <c r="Z60" s="58" t="str">
        <f t="shared" si="1"/>
        <v>#DIV/0!</v>
      </c>
      <c r="AA60" s="58" t="str">
        <f t="shared" si="3"/>
        <v>#DIV/0!</v>
      </c>
      <c r="AB60" s="31"/>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1"/>
        <v>#DIV/0!</v>
      </c>
      <c r="AA61" s="58" t="str">
        <f t="shared" si="3"/>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1"/>
        <v>#DIV/0!</v>
      </c>
      <c r="AA62" s="58" t="str">
        <f t="shared" si="3"/>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1"/>
        <v>#DIV/0!</v>
      </c>
      <c r="AA63" s="58" t="str">
        <f t="shared" si="3"/>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1"/>
        <v>#DIV/0!</v>
      </c>
      <c r="AA64" s="58" t="str">
        <f t="shared" si="3"/>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1"/>
        <v>#DIV/0!</v>
      </c>
      <c r="AA65" s="58" t="str">
        <f t="shared" si="3"/>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1"/>
        <v>#DIV/0!</v>
      </c>
      <c r="AA66" s="58" t="str">
        <f t="shared" si="3"/>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1"/>
        <v>#DIV/0!</v>
      </c>
      <c r="AA67" s="58" t="str">
        <f t="shared" si="3"/>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1"/>
        <v>#DIV/0!</v>
      </c>
      <c r="AA68" s="58" t="str">
        <f t="shared" si="3"/>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1"/>
        <v>#DIV/0!</v>
      </c>
      <c r="AA69" s="58" t="str">
        <f t="shared" si="3"/>
        <v>#DIV/0!</v>
      </c>
      <c r="AB69" s="31"/>
      <c r="AC69" s="4"/>
      <c r="AD69" s="4"/>
      <c r="AE69" s="4"/>
      <c r="AF69" s="4"/>
      <c r="AG69" s="4"/>
      <c r="AH69" s="4"/>
      <c r="AI69" s="4"/>
      <c r="AJ69" s="4"/>
      <c r="AK69" s="4"/>
    </row>
    <row r="70" ht="15.75" customHeight="1">
      <c r="A70" s="4"/>
      <c r="B70" s="61"/>
      <c r="C70" s="62"/>
      <c r="D70" s="38"/>
      <c r="E70" s="63"/>
      <c r="F70" s="64"/>
      <c r="G70" s="63"/>
      <c r="H70" s="63"/>
      <c r="I70" s="65"/>
      <c r="J70" s="66"/>
      <c r="K70" s="65"/>
      <c r="L70" s="63"/>
      <c r="M70" s="63"/>
      <c r="N70" s="65"/>
      <c r="O70" s="65"/>
      <c r="P70" s="65"/>
      <c r="Q70" s="65"/>
      <c r="R70" s="65"/>
      <c r="S70" s="65"/>
      <c r="T70" s="65"/>
      <c r="U70" s="65"/>
      <c r="V70" s="65"/>
      <c r="W70" s="65"/>
      <c r="X70" s="65"/>
      <c r="Y70" s="65"/>
      <c r="Z70" s="65" t="str">
        <f t="shared" si="1"/>
        <v>#DIV/0!</v>
      </c>
      <c r="AA70" s="65" t="str">
        <f t="shared" si="3"/>
        <v>#DIV/0!</v>
      </c>
      <c r="AB70" s="39"/>
      <c r="AC70" s="4"/>
      <c r="AD70" s="4"/>
      <c r="AE70" s="4"/>
      <c r="AF70" s="4"/>
      <c r="AG70" s="4"/>
      <c r="AH70" s="4"/>
      <c r="AI70" s="4"/>
      <c r="AJ70" s="4"/>
      <c r="AK70" s="4"/>
    </row>
    <row r="71" ht="15.75" customHeight="1">
      <c r="A71" s="4"/>
      <c r="B71" s="42" t="s">
        <v>70</v>
      </c>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91"/>
      <c r="AC71" s="4"/>
      <c r="AD71" s="4"/>
      <c r="AE71" s="4"/>
      <c r="AF71" s="4"/>
      <c r="AG71" s="4"/>
      <c r="AH71" s="4"/>
      <c r="AI71" s="4"/>
      <c r="AJ71" s="4"/>
      <c r="AK71" s="4"/>
    </row>
    <row r="72" ht="15.75" customHeight="1">
      <c r="A72" s="4"/>
      <c r="B72" s="92"/>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4"/>
      <c r="AC72" s="4"/>
      <c r="AD72" s="4"/>
      <c r="AE72" s="4"/>
      <c r="AF72" s="4"/>
      <c r="AG72" s="4"/>
      <c r="AH72" s="4"/>
      <c r="AI72" s="4"/>
      <c r="AJ72" s="4"/>
      <c r="AK72" s="4"/>
    </row>
    <row r="73" ht="15.75" customHeight="1">
      <c r="A73" s="4"/>
      <c r="B73" s="48" t="s">
        <v>3</v>
      </c>
      <c r="C73" s="9" t="s">
        <v>4</v>
      </c>
      <c r="D73" s="10"/>
      <c r="E73" s="11" t="s">
        <v>5</v>
      </c>
      <c r="F73" s="11" t="s">
        <v>6</v>
      </c>
      <c r="G73" s="11" t="s">
        <v>7</v>
      </c>
      <c r="H73" s="11" t="s">
        <v>8</v>
      </c>
      <c r="I73" s="11" t="s">
        <v>9</v>
      </c>
      <c r="J73" s="11" t="s">
        <v>10</v>
      </c>
      <c r="K73" s="11" t="s">
        <v>11</v>
      </c>
      <c r="L73" s="11" t="s">
        <v>12</v>
      </c>
      <c r="M73" s="11" t="s">
        <v>13</v>
      </c>
      <c r="N73" s="49" t="s">
        <v>184</v>
      </c>
      <c r="O73" s="49" t="s">
        <v>15</v>
      </c>
      <c r="P73" s="49" t="s">
        <v>16</v>
      </c>
      <c r="Q73" s="49" t="s">
        <v>17</v>
      </c>
      <c r="R73" s="49" t="s">
        <v>18</v>
      </c>
      <c r="S73" s="49" t="s">
        <v>19</v>
      </c>
      <c r="T73" s="49" t="s">
        <v>20</v>
      </c>
      <c r="U73" s="49" t="s">
        <v>21</v>
      </c>
      <c r="V73" s="49" t="s">
        <v>22</v>
      </c>
      <c r="W73" s="11" t="s">
        <v>23</v>
      </c>
      <c r="X73" s="11" t="s">
        <v>24</v>
      </c>
      <c r="Y73" s="11" t="s">
        <v>25</v>
      </c>
      <c r="Z73" s="11" t="s">
        <v>26</v>
      </c>
      <c r="AA73" s="11" t="s">
        <v>27</v>
      </c>
      <c r="AB73" s="11" t="s">
        <v>28</v>
      </c>
      <c r="AC73" s="4"/>
      <c r="AD73" s="4"/>
      <c r="AE73" s="4"/>
      <c r="AF73" s="4"/>
      <c r="AG73" s="4"/>
      <c r="AH73" s="4"/>
      <c r="AI73" s="4"/>
      <c r="AJ73" s="4"/>
      <c r="AK73" s="4"/>
    </row>
    <row r="74" ht="124.5" customHeight="1">
      <c r="A74" s="4"/>
      <c r="B74" s="50" t="s">
        <v>31</v>
      </c>
      <c r="C74" s="17" t="s">
        <v>32</v>
      </c>
      <c r="D74" s="18"/>
      <c r="E74" s="51" t="s">
        <v>185</v>
      </c>
      <c r="F74" s="51" t="s">
        <v>67</v>
      </c>
      <c r="G74" s="20" t="s">
        <v>35</v>
      </c>
      <c r="H74" s="20" t="s">
        <v>36</v>
      </c>
      <c r="I74" s="21" t="s">
        <v>151</v>
      </c>
      <c r="J74" s="52" t="s">
        <v>126</v>
      </c>
      <c r="K74" s="21">
        <v>1.0</v>
      </c>
      <c r="L74" s="20" t="s">
        <v>38</v>
      </c>
      <c r="M74" s="20" t="s">
        <v>39</v>
      </c>
      <c r="N74" s="21"/>
      <c r="O74" s="21"/>
      <c r="P74" s="21"/>
      <c r="Q74" s="21"/>
      <c r="R74" s="21"/>
      <c r="S74" s="21"/>
      <c r="T74" s="21"/>
      <c r="U74" s="21"/>
      <c r="V74" s="21"/>
      <c r="W74" s="21"/>
      <c r="X74" s="21"/>
      <c r="Y74" s="21"/>
      <c r="Z74" s="21" t="str">
        <f t="shared" ref="Z74:Z88" si="4">AVERAGE(N74:Y74)</f>
        <v>#DIV/0!</v>
      </c>
      <c r="AA74" s="21" t="str">
        <f t="shared" ref="AA74:AA88" si="5">Z74/K74</f>
        <v>#DIV/0!</v>
      </c>
      <c r="AB74" s="110"/>
      <c r="AC74" s="4"/>
      <c r="AD74" s="4"/>
      <c r="AE74" s="4"/>
      <c r="AF74" s="4"/>
      <c r="AG74" s="4"/>
      <c r="AH74" s="4"/>
      <c r="AI74" s="4"/>
      <c r="AJ74" s="4"/>
      <c r="AK74" s="4"/>
    </row>
    <row r="75" ht="15.75" customHeight="1">
      <c r="A75" s="4"/>
      <c r="B75" s="29"/>
      <c r="C75" s="55"/>
      <c r="D75" s="3"/>
      <c r="E75" s="56"/>
      <c r="F75" s="57"/>
      <c r="G75" s="56"/>
      <c r="H75" s="56"/>
      <c r="I75" s="58"/>
      <c r="J75" s="59"/>
      <c r="K75" s="58"/>
      <c r="L75" s="56"/>
      <c r="M75" s="56"/>
      <c r="N75" s="58"/>
      <c r="O75" s="58"/>
      <c r="P75" s="58"/>
      <c r="Q75" s="58"/>
      <c r="R75" s="58"/>
      <c r="S75" s="58"/>
      <c r="T75" s="58"/>
      <c r="U75" s="58"/>
      <c r="V75" s="58"/>
      <c r="W75" s="58"/>
      <c r="X75" s="58"/>
      <c r="Y75" s="58"/>
      <c r="Z75" s="58" t="str">
        <f t="shared" si="4"/>
        <v>#DIV/0!</v>
      </c>
      <c r="AA75" s="58" t="str">
        <f t="shared" si="5"/>
        <v>#DIV/0!</v>
      </c>
      <c r="AB75" s="31"/>
      <c r="AC75" s="4"/>
      <c r="AD75" s="4"/>
      <c r="AE75" s="4"/>
      <c r="AF75" s="4"/>
      <c r="AG75" s="4"/>
      <c r="AH75" s="4"/>
      <c r="AI75" s="4"/>
      <c r="AJ75" s="4"/>
      <c r="AK75" s="4"/>
    </row>
    <row r="76" ht="15.75" customHeight="1">
      <c r="A76" s="4"/>
      <c r="B76" s="29"/>
      <c r="C76" s="55"/>
      <c r="D76" s="3"/>
      <c r="E76" s="56"/>
      <c r="F76" s="57"/>
      <c r="G76" s="56"/>
      <c r="H76" s="56"/>
      <c r="I76" s="58"/>
      <c r="J76" s="59"/>
      <c r="K76" s="58"/>
      <c r="L76" s="56"/>
      <c r="M76" s="56"/>
      <c r="N76" s="58"/>
      <c r="O76" s="58"/>
      <c r="P76" s="58"/>
      <c r="Q76" s="58"/>
      <c r="R76" s="58"/>
      <c r="S76" s="58"/>
      <c r="T76" s="58"/>
      <c r="U76" s="58"/>
      <c r="V76" s="58"/>
      <c r="W76" s="58"/>
      <c r="X76" s="58"/>
      <c r="Y76" s="58"/>
      <c r="Z76" s="58" t="str">
        <f t="shared" si="4"/>
        <v>#DIV/0!</v>
      </c>
      <c r="AA76" s="58" t="str">
        <f t="shared" si="5"/>
        <v>#DIV/0!</v>
      </c>
      <c r="AB76" s="31"/>
      <c r="AC76" s="4"/>
      <c r="AD76" s="4"/>
      <c r="AE76" s="4"/>
      <c r="AF76" s="4"/>
      <c r="AG76" s="4"/>
      <c r="AH76" s="4"/>
      <c r="AI76" s="4"/>
      <c r="AJ76" s="4"/>
      <c r="AK76" s="4"/>
    </row>
    <row r="77" ht="15.75" customHeight="1">
      <c r="A77" s="4"/>
      <c r="B77" s="29"/>
      <c r="C77" s="55"/>
      <c r="D77" s="3"/>
      <c r="E77" s="56"/>
      <c r="F77" s="57"/>
      <c r="G77" s="56"/>
      <c r="H77" s="56"/>
      <c r="I77" s="58"/>
      <c r="J77" s="59"/>
      <c r="K77" s="58"/>
      <c r="L77" s="56"/>
      <c r="M77" s="56"/>
      <c r="N77" s="58"/>
      <c r="O77" s="58"/>
      <c r="P77" s="58"/>
      <c r="Q77" s="58"/>
      <c r="R77" s="58"/>
      <c r="S77" s="58"/>
      <c r="T77" s="58"/>
      <c r="U77" s="58"/>
      <c r="V77" s="58"/>
      <c r="W77" s="58"/>
      <c r="X77" s="58"/>
      <c r="Y77" s="58"/>
      <c r="Z77" s="58" t="str">
        <f t="shared" si="4"/>
        <v>#DIV/0!</v>
      </c>
      <c r="AA77" s="58" t="str">
        <f t="shared" si="5"/>
        <v>#DIV/0!</v>
      </c>
      <c r="AB77" s="31"/>
      <c r="AC77" s="4"/>
      <c r="AD77" s="4"/>
      <c r="AE77" s="4"/>
      <c r="AF77" s="4"/>
      <c r="AG77" s="4"/>
      <c r="AH77" s="4"/>
      <c r="AI77" s="4"/>
      <c r="AJ77" s="4"/>
      <c r="AK77" s="4"/>
    </row>
    <row r="78" ht="15.75" customHeight="1">
      <c r="A78" s="4"/>
      <c r="B78" s="29"/>
      <c r="C78" s="55"/>
      <c r="D78" s="3"/>
      <c r="E78" s="56"/>
      <c r="F78" s="57"/>
      <c r="G78" s="56"/>
      <c r="H78" s="56"/>
      <c r="I78" s="58"/>
      <c r="J78" s="59"/>
      <c r="K78" s="58"/>
      <c r="L78" s="56"/>
      <c r="M78" s="56"/>
      <c r="N78" s="58"/>
      <c r="O78" s="58"/>
      <c r="P78" s="58"/>
      <c r="Q78" s="58"/>
      <c r="R78" s="58"/>
      <c r="S78" s="58"/>
      <c r="T78" s="58"/>
      <c r="U78" s="58"/>
      <c r="V78" s="58"/>
      <c r="W78" s="58"/>
      <c r="X78" s="58"/>
      <c r="Y78" s="58"/>
      <c r="Z78" s="58" t="str">
        <f t="shared" si="4"/>
        <v>#DIV/0!</v>
      </c>
      <c r="AA78" s="58" t="str">
        <f t="shared" si="5"/>
        <v>#DIV/0!</v>
      </c>
      <c r="AB78" s="31"/>
      <c r="AC78" s="4"/>
      <c r="AD78" s="4"/>
      <c r="AE78" s="4"/>
      <c r="AF78" s="4"/>
      <c r="AG78" s="4"/>
      <c r="AH78" s="4"/>
      <c r="AI78" s="4"/>
      <c r="AJ78" s="4"/>
      <c r="AK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4"/>
        <v>#DIV/0!</v>
      </c>
      <c r="AA79" s="58" t="str">
        <f t="shared" si="5"/>
        <v>#DIV/0!</v>
      </c>
      <c r="AB79" s="31"/>
      <c r="AC79" s="4"/>
      <c r="AD79" s="4"/>
      <c r="AE79" s="4"/>
      <c r="AF79" s="4"/>
      <c r="AG79" s="4"/>
      <c r="AH79" s="4"/>
      <c r="AI79" s="4"/>
      <c r="AJ79" s="4"/>
      <c r="AK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4"/>
        <v>#DIV/0!</v>
      </c>
      <c r="AA80" s="58" t="str">
        <f t="shared" si="5"/>
        <v>#DIV/0!</v>
      </c>
      <c r="AB80" s="31"/>
      <c r="AC80" s="4"/>
      <c r="AD80" s="4"/>
      <c r="AE80" s="4"/>
      <c r="AF80" s="4"/>
      <c r="AG80" s="4"/>
      <c r="AH80" s="4"/>
      <c r="AI80" s="4"/>
      <c r="AJ80" s="4"/>
      <c r="AK80" s="4"/>
    </row>
    <row r="81" ht="15.75" customHeight="1">
      <c r="A81" s="4"/>
      <c r="B81" s="29"/>
      <c r="C81" s="55"/>
      <c r="D81" s="3"/>
      <c r="E81" s="56"/>
      <c r="F81" s="57"/>
      <c r="G81" s="56"/>
      <c r="H81" s="56"/>
      <c r="I81" s="58"/>
      <c r="J81" s="59"/>
      <c r="K81" s="58"/>
      <c r="L81" s="56"/>
      <c r="M81" s="56"/>
      <c r="N81" s="58"/>
      <c r="O81" s="58"/>
      <c r="P81" s="58"/>
      <c r="Q81" s="58"/>
      <c r="R81" s="58"/>
      <c r="S81" s="58"/>
      <c r="T81" s="58"/>
      <c r="U81" s="58"/>
      <c r="V81" s="58"/>
      <c r="W81" s="58"/>
      <c r="X81" s="58"/>
      <c r="Y81" s="58"/>
      <c r="Z81" s="58" t="str">
        <f t="shared" si="4"/>
        <v>#DIV/0!</v>
      </c>
      <c r="AA81" s="58" t="str">
        <f t="shared" si="5"/>
        <v>#DIV/0!</v>
      </c>
      <c r="AB81" s="31"/>
      <c r="AC81" s="4"/>
      <c r="AD81" s="4"/>
      <c r="AE81" s="4"/>
      <c r="AF81" s="4"/>
      <c r="AG81" s="4"/>
      <c r="AH81" s="4"/>
      <c r="AI81" s="4"/>
      <c r="AJ81" s="4"/>
      <c r="AK81" s="4"/>
    </row>
    <row r="82" ht="15.75" customHeight="1">
      <c r="A82" s="4"/>
      <c r="B82" s="29"/>
      <c r="C82" s="55"/>
      <c r="D82" s="3"/>
      <c r="E82" s="56"/>
      <c r="F82" s="57"/>
      <c r="G82" s="56"/>
      <c r="H82" s="56"/>
      <c r="I82" s="58"/>
      <c r="J82" s="59"/>
      <c r="K82" s="58"/>
      <c r="L82" s="56"/>
      <c r="M82" s="56"/>
      <c r="N82" s="58"/>
      <c r="O82" s="58"/>
      <c r="P82" s="58"/>
      <c r="Q82" s="58"/>
      <c r="R82" s="58"/>
      <c r="S82" s="58"/>
      <c r="T82" s="58"/>
      <c r="U82" s="58"/>
      <c r="V82" s="58"/>
      <c r="W82" s="58"/>
      <c r="X82" s="58"/>
      <c r="Y82" s="58"/>
      <c r="Z82" s="58" t="str">
        <f t="shared" si="4"/>
        <v>#DIV/0!</v>
      </c>
      <c r="AA82" s="58" t="str">
        <f t="shared" si="5"/>
        <v>#DIV/0!</v>
      </c>
      <c r="AB82" s="31"/>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4"/>
        <v>#DIV/0!</v>
      </c>
      <c r="AA83" s="58" t="str">
        <f t="shared" si="5"/>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4"/>
        <v>#DIV/0!</v>
      </c>
      <c r="AA84" s="58" t="str">
        <f t="shared" si="5"/>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4"/>
        <v>#DIV/0!</v>
      </c>
      <c r="AA85" s="58" t="str">
        <f t="shared" si="5"/>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4"/>
        <v>#DIV/0!</v>
      </c>
      <c r="AA86" s="58" t="str">
        <f t="shared" si="5"/>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4"/>
        <v>#DIV/0!</v>
      </c>
      <c r="AA87" s="58" t="str">
        <f t="shared" si="5"/>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4"/>
        <v>#DIV/0!</v>
      </c>
      <c r="AA88" s="58" t="str">
        <f t="shared" si="5"/>
        <v>#DIV/0!</v>
      </c>
      <c r="AB88" s="31"/>
      <c r="AC88" s="4"/>
      <c r="AD88" s="4"/>
      <c r="AE88" s="4"/>
      <c r="AF88" s="4"/>
      <c r="AG88" s="4"/>
      <c r="AH88" s="4"/>
      <c r="AI88" s="4"/>
      <c r="AJ88" s="4"/>
      <c r="AK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sheetData>
  <mergeCells count="87">
    <mergeCell ref="C50:D50"/>
    <mergeCell ref="C51:D51"/>
    <mergeCell ref="C52:D52"/>
    <mergeCell ref="C53:D53"/>
    <mergeCell ref="C54:D54"/>
    <mergeCell ref="C55:D55"/>
    <mergeCell ref="C56:D56"/>
    <mergeCell ref="C64:D64"/>
    <mergeCell ref="C65:D65"/>
    <mergeCell ref="C66:D66"/>
    <mergeCell ref="C67:D67"/>
    <mergeCell ref="C68:D68"/>
    <mergeCell ref="C69:D69"/>
    <mergeCell ref="C70:D70"/>
    <mergeCell ref="B71:AB72"/>
    <mergeCell ref="C57:D57"/>
    <mergeCell ref="C58:D58"/>
    <mergeCell ref="C59:D59"/>
    <mergeCell ref="C60:D60"/>
    <mergeCell ref="C61:D61"/>
    <mergeCell ref="C62:D62"/>
    <mergeCell ref="C63:D63"/>
    <mergeCell ref="C73:D73"/>
    <mergeCell ref="C74:D74"/>
    <mergeCell ref="C75:D75"/>
    <mergeCell ref="C76:D76"/>
    <mergeCell ref="C77:D77"/>
    <mergeCell ref="C78:D78"/>
    <mergeCell ref="C79:D79"/>
    <mergeCell ref="C87:D87"/>
    <mergeCell ref="C88:D88"/>
    <mergeCell ref="C80:D80"/>
    <mergeCell ref="C81:D81"/>
    <mergeCell ref="C82:D82"/>
    <mergeCell ref="C83:D83"/>
    <mergeCell ref="C84:D84"/>
    <mergeCell ref="C85:D85"/>
    <mergeCell ref="C86:D86"/>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57">
    <cfRule type="cellIs" dxfId="0" priority="1" operator="lessThan">
      <formula>0.7</formula>
    </cfRule>
  </conditionalFormatting>
  <conditionalFormatting sqref="N7:AA57">
    <cfRule type="cellIs" dxfId="1" priority="2" operator="between">
      <formula>0.7</formula>
      <formula>0.9</formula>
    </cfRule>
  </conditionalFormatting>
  <conditionalFormatting sqref="N7:AA57">
    <cfRule type="cellIs" dxfId="2" priority="3" operator="greaterThan">
      <formula>0.9</formula>
    </cfRule>
  </conditionalFormatting>
  <conditionalFormatting sqref="Z58:AA70">
    <cfRule type="cellIs" dxfId="0" priority="4" operator="lessThan">
      <formula>0.7</formula>
    </cfRule>
  </conditionalFormatting>
  <conditionalFormatting sqref="Z58:AA70">
    <cfRule type="cellIs" dxfId="1" priority="5" operator="between">
      <formula>0.7</formula>
      <formula>0.9</formula>
    </cfRule>
  </conditionalFormatting>
  <conditionalFormatting sqref="Z58:AA70">
    <cfRule type="cellIs" dxfId="2" priority="6" operator="greaterThan">
      <formula>0.9</formula>
    </cfRule>
  </conditionalFormatting>
  <conditionalFormatting sqref="N58:Y70">
    <cfRule type="cellIs" dxfId="0" priority="7" operator="lessThan">
      <formula>0.7</formula>
    </cfRule>
  </conditionalFormatting>
  <conditionalFormatting sqref="N58:Y70">
    <cfRule type="cellIs" dxfId="1" priority="8" operator="between">
      <formula>0.7</formula>
      <formula>0.9</formula>
    </cfRule>
  </conditionalFormatting>
  <conditionalFormatting sqref="N58:Y70">
    <cfRule type="cellIs" dxfId="2" priority="9" operator="greaterThan">
      <formula>0.9</formula>
    </cfRule>
  </conditionalFormatting>
  <conditionalFormatting sqref="N74:Y74 Z74:AA88">
    <cfRule type="cellIs" dxfId="0" priority="10" operator="lessThan">
      <formula>0.7</formula>
    </cfRule>
  </conditionalFormatting>
  <conditionalFormatting sqref="N74:Y74 Z74:AA88">
    <cfRule type="cellIs" dxfId="1" priority="11" operator="between">
      <formula>0.7</formula>
      <formula>0.9</formula>
    </cfRule>
  </conditionalFormatting>
  <conditionalFormatting sqref="N74:Y74 Z74:AA88">
    <cfRule type="cellIs" dxfId="2" priority="12" operator="greaterThan">
      <formula>0.9</formula>
    </cfRule>
  </conditionalFormatting>
  <conditionalFormatting sqref="N75:Y88">
    <cfRule type="cellIs" dxfId="0" priority="13" operator="lessThan">
      <formula>0.7</formula>
    </cfRule>
  </conditionalFormatting>
  <conditionalFormatting sqref="N75:Y88">
    <cfRule type="cellIs" dxfId="1" priority="14" operator="between">
      <formula>0.7</formula>
      <formula>0.9</formula>
    </cfRule>
  </conditionalFormatting>
  <conditionalFormatting sqref="N75:Y88">
    <cfRule type="cellIs" dxfId="2" priority="15" operator="greaterThan">
      <formula>0.9</formula>
    </cfRule>
  </conditionalFormatting>
  <dataValidations>
    <dataValidation type="list" allowBlank="1" showErrorMessage="1" sqref="H7:H70 H74:H88">
      <formula1>$AH$7:$AH$8</formula1>
    </dataValidation>
    <dataValidation type="list" allowBlank="1" showErrorMessage="1" sqref="L7:L70 L74:L88">
      <formula1>$AI$7:$AI$8</formula1>
    </dataValidation>
    <dataValidation type="list" allowBlank="1" showErrorMessage="1" sqref="G7:G70 G74:G88">
      <formula1>$AG$7:$AG$10</formula1>
    </dataValidation>
    <dataValidation type="list" allowBlank="1" showErrorMessage="1" sqref="B7:B70 B74:B88">
      <formula1>$AK$7:$AK$8</formula1>
    </dataValidation>
    <dataValidation type="list" allowBlank="1" showErrorMessage="1" sqref="M7:M70 M74:M88">
      <formula1>$AJ$7:$AJ$10</formula1>
    </dataValidation>
  </dataValidation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7"/>
      <c r="G2" s="7"/>
      <c r="H2" s="7"/>
      <c r="I2" s="7"/>
      <c r="J2" s="7"/>
      <c r="K2" s="7"/>
      <c r="L2" s="7"/>
      <c r="M2" s="7"/>
      <c r="N2" s="7"/>
      <c r="O2" s="7"/>
      <c r="P2" s="7"/>
      <c r="Q2" s="7"/>
      <c r="R2" s="7"/>
      <c r="S2" s="7"/>
      <c r="T2" s="7"/>
      <c r="U2" s="7"/>
      <c r="V2" s="7"/>
      <c r="W2" s="7"/>
      <c r="X2" s="7"/>
      <c r="Y2" s="7"/>
      <c r="Z2" s="7"/>
      <c r="AA2" s="7"/>
      <c r="AB2" s="7"/>
      <c r="AC2" s="4"/>
      <c r="AD2" s="4"/>
      <c r="AE2" s="4"/>
      <c r="AF2" s="4"/>
      <c r="AG2" s="4"/>
      <c r="AH2" s="4"/>
      <c r="AI2" s="4"/>
      <c r="AJ2" s="4"/>
      <c r="AK2" s="4"/>
    </row>
    <row r="3" ht="15.75" customHeight="1">
      <c r="A3" s="4"/>
      <c r="C3" s="6"/>
      <c r="D3" s="2" t="s">
        <v>127</v>
      </c>
      <c r="E3" s="3"/>
      <c r="F3" s="7"/>
      <c r="G3" s="7"/>
      <c r="H3" s="7"/>
      <c r="I3" s="7"/>
      <c r="J3" s="7"/>
      <c r="K3" s="7"/>
      <c r="L3" s="7"/>
      <c r="M3" s="7"/>
      <c r="N3" s="7"/>
      <c r="O3" s="7"/>
      <c r="P3" s="7"/>
      <c r="Q3" s="7"/>
      <c r="R3" s="7"/>
      <c r="S3" s="7"/>
      <c r="T3" s="7"/>
      <c r="U3" s="7"/>
      <c r="V3" s="7"/>
      <c r="W3" s="7"/>
      <c r="X3" s="7"/>
      <c r="Y3" s="7"/>
      <c r="Z3" s="7"/>
      <c r="AA3" s="7"/>
      <c r="AB3" s="7"/>
      <c r="AC3" s="4"/>
      <c r="AD3" s="4"/>
      <c r="AE3" s="4"/>
      <c r="AF3" s="4"/>
      <c r="AG3" s="4"/>
      <c r="AH3" s="4"/>
      <c r="AI3" s="4"/>
      <c r="AJ3" s="4"/>
      <c r="AK3" s="4"/>
    </row>
    <row r="4" ht="48.0" customHeight="1">
      <c r="A4" s="4"/>
      <c r="C4" s="6"/>
      <c r="D4" s="2" t="s">
        <v>2</v>
      </c>
      <c r="E4" s="3"/>
      <c r="F4" s="7"/>
      <c r="G4" s="7"/>
      <c r="H4" s="7"/>
      <c r="I4" s="7"/>
      <c r="J4" s="7"/>
      <c r="K4" s="7"/>
      <c r="L4" s="7"/>
      <c r="M4" s="7"/>
      <c r="N4" s="7"/>
      <c r="O4" s="7"/>
      <c r="P4" s="7"/>
      <c r="Q4" s="7"/>
      <c r="R4" s="7"/>
      <c r="S4" s="7"/>
      <c r="T4" s="7"/>
      <c r="U4" s="7"/>
      <c r="V4" s="7"/>
      <c r="W4" s="7"/>
      <c r="X4" s="7"/>
      <c r="Y4" s="7"/>
      <c r="Z4" s="7"/>
      <c r="AA4" s="7"/>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219.75" customHeight="1">
      <c r="A7" s="4"/>
      <c r="B7" s="16" t="s">
        <v>31</v>
      </c>
      <c r="C7" s="17" t="s">
        <v>186</v>
      </c>
      <c r="D7" s="18"/>
      <c r="E7" s="19" t="s">
        <v>187</v>
      </c>
      <c r="F7" s="19" t="s">
        <v>188</v>
      </c>
      <c r="G7" s="20" t="s">
        <v>35</v>
      </c>
      <c r="H7" s="20" t="s">
        <v>36</v>
      </c>
      <c r="I7" s="21">
        <v>0.0</v>
      </c>
      <c r="J7" s="22" t="s">
        <v>189</v>
      </c>
      <c r="K7" s="111">
        <v>45.0</v>
      </c>
      <c r="L7" s="98" t="s">
        <v>48</v>
      </c>
      <c r="M7" s="20" t="s">
        <v>39</v>
      </c>
      <c r="N7" s="21"/>
      <c r="O7" s="98">
        <v>9.0</v>
      </c>
      <c r="P7" s="99"/>
      <c r="Q7" s="98">
        <v>10.0</v>
      </c>
      <c r="R7" s="21"/>
      <c r="S7" s="112">
        <v>11.0</v>
      </c>
      <c r="T7" s="21"/>
      <c r="U7" s="98">
        <v>7.0</v>
      </c>
      <c r="V7" s="99"/>
      <c r="W7" s="98">
        <v>8.0</v>
      </c>
      <c r="X7" s="21"/>
      <c r="Y7" s="98">
        <v>10.0</v>
      </c>
      <c r="Z7" s="113">
        <f t="shared" ref="Z7:Z8" si="1">SUM(N7:Y7)</f>
        <v>55</v>
      </c>
      <c r="AA7" s="114">
        <f>Z7/45</f>
        <v>1.222222222</v>
      </c>
      <c r="AB7" s="51" t="s">
        <v>190</v>
      </c>
      <c r="AC7" s="4"/>
      <c r="AD7" s="27" t="s">
        <v>41</v>
      </c>
      <c r="AE7" s="28" t="s">
        <v>42</v>
      </c>
      <c r="AF7" s="4"/>
      <c r="AG7" s="5" t="s">
        <v>35</v>
      </c>
      <c r="AH7" s="5" t="s">
        <v>36</v>
      </c>
      <c r="AI7" s="5" t="s">
        <v>38</v>
      </c>
      <c r="AJ7" s="5" t="s">
        <v>43</v>
      </c>
      <c r="AK7" s="4" t="s">
        <v>31</v>
      </c>
    </row>
    <row r="8" ht="91.5" customHeight="1">
      <c r="A8" s="4"/>
      <c r="B8" s="53" t="s">
        <v>31</v>
      </c>
      <c r="C8" s="17" t="s">
        <v>186</v>
      </c>
      <c r="D8" s="18"/>
      <c r="E8" s="19" t="s">
        <v>191</v>
      </c>
      <c r="F8" s="19" t="s">
        <v>192</v>
      </c>
      <c r="G8" s="31" t="s">
        <v>35</v>
      </c>
      <c r="H8" s="31" t="s">
        <v>36</v>
      </c>
      <c r="I8" s="32">
        <v>0.0</v>
      </c>
      <c r="J8" s="22" t="s">
        <v>193</v>
      </c>
      <c r="K8" s="82">
        <v>89900.0</v>
      </c>
      <c r="L8" s="31" t="s">
        <v>48</v>
      </c>
      <c r="M8" s="31" t="s">
        <v>43</v>
      </c>
      <c r="N8" s="103">
        <v>4618.0</v>
      </c>
      <c r="O8" s="103">
        <v>5200.0</v>
      </c>
      <c r="P8" s="103">
        <v>5716.0</v>
      </c>
      <c r="Q8" s="103">
        <v>6150.0</v>
      </c>
      <c r="R8" s="103">
        <v>6586.0</v>
      </c>
      <c r="S8" s="103">
        <v>4909.0</v>
      </c>
      <c r="T8" s="103">
        <v>5760.0</v>
      </c>
      <c r="U8" s="103">
        <v>3450.0</v>
      </c>
      <c r="V8" s="103">
        <v>2731.0</v>
      </c>
      <c r="W8" s="103">
        <v>10271.0</v>
      </c>
      <c r="X8" s="103">
        <v>16663.0</v>
      </c>
      <c r="Y8" s="83">
        <v>23235.0</v>
      </c>
      <c r="Z8" s="84">
        <f t="shared" si="1"/>
        <v>95289</v>
      </c>
      <c r="AA8" s="114">
        <f>Z8/89900</f>
        <v>1.059944383</v>
      </c>
      <c r="AB8" s="51" t="s">
        <v>194</v>
      </c>
      <c r="AC8" s="4"/>
      <c r="AD8" s="34" t="s">
        <v>44</v>
      </c>
      <c r="AE8" s="28" t="s">
        <v>45</v>
      </c>
      <c r="AF8" s="4"/>
      <c r="AG8" s="5" t="s">
        <v>46</v>
      </c>
      <c r="AH8" s="5" t="s">
        <v>47</v>
      </c>
      <c r="AI8" s="5" t="s">
        <v>48</v>
      </c>
      <c r="AJ8" s="5" t="s">
        <v>49</v>
      </c>
      <c r="AK8" s="4" t="s">
        <v>50</v>
      </c>
    </row>
    <row r="9" ht="114.0" customHeight="1">
      <c r="A9" s="4"/>
      <c r="B9" s="53" t="s">
        <v>50</v>
      </c>
      <c r="C9" s="30" t="s">
        <v>195</v>
      </c>
      <c r="D9" s="3"/>
      <c r="E9" s="31" t="s">
        <v>196</v>
      </c>
      <c r="F9" s="31" t="s">
        <v>197</v>
      </c>
      <c r="G9" s="31" t="s">
        <v>46</v>
      </c>
      <c r="H9" s="31" t="s">
        <v>36</v>
      </c>
      <c r="I9" s="32">
        <v>0.0</v>
      </c>
      <c r="J9" s="31" t="s">
        <v>198</v>
      </c>
      <c r="K9" s="32">
        <v>0.75</v>
      </c>
      <c r="L9" s="83" t="s">
        <v>38</v>
      </c>
      <c r="M9" s="31" t="s">
        <v>43</v>
      </c>
      <c r="N9" s="76">
        <v>1.3</v>
      </c>
      <c r="O9" s="76">
        <v>1.31</v>
      </c>
      <c r="P9" s="76">
        <v>1.28</v>
      </c>
      <c r="Q9" s="76">
        <v>1.26</v>
      </c>
      <c r="R9" s="76">
        <v>1.28</v>
      </c>
      <c r="S9" s="76">
        <v>1.24</v>
      </c>
      <c r="T9" s="76">
        <v>1.24</v>
      </c>
      <c r="U9" s="76">
        <v>1.29</v>
      </c>
      <c r="V9" s="76">
        <v>1.32</v>
      </c>
      <c r="W9" s="76">
        <v>1.29</v>
      </c>
      <c r="X9" s="115">
        <v>1.3</v>
      </c>
      <c r="Y9" s="76">
        <v>1.31</v>
      </c>
      <c r="Z9" s="32">
        <f t="shared" ref="Z9:Z72" si="2">AVERAGE(N9:Y9)</f>
        <v>1.285</v>
      </c>
      <c r="AA9" s="32">
        <f>Z9</f>
        <v>1.285</v>
      </c>
      <c r="AB9" s="85" t="s">
        <v>199</v>
      </c>
      <c r="AC9" s="4"/>
      <c r="AD9" s="4"/>
      <c r="AE9" s="4"/>
      <c r="AF9" s="4"/>
      <c r="AG9" s="5" t="s">
        <v>57</v>
      </c>
      <c r="AH9" s="5"/>
      <c r="AI9" s="5" t="s">
        <v>58</v>
      </c>
      <c r="AJ9" s="5" t="s">
        <v>59</v>
      </c>
      <c r="AK9" s="4" t="s">
        <v>60</v>
      </c>
    </row>
    <row r="10" ht="15.75" customHeight="1">
      <c r="A10" s="4"/>
      <c r="B10" s="28"/>
      <c r="C10" s="30"/>
      <c r="D10" s="3"/>
      <c r="E10" s="31"/>
      <c r="F10" s="31"/>
      <c r="G10" s="31"/>
      <c r="H10" s="31"/>
      <c r="I10" s="32"/>
      <c r="J10" s="31"/>
      <c r="K10" s="32"/>
      <c r="L10" s="31"/>
      <c r="M10" s="31"/>
      <c r="N10" s="32"/>
      <c r="O10" s="32"/>
      <c r="P10" s="32"/>
      <c r="Q10" s="32"/>
      <c r="R10" s="32"/>
      <c r="S10" s="32"/>
      <c r="T10" s="32"/>
      <c r="U10" s="32"/>
      <c r="V10" s="32"/>
      <c r="W10" s="32"/>
      <c r="X10" s="32"/>
      <c r="Y10" s="32"/>
      <c r="Z10" s="32" t="str">
        <f t="shared" si="2"/>
        <v>#DIV/0!</v>
      </c>
      <c r="AA10" s="32" t="str">
        <f t="shared" ref="AA10:AA72" si="3">Z10/K10</f>
        <v>#DIV/0!</v>
      </c>
      <c r="AB10" s="31"/>
      <c r="AC10" s="4"/>
      <c r="AD10" s="4"/>
      <c r="AE10" s="4"/>
      <c r="AF10" s="4"/>
      <c r="AG10" s="5" t="s">
        <v>61</v>
      </c>
      <c r="AH10" s="5"/>
      <c r="AI10" s="5"/>
      <c r="AJ10" s="5" t="s">
        <v>62</v>
      </c>
      <c r="AK10" s="4"/>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si="2"/>
        <v>#DIV/0!</v>
      </c>
      <c r="AA11" s="32" t="str">
        <f t="shared" si="3"/>
        <v>#DIV/0!</v>
      </c>
      <c r="AB11" s="31"/>
      <c r="AC11" s="4"/>
      <c r="AD11" s="4"/>
      <c r="AE11" s="4"/>
      <c r="AF11" s="4"/>
      <c r="AG11" s="5"/>
      <c r="AH11" s="5"/>
      <c r="AI11" s="5"/>
      <c r="AJ11" s="5" t="s">
        <v>63</v>
      </c>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2"/>
        <v>#DIV/0!</v>
      </c>
      <c r="AA12" s="32" t="str">
        <f t="shared" si="3"/>
        <v>#DIV/0!</v>
      </c>
      <c r="AB12" s="31"/>
      <c r="AC12" s="4"/>
      <c r="AD12" s="4"/>
      <c r="AE12" s="4"/>
      <c r="AF12" s="4"/>
      <c r="AG12" s="4"/>
      <c r="AH12" s="4"/>
      <c r="AI12" s="4"/>
      <c r="AJ12" s="4"/>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2"/>
        <v>#DIV/0!</v>
      </c>
      <c r="AA13" s="32" t="str">
        <f t="shared" si="3"/>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2"/>
        <v>#DIV/0!</v>
      </c>
      <c r="AA14" s="32" t="str">
        <f t="shared" si="3"/>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2"/>
        <v>#DIV/0!</v>
      </c>
      <c r="AA15" s="32" t="str">
        <f t="shared" si="3"/>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2"/>
        <v>#DIV/0!</v>
      </c>
      <c r="AA16" s="32" t="str">
        <f t="shared" si="3"/>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2"/>
        <v>#DIV/0!</v>
      </c>
      <c r="AA17" s="32" t="str">
        <f t="shared" si="3"/>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2"/>
        <v>#DIV/0!</v>
      </c>
      <c r="AA18" s="32" t="str">
        <f t="shared" si="3"/>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2"/>
        <v>#DIV/0!</v>
      </c>
      <c r="AA19" s="32" t="str">
        <f t="shared" si="3"/>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2"/>
        <v>#DIV/0!</v>
      </c>
      <c r="AA20" s="32" t="str">
        <f t="shared" si="3"/>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2"/>
        <v>#DIV/0!</v>
      </c>
      <c r="AA21" s="32" t="str">
        <f t="shared" si="3"/>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2"/>
        <v>#DIV/0!</v>
      </c>
      <c r="AA22" s="32" t="str">
        <f t="shared" si="3"/>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2"/>
        <v>#DIV/0!</v>
      </c>
      <c r="AA23" s="32" t="str">
        <f t="shared" si="3"/>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2"/>
        <v>#DIV/0!</v>
      </c>
      <c r="AA24" s="32" t="str">
        <f t="shared" si="3"/>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2"/>
        <v>#DIV/0!</v>
      </c>
      <c r="AA25" s="32" t="str">
        <f t="shared" si="3"/>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2"/>
        <v>#DIV/0!</v>
      </c>
      <c r="AA26" s="32" t="str">
        <f t="shared" si="3"/>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2"/>
        <v>#DIV/0!</v>
      </c>
      <c r="AA27" s="32" t="str">
        <f t="shared" si="3"/>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2"/>
        <v>#DIV/0!</v>
      </c>
      <c r="AA28" s="32" t="str">
        <f t="shared" si="3"/>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2"/>
        <v>#DIV/0!</v>
      </c>
      <c r="AA29" s="32" t="str">
        <f t="shared" si="3"/>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2"/>
        <v>#DIV/0!</v>
      </c>
      <c r="AA30" s="32" t="str">
        <f t="shared" si="3"/>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2"/>
        <v>#DIV/0!</v>
      </c>
      <c r="AA31" s="32" t="str">
        <f t="shared" si="3"/>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2"/>
        <v>#DIV/0!</v>
      </c>
      <c r="AA32" s="32" t="str">
        <f t="shared" si="3"/>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2"/>
        <v>#DIV/0!</v>
      </c>
      <c r="AA33" s="32" t="str">
        <f t="shared" si="3"/>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2"/>
        <v>#DIV/0!</v>
      </c>
      <c r="AA34" s="32" t="str">
        <f t="shared" si="3"/>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2"/>
        <v>#DIV/0!</v>
      </c>
      <c r="AA35" s="32" t="str">
        <f t="shared" si="3"/>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2"/>
        <v>#DIV/0!</v>
      </c>
      <c r="AA36" s="32" t="str">
        <f t="shared" si="3"/>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2"/>
        <v>#DIV/0!</v>
      </c>
      <c r="AA37" s="32" t="str">
        <f t="shared" si="3"/>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2"/>
        <v>#DIV/0!</v>
      </c>
      <c r="AA38" s="32" t="str">
        <f t="shared" si="3"/>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2"/>
        <v>#DIV/0!</v>
      </c>
      <c r="AA39" s="32" t="str">
        <f t="shared" si="3"/>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2"/>
        <v>#DIV/0!</v>
      </c>
      <c r="AA40" s="32" t="str">
        <f t="shared" si="3"/>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2"/>
        <v>#DIV/0!</v>
      </c>
      <c r="AA41" s="32" t="str">
        <f t="shared" si="3"/>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2"/>
        <v>#DIV/0!</v>
      </c>
      <c r="AA42" s="32" t="str">
        <f t="shared" si="3"/>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2"/>
        <v>#DIV/0!</v>
      </c>
      <c r="AA43" s="32" t="str">
        <f t="shared" si="3"/>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2"/>
        <v>#DIV/0!</v>
      </c>
      <c r="AA44" s="32" t="str">
        <f t="shared" si="3"/>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2"/>
        <v>#DIV/0!</v>
      </c>
      <c r="AA45" s="32" t="str">
        <f t="shared" si="3"/>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2"/>
        <v>#DIV/0!</v>
      </c>
      <c r="AA46" s="32" t="str">
        <f t="shared" si="3"/>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2"/>
        <v>#DIV/0!</v>
      </c>
      <c r="AA47" s="32" t="str">
        <f t="shared" si="3"/>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2"/>
        <v>#DIV/0!</v>
      </c>
      <c r="AA48" s="32" t="str">
        <f t="shared" si="3"/>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2"/>
        <v>#DIV/0!</v>
      </c>
      <c r="AA49" s="32" t="str">
        <f t="shared" si="3"/>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2"/>
        <v>#DIV/0!</v>
      </c>
      <c r="AA50" s="32" t="str">
        <f t="shared" si="3"/>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2"/>
        <v>#DIV/0!</v>
      </c>
      <c r="AA51" s="32" t="str">
        <f t="shared" si="3"/>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2"/>
        <v>#DIV/0!</v>
      </c>
      <c r="AA52" s="32" t="str">
        <f t="shared" si="3"/>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2"/>
        <v>#DIV/0!</v>
      </c>
      <c r="AA53" s="32" t="str">
        <f t="shared" si="3"/>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2"/>
        <v>#DIV/0!</v>
      </c>
      <c r="AA54" s="32" t="str">
        <f t="shared" si="3"/>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2"/>
        <v>#DIV/0!</v>
      </c>
      <c r="AA55" s="32" t="str">
        <f t="shared" si="3"/>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2"/>
        <v>#DIV/0!</v>
      </c>
      <c r="AA56" s="32" t="str">
        <f t="shared" si="3"/>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2"/>
        <v>#DIV/0!</v>
      </c>
      <c r="AA57" s="32" t="str">
        <f t="shared" si="3"/>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2"/>
        <v>#DIV/0!</v>
      </c>
      <c r="AA58" s="32" t="str">
        <f t="shared" si="3"/>
        <v>#DIV/0!</v>
      </c>
      <c r="AB58" s="31"/>
      <c r="AC58" s="4"/>
      <c r="AD58" s="4"/>
      <c r="AE58" s="4"/>
      <c r="AF58" s="4"/>
      <c r="AG58" s="4"/>
      <c r="AH58" s="4"/>
      <c r="AI58" s="4"/>
      <c r="AJ58" s="4"/>
      <c r="AK58" s="4"/>
    </row>
    <row r="59" ht="15.75" customHeight="1">
      <c r="A59" s="4"/>
      <c r="B59" s="36"/>
      <c r="C59" s="37"/>
      <c r="D59" s="38"/>
      <c r="E59" s="39"/>
      <c r="F59" s="39"/>
      <c r="G59" s="39"/>
      <c r="H59" s="39"/>
      <c r="I59" s="40"/>
      <c r="J59" s="39"/>
      <c r="K59" s="40"/>
      <c r="L59" s="39"/>
      <c r="M59" s="39"/>
      <c r="N59" s="40"/>
      <c r="O59" s="40"/>
      <c r="P59" s="40"/>
      <c r="Q59" s="40"/>
      <c r="R59" s="40"/>
      <c r="S59" s="40"/>
      <c r="T59" s="40"/>
      <c r="U59" s="40"/>
      <c r="V59" s="40"/>
      <c r="W59" s="40"/>
      <c r="X59" s="40"/>
      <c r="Y59" s="40"/>
      <c r="Z59" s="40" t="str">
        <f t="shared" si="2"/>
        <v>#DIV/0!</v>
      </c>
      <c r="AA59" s="40" t="str">
        <f t="shared" si="3"/>
        <v>#DIV/0!</v>
      </c>
      <c r="AB59" s="39"/>
      <c r="AC59" s="4"/>
      <c r="AD59" s="4"/>
      <c r="AE59" s="4"/>
      <c r="AF59" s="4"/>
      <c r="AG59" s="4"/>
      <c r="AH59" s="4"/>
      <c r="AI59" s="4"/>
      <c r="AJ59" s="4"/>
      <c r="AK59" s="4"/>
    </row>
    <row r="60" ht="15.75" customHeight="1">
      <c r="A60" s="4"/>
      <c r="B60" s="29"/>
      <c r="C60" s="55"/>
      <c r="D60" s="3"/>
      <c r="E60" s="56"/>
      <c r="F60" s="57"/>
      <c r="G60" s="56"/>
      <c r="H60" s="56"/>
      <c r="I60" s="58"/>
      <c r="J60" s="59"/>
      <c r="K60" s="58"/>
      <c r="L60" s="56"/>
      <c r="M60" s="56"/>
      <c r="N60" s="58"/>
      <c r="O60" s="58"/>
      <c r="P60" s="58"/>
      <c r="Q60" s="58"/>
      <c r="R60" s="58"/>
      <c r="S60" s="58"/>
      <c r="T60" s="58"/>
      <c r="U60" s="58"/>
      <c r="V60" s="58"/>
      <c r="W60" s="58"/>
      <c r="X60" s="58"/>
      <c r="Y60" s="58"/>
      <c r="Z60" s="58" t="str">
        <f t="shared" si="2"/>
        <v>#DIV/0!</v>
      </c>
      <c r="AA60" s="58" t="str">
        <f t="shared" si="3"/>
        <v>#DIV/0!</v>
      </c>
      <c r="AB60" s="31"/>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2"/>
        <v>#DIV/0!</v>
      </c>
      <c r="AA61" s="58" t="str">
        <f t="shared" si="3"/>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2"/>
        <v>#DIV/0!</v>
      </c>
      <c r="AA62" s="58" t="str">
        <f t="shared" si="3"/>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2"/>
        <v>#DIV/0!</v>
      </c>
      <c r="AA63" s="58" t="str">
        <f t="shared" si="3"/>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2"/>
        <v>#DIV/0!</v>
      </c>
      <c r="AA64" s="58" t="str">
        <f t="shared" si="3"/>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2"/>
        <v>#DIV/0!</v>
      </c>
      <c r="AA65" s="58" t="str">
        <f t="shared" si="3"/>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2"/>
        <v>#DIV/0!</v>
      </c>
      <c r="AA66" s="58" t="str">
        <f t="shared" si="3"/>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2"/>
        <v>#DIV/0!</v>
      </c>
      <c r="AA67" s="58" t="str">
        <f t="shared" si="3"/>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2"/>
        <v>#DIV/0!</v>
      </c>
      <c r="AA68" s="58" t="str">
        <f t="shared" si="3"/>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2"/>
        <v>#DIV/0!</v>
      </c>
      <c r="AA69" s="58" t="str">
        <f t="shared" si="3"/>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2"/>
        <v>#DIV/0!</v>
      </c>
      <c r="AA70" s="58" t="str">
        <f t="shared" si="3"/>
        <v>#DIV/0!</v>
      </c>
      <c r="AB70" s="31"/>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2"/>
        <v>#DIV/0!</v>
      </c>
      <c r="AA71" s="58" t="str">
        <f t="shared" si="3"/>
        <v>#DIV/0!</v>
      </c>
      <c r="AB71" s="31"/>
      <c r="AC71" s="4"/>
      <c r="AD71" s="4"/>
      <c r="AE71" s="4"/>
      <c r="AF71" s="4"/>
      <c r="AG71" s="4"/>
      <c r="AH71" s="4"/>
      <c r="AI71" s="4"/>
      <c r="AJ71" s="4"/>
      <c r="AK71" s="4"/>
    </row>
    <row r="72" ht="15.75" customHeight="1">
      <c r="A72" s="4"/>
      <c r="B72" s="61"/>
      <c r="C72" s="62"/>
      <c r="D72" s="38"/>
      <c r="E72" s="63"/>
      <c r="F72" s="64"/>
      <c r="G72" s="63"/>
      <c r="H72" s="63"/>
      <c r="I72" s="65"/>
      <c r="J72" s="66"/>
      <c r="K72" s="65"/>
      <c r="L72" s="63"/>
      <c r="M72" s="63"/>
      <c r="N72" s="65"/>
      <c r="O72" s="65"/>
      <c r="P72" s="65"/>
      <c r="Q72" s="65"/>
      <c r="R72" s="65"/>
      <c r="S72" s="65"/>
      <c r="T72" s="65"/>
      <c r="U72" s="65"/>
      <c r="V72" s="65"/>
      <c r="W72" s="65"/>
      <c r="X72" s="65"/>
      <c r="Y72" s="65"/>
      <c r="Z72" s="65" t="str">
        <f t="shared" si="2"/>
        <v>#DIV/0!</v>
      </c>
      <c r="AA72" s="65" t="str">
        <f t="shared" si="3"/>
        <v>#DIV/0!</v>
      </c>
      <c r="AB72" s="39"/>
      <c r="AC72" s="4"/>
      <c r="AD72" s="4"/>
      <c r="AE72" s="4"/>
      <c r="AF72" s="4"/>
      <c r="AG72" s="4"/>
      <c r="AH72" s="4"/>
      <c r="AI72" s="4"/>
      <c r="AJ72" s="4"/>
      <c r="AK72" s="4"/>
    </row>
    <row r="73" ht="15.75" customHeight="1">
      <c r="A73" s="4"/>
      <c r="B73" s="42" t="s">
        <v>70</v>
      </c>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91"/>
      <c r="AC73" s="4"/>
      <c r="AD73" s="4"/>
      <c r="AE73" s="4"/>
      <c r="AF73" s="4"/>
      <c r="AG73" s="4"/>
      <c r="AH73" s="4"/>
      <c r="AI73" s="4"/>
      <c r="AJ73" s="4"/>
      <c r="AK73" s="4"/>
    </row>
    <row r="74" ht="15.75" customHeight="1">
      <c r="A74" s="4"/>
      <c r="B74" s="92"/>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4"/>
      <c r="AC74" s="4"/>
      <c r="AD74" s="4"/>
      <c r="AE74" s="4"/>
      <c r="AF74" s="4"/>
      <c r="AG74" s="4"/>
      <c r="AH74" s="4"/>
      <c r="AI74" s="4"/>
      <c r="AJ74" s="4"/>
      <c r="AK74" s="4"/>
    </row>
    <row r="75" ht="15.75" customHeight="1">
      <c r="A75" s="4"/>
      <c r="B75" s="48" t="s">
        <v>3</v>
      </c>
      <c r="C75" s="9" t="s">
        <v>4</v>
      </c>
      <c r="D75" s="10"/>
      <c r="E75" s="11" t="s">
        <v>5</v>
      </c>
      <c r="F75" s="11" t="s">
        <v>6</v>
      </c>
      <c r="G75" s="11" t="s">
        <v>7</v>
      </c>
      <c r="H75" s="11" t="s">
        <v>8</v>
      </c>
      <c r="I75" s="11" t="s">
        <v>9</v>
      </c>
      <c r="J75" s="11" t="s">
        <v>10</v>
      </c>
      <c r="K75" s="11" t="s">
        <v>11</v>
      </c>
      <c r="L75" s="11" t="s">
        <v>12</v>
      </c>
      <c r="M75" s="11" t="s">
        <v>13</v>
      </c>
      <c r="N75" s="49" t="s">
        <v>14</v>
      </c>
      <c r="O75" s="49" t="s">
        <v>15</v>
      </c>
      <c r="P75" s="49" t="s">
        <v>16</v>
      </c>
      <c r="Q75" s="49" t="s">
        <v>17</v>
      </c>
      <c r="R75" s="49" t="s">
        <v>18</v>
      </c>
      <c r="S75" s="49" t="s">
        <v>19</v>
      </c>
      <c r="T75" s="49" t="s">
        <v>20</v>
      </c>
      <c r="U75" s="49" t="s">
        <v>21</v>
      </c>
      <c r="V75" s="49" t="s">
        <v>22</v>
      </c>
      <c r="W75" s="11" t="s">
        <v>23</v>
      </c>
      <c r="X75" s="11" t="s">
        <v>24</v>
      </c>
      <c r="Y75" s="11" t="s">
        <v>25</v>
      </c>
      <c r="Z75" s="11" t="s">
        <v>26</v>
      </c>
      <c r="AA75" s="11" t="s">
        <v>27</v>
      </c>
      <c r="AB75" s="11" t="s">
        <v>28</v>
      </c>
      <c r="AC75" s="4"/>
      <c r="AD75" s="4"/>
      <c r="AE75" s="4"/>
      <c r="AF75" s="4"/>
      <c r="AG75" s="4"/>
      <c r="AH75" s="4"/>
      <c r="AI75" s="4"/>
      <c r="AJ75" s="4"/>
      <c r="AK75" s="4"/>
    </row>
    <row r="76" ht="57.75" customHeight="1">
      <c r="A76" s="4"/>
      <c r="B76" s="50" t="s">
        <v>50</v>
      </c>
      <c r="C76" s="17" t="s">
        <v>32</v>
      </c>
      <c r="D76" s="18"/>
      <c r="E76" s="51" t="s">
        <v>200</v>
      </c>
      <c r="F76" s="51" t="s">
        <v>67</v>
      </c>
      <c r="G76" s="20" t="s">
        <v>35</v>
      </c>
      <c r="H76" s="20" t="s">
        <v>36</v>
      </c>
      <c r="I76" s="21">
        <v>0.0</v>
      </c>
      <c r="J76" s="52" t="s">
        <v>126</v>
      </c>
      <c r="K76" s="21">
        <v>1.0</v>
      </c>
      <c r="L76" s="20" t="s">
        <v>38</v>
      </c>
      <c r="M76" s="20" t="s">
        <v>39</v>
      </c>
      <c r="N76" s="21"/>
      <c r="O76" s="21"/>
      <c r="P76" s="21"/>
      <c r="Q76" s="21"/>
      <c r="R76" s="21"/>
      <c r="S76" s="21"/>
      <c r="T76" s="21"/>
      <c r="U76" s="21"/>
      <c r="V76" s="21"/>
      <c r="W76" s="21"/>
      <c r="X76" s="21"/>
      <c r="Y76" s="21"/>
      <c r="Z76" s="21" t="str">
        <f t="shared" ref="Z76:Z90" si="4">AVERAGE(N76:Y76)</f>
        <v>#DIV/0!</v>
      </c>
      <c r="AA76" s="21" t="str">
        <f t="shared" ref="AA76:AA90" si="5">Z76/K76</f>
        <v>#DIV/0!</v>
      </c>
      <c r="AB76" s="116"/>
      <c r="AC76" s="4"/>
      <c r="AD76" s="4"/>
      <c r="AE76" s="4"/>
      <c r="AF76" s="4"/>
      <c r="AG76" s="4"/>
      <c r="AH76" s="4"/>
      <c r="AI76" s="4"/>
      <c r="AJ76" s="4"/>
      <c r="AK76" s="4"/>
    </row>
    <row r="77" ht="15.75" customHeight="1">
      <c r="A77" s="4"/>
      <c r="B77" s="29"/>
      <c r="C77" s="55"/>
      <c r="D77" s="3"/>
      <c r="E77" s="56"/>
      <c r="F77" s="57"/>
      <c r="G77" s="56"/>
      <c r="H77" s="56"/>
      <c r="I77" s="58"/>
      <c r="J77" s="59"/>
      <c r="K77" s="58"/>
      <c r="L77" s="56"/>
      <c r="M77" s="56"/>
      <c r="N77" s="58"/>
      <c r="O77" s="58"/>
      <c r="P77" s="58"/>
      <c r="Q77" s="58"/>
      <c r="R77" s="58"/>
      <c r="S77" s="58"/>
      <c r="T77" s="58"/>
      <c r="U77" s="58"/>
      <c r="V77" s="58"/>
      <c r="W77" s="58"/>
      <c r="X77" s="58"/>
      <c r="Y77" s="58"/>
      <c r="Z77" s="58" t="str">
        <f t="shared" si="4"/>
        <v>#DIV/0!</v>
      </c>
      <c r="AA77" s="58" t="str">
        <f t="shared" si="5"/>
        <v>#DIV/0!</v>
      </c>
      <c r="AB77" s="31"/>
      <c r="AC77" s="4"/>
      <c r="AD77" s="4"/>
      <c r="AE77" s="4"/>
      <c r="AF77" s="4"/>
      <c r="AG77" s="4"/>
      <c r="AH77" s="4"/>
      <c r="AI77" s="4"/>
      <c r="AJ77" s="4"/>
      <c r="AK77" s="4"/>
    </row>
    <row r="78" ht="15.75" customHeight="1">
      <c r="A78" s="4"/>
      <c r="B78" s="29"/>
      <c r="C78" s="55"/>
      <c r="D78" s="3"/>
      <c r="E78" s="56"/>
      <c r="F78" s="57"/>
      <c r="G78" s="56"/>
      <c r="H78" s="56"/>
      <c r="I78" s="58"/>
      <c r="J78" s="59"/>
      <c r="K78" s="58"/>
      <c r="L78" s="56"/>
      <c r="M78" s="56"/>
      <c r="N78" s="58"/>
      <c r="O78" s="58"/>
      <c r="P78" s="58"/>
      <c r="Q78" s="58"/>
      <c r="R78" s="58"/>
      <c r="S78" s="58"/>
      <c r="T78" s="58"/>
      <c r="U78" s="58"/>
      <c r="V78" s="58"/>
      <c r="W78" s="58"/>
      <c r="X78" s="58"/>
      <c r="Y78" s="58"/>
      <c r="Z78" s="58" t="str">
        <f t="shared" si="4"/>
        <v>#DIV/0!</v>
      </c>
      <c r="AA78" s="58" t="str">
        <f t="shared" si="5"/>
        <v>#DIV/0!</v>
      </c>
      <c r="AB78" s="31"/>
      <c r="AC78" s="4"/>
      <c r="AD78" s="4"/>
      <c r="AE78" s="4"/>
      <c r="AF78" s="4"/>
      <c r="AG78" s="4"/>
      <c r="AH78" s="4"/>
      <c r="AI78" s="4"/>
      <c r="AJ78" s="4"/>
      <c r="AK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4"/>
        <v>#DIV/0!</v>
      </c>
      <c r="AA79" s="58" t="str">
        <f t="shared" si="5"/>
        <v>#DIV/0!</v>
      </c>
      <c r="AB79" s="31"/>
      <c r="AC79" s="4"/>
      <c r="AD79" s="4"/>
      <c r="AE79" s="4"/>
      <c r="AF79" s="4"/>
      <c r="AG79" s="4"/>
      <c r="AH79" s="4"/>
      <c r="AI79" s="4"/>
      <c r="AJ79" s="4"/>
      <c r="AK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4"/>
        <v>#DIV/0!</v>
      </c>
      <c r="AA80" s="58" t="str">
        <f t="shared" si="5"/>
        <v>#DIV/0!</v>
      </c>
      <c r="AB80" s="31"/>
      <c r="AC80" s="4"/>
      <c r="AD80" s="4"/>
      <c r="AE80" s="4"/>
      <c r="AF80" s="4"/>
      <c r="AG80" s="4"/>
      <c r="AH80" s="4"/>
      <c r="AI80" s="4"/>
      <c r="AJ80" s="4"/>
      <c r="AK80" s="4"/>
    </row>
    <row r="81" ht="15.75" customHeight="1">
      <c r="A81" s="4"/>
      <c r="B81" s="29"/>
      <c r="C81" s="55"/>
      <c r="D81" s="3"/>
      <c r="E81" s="56"/>
      <c r="F81" s="57"/>
      <c r="G81" s="56"/>
      <c r="H81" s="56"/>
      <c r="I81" s="58"/>
      <c r="J81" s="59"/>
      <c r="K81" s="58"/>
      <c r="L81" s="56"/>
      <c r="M81" s="56"/>
      <c r="N81" s="58"/>
      <c r="O81" s="58"/>
      <c r="P81" s="58"/>
      <c r="Q81" s="58"/>
      <c r="R81" s="58"/>
      <c r="S81" s="58"/>
      <c r="T81" s="58"/>
      <c r="U81" s="58"/>
      <c r="V81" s="58"/>
      <c r="W81" s="58"/>
      <c r="X81" s="58"/>
      <c r="Y81" s="58"/>
      <c r="Z81" s="58" t="str">
        <f t="shared" si="4"/>
        <v>#DIV/0!</v>
      </c>
      <c r="AA81" s="58" t="str">
        <f t="shared" si="5"/>
        <v>#DIV/0!</v>
      </c>
      <c r="AB81" s="31"/>
      <c r="AC81" s="4"/>
      <c r="AD81" s="4"/>
      <c r="AE81" s="4"/>
      <c r="AF81" s="4"/>
      <c r="AG81" s="4"/>
      <c r="AH81" s="4"/>
      <c r="AI81" s="4"/>
      <c r="AJ81" s="4"/>
      <c r="AK81" s="4"/>
    </row>
    <row r="82" ht="15.75" customHeight="1">
      <c r="A82" s="4"/>
      <c r="B82" s="29"/>
      <c r="C82" s="55"/>
      <c r="D82" s="3"/>
      <c r="E82" s="56"/>
      <c r="F82" s="57"/>
      <c r="G82" s="56"/>
      <c r="H82" s="56"/>
      <c r="I82" s="58"/>
      <c r="J82" s="59"/>
      <c r="K82" s="58"/>
      <c r="L82" s="56"/>
      <c r="M82" s="56"/>
      <c r="N82" s="58"/>
      <c r="O82" s="58"/>
      <c r="P82" s="58"/>
      <c r="Q82" s="58"/>
      <c r="R82" s="58"/>
      <c r="S82" s="58"/>
      <c r="T82" s="58"/>
      <c r="U82" s="58"/>
      <c r="V82" s="58"/>
      <c r="W82" s="58"/>
      <c r="X82" s="58"/>
      <c r="Y82" s="58"/>
      <c r="Z82" s="58" t="str">
        <f t="shared" si="4"/>
        <v>#DIV/0!</v>
      </c>
      <c r="AA82" s="58" t="str">
        <f t="shared" si="5"/>
        <v>#DIV/0!</v>
      </c>
      <c r="AB82" s="31"/>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4"/>
        <v>#DIV/0!</v>
      </c>
      <c r="AA83" s="58" t="str">
        <f t="shared" si="5"/>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4"/>
        <v>#DIV/0!</v>
      </c>
      <c r="AA84" s="58" t="str">
        <f t="shared" si="5"/>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4"/>
        <v>#DIV/0!</v>
      </c>
      <c r="AA85" s="58" t="str">
        <f t="shared" si="5"/>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4"/>
        <v>#DIV/0!</v>
      </c>
      <c r="AA86" s="58" t="str">
        <f t="shared" si="5"/>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4"/>
        <v>#DIV/0!</v>
      </c>
      <c r="AA87" s="58" t="str">
        <f t="shared" si="5"/>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4"/>
        <v>#DIV/0!</v>
      </c>
      <c r="AA88" s="58" t="str">
        <f t="shared" si="5"/>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4"/>
        <v>#DIV/0!</v>
      </c>
      <c r="AA89" s="58" t="str">
        <f t="shared" si="5"/>
        <v>#DIV/0!</v>
      </c>
      <c r="AB89" s="31"/>
      <c r="AC89" s="4"/>
      <c r="AD89" s="4"/>
      <c r="AE89" s="4"/>
      <c r="AF89" s="4"/>
      <c r="AG89" s="4"/>
      <c r="AH89" s="4"/>
      <c r="AI89" s="4"/>
      <c r="AJ89" s="4"/>
      <c r="AK89" s="4"/>
    </row>
    <row r="90" ht="15.75" customHeight="1">
      <c r="A90" s="4"/>
      <c r="B90" s="29"/>
      <c r="C90" s="55"/>
      <c r="D90" s="3"/>
      <c r="E90" s="56"/>
      <c r="F90" s="57"/>
      <c r="G90" s="56"/>
      <c r="H90" s="56"/>
      <c r="I90" s="58"/>
      <c r="J90" s="59"/>
      <c r="K90" s="58"/>
      <c r="L90" s="56"/>
      <c r="M90" s="56"/>
      <c r="N90" s="58"/>
      <c r="O90" s="58"/>
      <c r="P90" s="58"/>
      <c r="Q90" s="58"/>
      <c r="R90" s="58"/>
      <c r="S90" s="58"/>
      <c r="T90" s="58"/>
      <c r="U90" s="58"/>
      <c r="V90" s="58"/>
      <c r="W90" s="58"/>
      <c r="X90" s="58"/>
      <c r="Y90" s="58"/>
      <c r="Z90" s="58" t="str">
        <f t="shared" si="4"/>
        <v>#DIV/0!</v>
      </c>
      <c r="AA90" s="58" t="str">
        <f t="shared" si="5"/>
        <v>#DIV/0!</v>
      </c>
      <c r="AB90" s="31"/>
      <c r="AC90" s="4"/>
      <c r="AD90" s="4"/>
      <c r="AE90" s="4"/>
      <c r="AF90" s="4"/>
      <c r="AG90" s="4"/>
      <c r="AH90" s="4"/>
      <c r="AI90" s="4"/>
      <c r="AJ90" s="4"/>
      <c r="AK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sheetData>
  <mergeCells count="8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71:D71"/>
    <mergeCell ref="C72:D72"/>
    <mergeCell ref="B73:AB74"/>
    <mergeCell ref="C64:D64"/>
    <mergeCell ref="C65:D65"/>
    <mergeCell ref="C66:D66"/>
    <mergeCell ref="C67:D67"/>
    <mergeCell ref="C68:D68"/>
    <mergeCell ref="C69:D69"/>
    <mergeCell ref="C70:D70"/>
    <mergeCell ref="C75:D75"/>
    <mergeCell ref="C76:D76"/>
    <mergeCell ref="C77:D77"/>
    <mergeCell ref="C78:D78"/>
    <mergeCell ref="C79:D79"/>
    <mergeCell ref="C80:D80"/>
    <mergeCell ref="C81:D81"/>
    <mergeCell ref="C89:D89"/>
    <mergeCell ref="C90:D90"/>
    <mergeCell ref="C82:D82"/>
    <mergeCell ref="C83:D83"/>
    <mergeCell ref="C84:D84"/>
    <mergeCell ref="C85:D85"/>
    <mergeCell ref="C86:D86"/>
    <mergeCell ref="C87:D87"/>
    <mergeCell ref="C88:D88"/>
    <mergeCell ref="B2:C4"/>
    <mergeCell ref="D2:E2"/>
    <mergeCell ref="D3:E3"/>
    <mergeCell ref="D4:E4"/>
    <mergeCell ref="C6:D6"/>
    <mergeCell ref="AD6:AE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s>
  <conditionalFormatting sqref="N7:AA59">
    <cfRule type="cellIs" dxfId="0" priority="1" operator="lessThan">
      <formula>0.7</formula>
    </cfRule>
  </conditionalFormatting>
  <conditionalFormatting sqref="N7:AA59">
    <cfRule type="cellIs" dxfId="1" priority="2" operator="between">
      <formula>0.7</formula>
      <formula>0.9</formula>
    </cfRule>
  </conditionalFormatting>
  <conditionalFormatting sqref="N7:AA59">
    <cfRule type="cellIs" dxfId="2" priority="3" operator="greaterThan">
      <formula>0.9</formula>
    </cfRule>
  </conditionalFormatting>
  <conditionalFormatting sqref="Z60:AA72">
    <cfRule type="cellIs" dxfId="0" priority="4" operator="lessThan">
      <formula>0.7</formula>
    </cfRule>
  </conditionalFormatting>
  <conditionalFormatting sqref="Z60:AA72">
    <cfRule type="cellIs" dxfId="1" priority="5" operator="between">
      <formula>0.7</formula>
      <formula>0.9</formula>
    </cfRule>
  </conditionalFormatting>
  <conditionalFormatting sqref="Z60:AA72">
    <cfRule type="cellIs" dxfId="2" priority="6" operator="greaterThan">
      <formula>0.9</formula>
    </cfRule>
  </conditionalFormatting>
  <conditionalFormatting sqref="N60:Y72">
    <cfRule type="cellIs" dxfId="0" priority="7" operator="lessThan">
      <formula>0.7</formula>
    </cfRule>
  </conditionalFormatting>
  <conditionalFormatting sqref="N60:Y72">
    <cfRule type="cellIs" dxfId="1" priority="8" operator="between">
      <formula>0.7</formula>
      <formula>0.9</formula>
    </cfRule>
  </conditionalFormatting>
  <conditionalFormatting sqref="N60:Y72">
    <cfRule type="cellIs" dxfId="2" priority="9" operator="greaterThan">
      <formula>0.9</formula>
    </cfRule>
  </conditionalFormatting>
  <conditionalFormatting sqref="N76:Y76 Z76:AA90">
    <cfRule type="cellIs" dxfId="0" priority="10" operator="lessThan">
      <formula>0.7</formula>
    </cfRule>
  </conditionalFormatting>
  <conditionalFormatting sqref="N76:Y76 Z76:AA90">
    <cfRule type="cellIs" dxfId="1" priority="11" operator="between">
      <formula>0.7</formula>
      <formula>0.9</formula>
    </cfRule>
  </conditionalFormatting>
  <conditionalFormatting sqref="N76:Y76 Z76:AA90">
    <cfRule type="cellIs" dxfId="2" priority="12" operator="greaterThan">
      <formula>0.9</formula>
    </cfRule>
  </conditionalFormatting>
  <conditionalFormatting sqref="N77:Y90">
    <cfRule type="cellIs" dxfId="0" priority="13" operator="lessThan">
      <formula>0.7</formula>
    </cfRule>
  </conditionalFormatting>
  <conditionalFormatting sqref="N77:Y90">
    <cfRule type="cellIs" dxfId="1" priority="14" operator="between">
      <formula>0.7</formula>
      <formula>0.9</formula>
    </cfRule>
  </conditionalFormatting>
  <conditionalFormatting sqref="N77:Y90">
    <cfRule type="cellIs" dxfId="2" priority="15" operator="greaterThan">
      <formula>0.9</formula>
    </cfRule>
  </conditionalFormatting>
  <dataValidations>
    <dataValidation type="list" allowBlank="1" showErrorMessage="1" sqref="B7:B72 B76:B90">
      <formula1>$AK$7:$AK$9</formula1>
    </dataValidation>
    <dataValidation type="list" allowBlank="1" showErrorMessage="1" sqref="H7:H72 H76:H90">
      <formula1>$AH$7:$AH$8</formula1>
    </dataValidation>
    <dataValidation type="list" allowBlank="1" showErrorMessage="1" sqref="M7:M72 M76:M90">
      <formula1>$AJ$7:$AJ$11</formula1>
    </dataValidation>
    <dataValidation type="list" allowBlank="1" showErrorMessage="1" sqref="G7:G72 G76:G90">
      <formula1>$AG$7:$AG$10</formula1>
    </dataValidation>
    <dataValidation type="list" allowBlank="1" showErrorMessage="1" sqref="L7:L72 L76:L90">
      <formula1>$AI$7:$AI$9</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5.0" topLeftCell="A6" activePane="bottomLeft" state="frozen"/>
      <selection activeCell="B7" sqref="B7" pane="bottomLef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1"/>
      <c r="H2" s="1"/>
      <c r="J2" s="1"/>
      <c r="L2" s="1"/>
      <c r="N2" s="1"/>
      <c r="P2" s="1"/>
      <c r="R2" s="1"/>
      <c r="T2" s="1"/>
      <c r="V2" s="1"/>
      <c r="X2" s="1"/>
      <c r="Z2" s="1"/>
      <c r="AB2" s="7"/>
      <c r="AC2" s="4"/>
      <c r="AD2" s="4"/>
      <c r="AE2" s="4"/>
      <c r="AF2" s="4"/>
      <c r="AG2" s="4"/>
      <c r="AH2" s="4"/>
      <c r="AI2" s="4"/>
      <c r="AJ2" s="4"/>
      <c r="AK2" s="4"/>
    </row>
    <row r="3" ht="15.75" customHeight="1">
      <c r="A3" s="4"/>
      <c r="C3" s="6"/>
      <c r="D3" s="2" t="s">
        <v>127</v>
      </c>
      <c r="E3" s="3"/>
      <c r="F3" s="2"/>
      <c r="G3" s="3"/>
      <c r="H3" s="2"/>
      <c r="I3" s="3"/>
      <c r="J3" s="2"/>
      <c r="K3" s="3"/>
      <c r="L3" s="2"/>
      <c r="M3" s="3"/>
      <c r="N3" s="2"/>
      <c r="O3" s="3"/>
      <c r="P3" s="2"/>
      <c r="Q3" s="3"/>
      <c r="R3" s="2"/>
      <c r="S3" s="3"/>
      <c r="T3" s="2"/>
      <c r="U3" s="3"/>
      <c r="V3" s="2"/>
      <c r="W3" s="3"/>
      <c r="X3" s="2"/>
      <c r="Y3" s="3"/>
      <c r="Z3" s="2"/>
      <c r="AA3" s="3"/>
      <c r="AB3" s="7"/>
      <c r="AC3" s="4"/>
      <c r="AD3" s="4"/>
      <c r="AE3" s="4"/>
      <c r="AF3" s="4"/>
      <c r="AG3" s="4"/>
      <c r="AH3" s="4"/>
      <c r="AI3" s="4"/>
      <c r="AJ3" s="4"/>
      <c r="AK3" s="4"/>
    </row>
    <row r="4" ht="48.0" customHeight="1">
      <c r="A4" s="4"/>
      <c r="C4" s="6"/>
      <c r="D4" s="2" t="s">
        <v>2</v>
      </c>
      <c r="E4" s="3"/>
      <c r="F4" s="2"/>
      <c r="G4" s="3"/>
      <c r="H4" s="2"/>
      <c r="I4" s="3"/>
      <c r="J4" s="2"/>
      <c r="K4" s="3"/>
      <c r="L4" s="2"/>
      <c r="M4" s="3"/>
      <c r="N4" s="2"/>
      <c r="O4" s="3"/>
      <c r="P4" s="2"/>
      <c r="Q4" s="3"/>
      <c r="R4" s="2"/>
      <c r="S4" s="3"/>
      <c r="T4" s="2"/>
      <c r="U4" s="3"/>
      <c r="V4" s="2"/>
      <c r="W4" s="3"/>
      <c r="X4" s="2"/>
      <c r="Y4" s="3"/>
      <c r="Z4" s="2"/>
      <c r="AA4" s="3"/>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21</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120.75" customHeight="1">
      <c r="A7" s="4"/>
      <c r="B7" s="16" t="s">
        <v>60</v>
      </c>
      <c r="C7" s="72" t="s">
        <v>201</v>
      </c>
      <c r="D7" s="73"/>
      <c r="E7" s="117" t="s">
        <v>202</v>
      </c>
      <c r="F7" s="19" t="s">
        <v>203</v>
      </c>
      <c r="G7" s="20" t="s">
        <v>35</v>
      </c>
      <c r="H7" s="31" t="s">
        <v>36</v>
      </c>
      <c r="I7" s="21">
        <v>1.0</v>
      </c>
      <c r="J7" s="22" t="s">
        <v>204</v>
      </c>
      <c r="K7" s="21">
        <v>1.0</v>
      </c>
      <c r="L7" s="20" t="s">
        <v>38</v>
      </c>
      <c r="M7" s="20" t="s">
        <v>43</v>
      </c>
      <c r="N7" s="21"/>
      <c r="O7" s="23">
        <v>1.0</v>
      </c>
      <c r="P7" s="23">
        <v>1.0</v>
      </c>
      <c r="Q7" s="23">
        <v>1.0</v>
      </c>
      <c r="R7" s="23">
        <v>1.0</v>
      </c>
      <c r="S7" s="23">
        <v>1.0</v>
      </c>
      <c r="T7" s="23">
        <v>1.0</v>
      </c>
      <c r="U7" s="23">
        <v>1.0</v>
      </c>
      <c r="V7" s="23">
        <v>1.0</v>
      </c>
      <c r="W7" s="23">
        <v>1.0</v>
      </c>
      <c r="X7" s="23">
        <v>1.0</v>
      </c>
      <c r="Y7" s="23">
        <v>1.0</v>
      </c>
      <c r="Z7" s="118">
        <f t="shared" ref="Z7:Z69" si="1">AVERAGE(N7:Y7)</f>
        <v>1</v>
      </c>
      <c r="AA7" s="119">
        <f t="shared" ref="AA7:AA11" si="2">Z7/K7</f>
        <v>1</v>
      </c>
      <c r="AB7" s="120" t="s">
        <v>205</v>
      </c>
      <c r="AC7" s="4"/>
      <c r="AD7" s="27" t="s">
        <v>41</v>
      </c>
      <c r="AE7" s="28" t="s">
        <v>42</v>
      </c>
      <c r="AF7" s="4"/>
      <c r="AG7" s="5" t="s">
        <v>35</v>
      </c>
      <c r="AH7" s="5" t="s">
        <v>36</v>
      </c>
      <c r="AI7" s="5" t="s">
        <v>38</v>
      </c>
      <c r="AJ7" s="5" t="s">
        <v>43</v>
      </c>
      <c r="AK7" s="4" t="s">
        <v>31</v>
      </c>
    </row>
    <row r="8" ht="114.75" customHeight="1">
      <c r="A8" s="4"/>
      <c r="B8" s="53" t="s">
        <v>60</v>
      </c>
      <c r="C8" s="72" t="s">
        <v>201</v>
      </c>
      <c r="D8" s="73"/>
      <c r="E8" s="79" t="s">
        <v>206</v>
      </c>
      <c r="F8" s="19" t="s">
        <v>207</v>
      </c>
      <c r="G8" s="20" t="s">
        <v>35</v>
      </c>
      <c r="H8" s="31" t="s">
        <v>36</v>
      </c>
      <c r="I8" s="21">
        <v>1.0</v>
      </c>
      <c r="J8" s="22" t="s">
        <v>208</v>
      </c>
      <c r="K8" s="21">
        <v>1.0</v>
      </c>
      <c r="L8" s="31" t="s">
        <v>38</v>
      </c>
      <c r="M8" s="31" t="s">
        <v>43</v>
      </c>
      <c r="N8" s="32"/>
      <c r="O8" s="32"/>
      <c r="P8" s="76">
        <v>1.0</v>
      </c>
      <c r="Q8" s="32"/>
      <c r="R8" s="32"/>
      <c r="S8" s="76">
        <v>1.0</v>
      </c>
      <c r="T8" s="76"/>
      <c r="U8" s="32"/>
      <c r="V8" s="76">
        <v>1.0</v>
      </c>
      <c r="W8" s="32"/>
      <c r="X8" s="32"/>
      <c r="Y8" s="76">
        <v>1.0</v>
      </c>
      <c r="Z8" s="118">
        <f t="shared" si="1"/>
        <v>1</v>
      </c>
      <c r="AA8" s="119">
        <f t="shared" si="2"/>
        <v>1</v>
      </c>
      <c r="AB8" s="120" t="s">
        <v>209</v>
      </c>
      <c r="AC8" s="4"/>
      <c r="AD8" s="34" t="s">
        <v>44</v>
      </c>
      <c r="AE8" s="28" t="s">
        <v>45</v>
      </c>
      <c r="AF8" s="4"/>
      <c r="AG8" s="5" t="s">
        <v>46</v>
      </c>
      <c r="AH8" s="5" t="s">
        <v>47</v>
      </c>
      <c r="AI8" s="5" t="s">
        <v>48</v>
      </c>
      <c r="AJ8" s="5" t="s">
        <v>49</v>
      </c>
      <c r="AK8" s="4" t="s">
        <v>50</v>
      </c>
    </row>
    <row r="9" ht="163.5" customHeight="1">
      <c r="A9" s="4"/>
      <c r="B9" s="53" t="s">
        <v>60</v>
      </c>
      <c r="C9" s="72" t="s">
        <v>201</v>
      </c>
      <c r="D9" s="73"/>
      <c r="E9" s="79" t="s">
        <v>210</v>
      </c>
      <c r="F9" s="19" t="s">
        <v>211</v>
      </c>
      <c r="G9" s="20" t="s">
        <v>35</v>
      </c>
      <c r="H9" s="31" t="s">
        <v>36</v>
      </c>
      <c r="I9" s="21">
        <v>0.9</v>
      </c>
      <c r="J9" s="22" t="s">
        <v>212</v>
      </c>
      <c r="K9" s="21">
        <v>0.92</v>
      </c>
      <c r="L9" s="31" t="s">
        <v>38</v>
      </c>
      <c r="M9" s="31" t="s">
        <v>39</v>
      </c>
      <c r="N9" s="76"/>
      <c r="O9" s="76">
        <v>0.93</v>
      </c>
      <c r="P9" s="76">
        <v>0.98</v>
      </c>
      <c r="Q9" s="76">
        <v>0.98</v>
      </c>
      <c r="R9" s="76">
        <v>0.97</v>
      </c>
      <c r="S9" s="76">
        <v>0.96</v>
      </c>
      <c r="T9" s="76">
        <v>0.85</v>
      </c>
      <c r="U9" s="76">
        <v>1.0</v>
      </c>
      <c r="V9" s="76">
        <v>0.98</v>
      </c>
      <c r="W9" s="76">
        <v>0.98</v>
      </c>
      <c r="X9" s="76">
        <v>1.0</v>
      </c>
      <c r="Y9" s="76">
        <v>0.96</v>
      </c>
      <c r="Z9" s="118">
        <f t="shared" si="1"/>
        <v>0.9627272727</v>
      </c>
      <c r="AA9" s="118">
        <f t="shared" si="2"/>
        <v>1.046442688</v>
      </c>
      <c r="AB9" s="120" t="s">
        <v>213</v>
      </c>
      <c r="AC9" s="4"/>
      <c r="AD9" s="35" t="s">
        <v>51</v>
      </c>
      <c r="AE9" s="28" t="s">
        <v>52</v>
      </c>
      <c r="AF9" s="4"/>
      <c r="AG9" s="5" t="s">
        <v>53</v>
      </c>
      <c r="AH9" s="5" t="s">
        <v>54</v>
      </c>
      <c r="AI9" s="5" t="s">
        <v>55</v>
      </c>
      <c r="AJ9" s="5" t="s">
        <v>39</v>
      </c>
      <c r="AK9" s="4" t="s">
        <v>56</v>
      </c>
    </row>
    <row r="10" ht="59.25" customHeight="1">
      <c r="A10" s="4"/>
      <c r="B10" s="29" t="s">
        <v>60</v>
      </c>
      <c r="C10" s="72" t="s">
        <v>201</v>
      </c>
      <c r="D10" s="73"/>
      <c r="E10" s="79" t="s">
        <v>214</v>
      </c>
      <c r="F10" s="19" t="s">
        <v>215</v>
      </c>
      <c r="G10" s="20" t="s">
        <v>35</v>
      </c>
      <c r="H10" s="31" t="s">
        <v>36</v>
      </c>
      <c r="I10" s="21">
        <v>0.0</v>
      </c>
      <c r="J10" s="22" t="s">
        <v>216</v>
      </c>
      <c r="K10" s="21">
        <v>0.9</v>
      </c>
      <c r="L10" s="31" t="s">
        <v>38</v>
      </c>
      <c r="M10" s="31" t="s">
        <v>63</v>
      </c>
      <c r="N10" s="32"/>
      <c r="O10" s="32"/>
      <c r="P10" s="32"/>
      <c r="Q10" s="32"/>
      <c r="R10" s="32"/>
      <c r="S10" s="32"/>
      <c r="T10" s="32"/>
      <c r="U10" s="32"/>
      <c r="V10" s="32"/>
      <c r="W10" s="32"/>
      <c r="X10" s="32"/>
      <c r="Y10" s="76">
        <v>0.0</v>
      </c>
      <c r="Z10" s="32">
        <f t="shared" si="1"/>
        <v>0</v>
      </c>
      <c r="AA10" s="32">
        <f t="shared" si="2"/>
        <v>0</v>
      </c>
      <c r="AB10" s="120" t="s">
        <v>217</v>
      </c>
      <c r="AC10" s="4"/>
      <c r="AD10" s="4"/>
      <c r="AE10" s="4"/>
      <c r="AF10" s="4"/>
      <c r="AG10" s="5" t="s">
        <v>57</v>
      </c>
      <c r="AH10" s="5"/>
      <c r="AI10" s="5" t="s">
        <v>58</v>
      </c>
      <c r="AJ10" s="5" t="s">
        <v>59</v>
      </c>
      <c r="AK10" s="4" t="s">
        <v>60</v>
      </c>
    </row>
    <row r="11" ht="95.25" customHeight="1">
      <c r="A11" s="4"/>
      <c r="B11" s="121" t="s">
        <v>60</v>
      </c>
      <c r="C11" s="72" t="s">
        <v>201</v>
      </c>
      <c r="D11" s="73"/>
      <c r="E11" s="79" t="s">
        <v>218</v>
      </c>
      <c r="F11" s="19" t="s">
        <v>219</v>
      </c>
      <c r="G11" s="20" t="s">
        <v>35</v>
      </c>
      <c r="H11" s="31" t="s">
        <v>36</v>
      </c>
      <c r="I11" s="21">
        <v>0.0</v>
      </c>
      <c r="J11" s="22" t="s">
        <v>220</v>
      </c>
      <c r="K11" s="21">
        <v>0.85</v>
      </c>
      <c r="L11" s="31" t="s">
        <v>38</v>
      </c>
      <c r="M11" s="31" t="s">
        <v>63</v>
      </c>
      <c r="N11" s="32"/>
      <c r="O11" s="32"/>
      <c r="P11" s="32"/>
      <c r="Q11" s="32"/>
      <c r="R11" s="32"/>
      <c r="S11" s="32"/>
      <c r="T11" s="32"/>
      <c r="U11" s="32"/>
      <c r="V11" s="32"/>
      <c r="W11" s="32"/>
      <c r="X11" s="32"/>
      <c r="Y11" s="76">
        <v>0.96</v>
      </c>
      <c r="Z11" s="32">
        <f t="shared" si="1"/>
        <v>0.96</v>
      </c>
      <c r="AA11" s="32">
        <f t="shared" si="2"/>
        <v>1.129411765</v>
      </c>
      <c r="AB11" s="122" t="s">
        <v>221</v>
      </c>
      <c r="AC11" s="4"/>
      <c r="AD11" s="4"/>
      <c r="AE11" s="4"/>
      <c r="AF11" s="4"/>
      <c r="AG11" s="5" t="s">
        <v>61</v>
      </c>
      <c r="AH11" s="5"/>
      <c r="AI11" s="5"/>
      <c r="AJ11" s="5" t="s">
        <v>62</v>
      </c>
      <c r="AK11" s="4"/>
    </row>
    <row r="12" ht="95.25" customHeight="1">
      <c r="A12" s="4"/>
      <c r="B12" s="121" t="s">
        <v>60</v>
      </c>
      <c r="C12" s="72" t="s">
        <v>201</v>
      </c>
      <c r="D12" s="73"/>
      <c r="E12" s="79" t="s">
        <v>222</v>
      </c>
      <c r="F12" s="19" t="s">
        <v>223</v>
      </c>
      <c r="G12" s="20" t="s">
        <v>35</v>
      </c>
      <c r="H12" s="31" t="s">
        <v>36</v>
      </c>
      <c r="I12" s="21">
        <v>0.1</v>
      </c>
      <c r="J12" s="22" t="s">
        <v>224</v>
      </c>
      <c r="K12" s="21">
        <v>0.6</v>
      </c>
      <c r="L12" s="31" t="s">
        <v>38</v>
      </c>
      <c r="M12" s="31" t="s">
        <v>62</v>
      </c>
      <c r="N12" s="32"/>
      <c r="O12" s="76">
        <v>1.0</v>
      </c>
      <c r="P12" s="32"/>
      <c r="Q12" s="32"/>
      <c r="R12" s="32"/>
      <c r="S12" s="32"/>
      <c r="T12" s="32"/>
      <c r="U12" s="32"/>
      <c r="V12" s="32"/>
      <c r="W12" s="76">
        <v>1.0</v>
      </c>
      <c r="X12" s="32"/>
      <c r="Y12" s="76">
        <v>1.0</v>
      </c>
      <c r="Z12" s="32">
        <f t="shared" si="1"/>
        <v>1</v>
      </c>
      <c r="AA12" s="32">
        <f>Z12</f>
        <v>1</v>
      </c>
      <c r="AB12" s="120" t="s">
        <v>225</v>
      </c>
      <c r="AC12" s="4"/>
      <c r="AD12" s="4"/>
      <c r="AE12" s="4"/>
      <c r="AF12" s="4"/>
      <c r="AG12" s="5"/>
      <c r="AH12" s="5"/>
      <c r="AI12" s="5"/>
      <c r="AJ12" s="5"/>
      <c r="AK12" s="4"/>
    </row>
    <row r="13" ht="120.75" customHeight="1">
      <c r="A13" s="4"/>
      <c r="B13" s="121" t="s">
        <v>60</v>
      </c>
      <c r="C13" s="72" t="s">
        <v>201</v>
      </c>
      <c r="D13" s="73"/>
      <c r="E13" s="79" t="s">
        <v>226</v>
      </c>
      <c r="F13" s="19" t="s">
        <v>227</v>
      </c>
      <c r="G13" s="20" t="s">
        <v>35</v>
      </c>
      <c r="H13" s="31" t="s">
        <v>36</v>
      </c>
      <c r="I13" s="21">
        <v>1.05</v>
      </c>
      <c r="J13" s="22" t="s">
        <v>204</v>
      </c>
      <c r="K13" s="21">
        <v>1.0</v>
      </c>
      <c r="L13" s="31" t="s">
        <v>38</v>
      </c>
      <c r="M13" s="31" t="s">
        <v>43</v>
      </c>
      <c r="N13" s="76">
        <v>1.0</v>
      </c>
      <c r="O13" s="76">
        <v>1.0</v>
      </c>
      <c r="P13" s="76">
        <v>1.0</v>
      </c>
      <c r="Q13" s="76">
        <v>1.0</v>
      </c>
      <c r="R13" s="76">
        <v>1.0</v>
      </c>
      <c r="S13" s="76">
        <v>1.0</v>
      </c>
      <c r="T13" s="76">
        <v>1.0</v>
      </c>
      <c r="U13" s="76">
        <v>1.0</v>
      </c>
      <c r="V13" s="76">
        <v>1.0</v>
      </c>
      <c r="W13" s="76">
        <v>1.0</v>
      </c>
      <c r="X13" s="76">
        <v>1.0</v>
      </c>
      <c r="Y13" s="76">
        <v>1.0</v>
      </c>
      <c r="Z13" s="32">
        <f t="shared" si="1"/>
        <v>1</v>
      </c>
      <c r="AA13" s="32">
        <f t="shared" ref="AA13:AA14" si="3">Z13/K13</f>
        <v>1</v>
      </c>
      <c r="AB13" s="120" t="s">
        <v>228</v>
      </c>
      <c r="AC13" s="4"/>
      <c r="AD13" s="4"/>
      <c r="AE13" s="4"/>
      <c r="AF13" s="4"/>
      <c r="AG13" s="5"/>
      <c r="AH13" s="5"/>
      <c r="AI13" s="5"/>
      <c r="AJ13" s="5" t="s">
        <v>63</v>
      </c>
      <c r="AK13" s="4"/>
    </row>
    <row r="14" ht="114.75" customHeight="1">
      <c r="A14" s="4"/>
      <c r="B14" s="121" t="s">
        <v>60</v>
      </c>
      <c r="C14" s="72" t="s">
        <v>201</v>
      </c>
      <c r="D14" s="73"/>
      <c r="E14" s="79" t="s">
        <v>229</v>
      </c>
      <c r="F14" s="19" t="s">
        <v>230</v>
      </c>
      <c r="G14" s="20" t="s">
        <v>35</v>
      </c>
      <c r="H14" s="31" t="s">
        <v>47</v>
      </c>
      <c r="I14" s="32">
        <v>0.0</v>
      </c>
      <c r="J14" s="22" t="s">
        <v>231</v>
      </c>
      <c r="K14" s="21">
        <v>0.05</v>
      </c>
      <c r="L14" s="31" t="s">
        <v>48</v>
      </c>
      <c r="M14" s="31" t="s">
        <v>39</v>
      </c>
      <c r="N14" s="76">
        <v>0.0</v>
      </c>
      <c r="O14" s="76">
        <v>0.0</v>
      </c>
      <c r="P14" s="76">
        <v>0.0</v>
      </c>
      <c r="Q14" s="76">
        <v>0.0</v>
      </c>
      <c r="R14" s="76">
        <v>0.0</v>
      </c>
      <c r="S14" s="76">
        <v>0.0</v>
      </c>
      <c r="T14" s="76">
        <v>0.0</v>
      </c>
      <c r="U14" s="76">
        <v>0.0</v>
      </c>
      <c r="V14" s="76">
        <v>0.0</v>
      </c>
      <c r="W14" s="76">
        <v>0.0</v>
      </c>
      <c r="X14" s="76">
        <v>0.0</v>
      </c>
      <c r="Y14" s="76">
        <v>0.0</v>
      </c>
      <c r="Z14" s="32">
        <f t="shared" si="1"/>
        <v>0</v>
      </c>
      <c r="AA14" s="32">
        <f t="shared" si="3"/>
        <v>0</v>
      </c>
      <c r="AB14" s="51" t="s">
        <v>232</v>
      </c>
      <c r="AC14" s="4"/>
      <c r="AD14" s="4"/>
      <c r="AE14" s="4"/>
      <c r="AF14" s="4"/>
      <c r="AG14" s="4"/>
      <c r="AH14" s="4"/>
      <c r="AI14" s="4"/>
      <c r="AJ14" s="4"/>
      <c r="AK14" s="4"/>
    </row>
    <row r="15" ht="126.75" customHeight="1">
      <c r="A15" s="4"/>
      <c r="B15" s="121" t="s">
        <v>60</v>
      </c>
      <c r="C15" s="72" t="s">
        <v>201</v>
      </c>
      <c r="D15" s="73"/>
      <c r="E15" s="79" t="s">
        <v>233</v>
      </c>
      <c r="F15" s="19" t="s">
        <v>234</v>
      </c>
      <c r="G15" s="20" t="s">
        <v>35</v>
      </c>
      <c r="H15" s="31" t="s">
        <v>47</v>
      </c>
      <c r="I15" s="21">
        <v>0.0</v>
      </c>
      <c r="J15" s="22" t="s">
        <v>235</v>
      </c>
      <c r="K15" s="21">
        <v>0.0</v>
      </c>
      <c r="L15" s="31" t="s">
        <v>38</v>
      </c>
      <c r="M15" s="31" t="s">
        <v>63</v>
      </c>
      <c r="N15" s="32"/>
      <c r="O15" s="32"/>
      <c r="P15" s="32"/>
      <c r="Q15" s="32"/>
      <c r="R15" s="32"/>
      <c r="S15" s="32"/>
      <c r="T15" s="32"/>
      <c r="U15" s="32"/>
      <c r="V15" s="32"/>
      <c r="W15" s="32"/>
      <c r="X15" s="32"/>
      <c r="Y15" s="76">
        <v>0.0</v>
      </c>
      <c r="Z15" s="32">
        <f t="shared" si="1"/>
        <v>0</v>
      </c>
      <c r="AA15" s="32">
        <f t="shared" ref="AA15:AA16" si="4">Z15/4</f>
        <v>0</v>
      </c>
      <c r="AB15" s="85" t="s">
        <v>236</v>
      </c>
      <c r="AC15" s="4"/>
      <c r="AD15" s="4"/>
      <c r="AE15" s="4"/>
      <c r="AF15" s="4"/>
      <c r="AG15" s="4"/>
      <c r="AH15" s="4"/>
      <c r="AI15" s="4"/>
      <c r="AJ15" s="4"/>
      <c r="AK15" s="4"/>
    </row>
    <row r="16" ht="126.75" customHeight="1">
      <c r="A16" s="4"/>
      <c r="B16" s="121" t="s">
        <v>60</v>
      </c>
      <c r="C16" s="72" t="s">
        <v>201</v>
      </c>
      <c r="D16" s="73"/>
      <c r="E16" s="79" t="s">
        <v>237</v>
      </c>
      <c r="F16" s="19" t="s">
        <v>238</v>
      </c>
      <c r="G16" s="20" t="s">
        <v>35</v>
      </c>
      <c r="H16" s="31" t="s">
        <v>47</v>
      </c>
      <c r="I16" s="21">
        <v>0.0</v>
      </c>
      <c r="J16" s="22" t="s">
        <v>239</v>
      </c>
      <c r="K16" s="21">
        <v>0.05</v>
      </c>
      <c r="L16" s="31" t="s">
        <v>38</v>
      </c>
      <c r="M16" s="31" t="s">
        <v>63</v>
      </c>
      <c r="N16" s="32"/>
      <c r="O16" s="32"/>
      <c r="P16" s="32"/>
      <c r="Q16" s="32"/>
      <c r="R16" s="32"/>
      <c r="S16" s="32"/>
      <c r="T16" s="32"/>
      <c r="U16" s="32"/>
      <c r="V16" s="32"/>
      <c r="W16" s="32"/>
      <c r="X16" s="32"/>
      <c r="Y16" s="76">
        <v>0.0</v>
      </c>
      <c r="Z16" s="32">
        <f t="shared" si="1"/>
        <v>0</v>
      </c>
      <c r="AA16" s="32">
        <f t="shared" si="4"/>
        <v>0</v>
      </c>
      <c r="AB16" s="120" t="s">
        <v>240</v>
      </c>
      <c r="AC16" s="4"/>
      <c r="AD16" s="4"/>
      <c r="AE16" s="4"/>
      <c r="AF16" s="4"/>
      <c r="AG16" s="4"/>
      <c r="AH16" s="4"/>
      <c r="AI16" s="4"/>
      <c r="AJ16" s="4"/>
      <c r="AK16" s="4"/>
    </row>
    <row r="17" ht="111.0" customHeight="1">
      <c r="A17" s="4"/>
      <c r="B17" s="121" t="s">
        <v>60</v>
      </c>
      <c r="C17" s="72" t="s">
        <v>201</v>
      </c>
      <c r="D17" s="73"/>
      <c r="E17" s="79" t="s">
        <v>241</v>
      </c>
      <c r="F17" s="19" t="s">
        <v>242</v>
      </c>
      <c r="G17" s="20" t="s">
        <v>53</v>
      </c>
      <c r="H17" s="31" t="s">
        <v>47</v>
      </c>
      <c r="I17" s="32">
        <v>0.0</v>
      </c>
      <c r="J17" s="22" t="s">
        <v>243</v>
      </c>
      <c r="K17" s="21">
        <v>0.03</v>
      </c>
      <c r="L17" s="31" t="s">
        <v>38</v>
      </c>
      <c r="M17" s="31" t="s">
        <v>39</v>
      </c>
      <c r="N17" s="76">
        <v>0.0</v>
      </c>
      <c r="O17" s="76">
        <v>0.0</v>
      </c>
      <c r="P17" s="76">
        <v>0.0</v>
      </c>
      <c r="Q17" s="76">
        <v>0.0</v>
      </c>
      <c r="R17" s="76">
        <v>0.0</v>
      </c>
      <c r="S17" s="76">
        <v>0.0</v>
      </c>
      <c r="T17" s="76">
        <v>0.0</v>
      </c>
      <c r="U17" s="76">
        <v>0.0</v>
      </c>
      <c r="V17" s="76">
        <v>0.0</v>
      </c>
      <c r="W17" s="76">
        <v>0.0</v>
      </c>
      <c r="X17" s="76">
        <v>0.0</v>
      </c>
      <c r="Y17" s="76">
        <v>0.0</v>
      </c>
      <c r="Z17" s="123">
        <f t="shared" si="1"/>
        <v>0</v>
      </c>
      <c r="AA17" s="32">
        <f t="shared" ref="AA17:AA18" si="5">Z17</f>
        <v>0</v>
      </c>
      <c r="AB17" s="120" t="s">
        <v>244</v>
      </c>
      <c r="AC17" s="4"/>
      <c r="AD17" s="4"/>
      <c r="AE17" s="4"/>
      <c r="AF17" s="4"/>
      <c r="AG17" s="4"/>
      <c r="AH17" s="4"/>
      <c r="AI17" s="4"/>
      <c r="AJ17" s="4"/>
      <c r="AK17" s="4"/>
    </row>
    <row r="18" ht="183.0" customHeight="1">
      <c r="A18" s="4"/>
      <c r="B18" s="121" t="s">
        <v>60</v>
      </c>
      <c r="C18" s="72" t="s">
        <v>201</v>
      </c>
      <c r="D18" s="73"/>
      <c r="E18" s="79" t="s">
        <v>245</v>
      </c>
      <c r="F18" s="19" t="s">
        <v>246</v>
      </c>
      <c r="G18" s="20" t="s">
        <v>35</v>
      </c>
      <c r="H18" s="31" t="s">
        <v>47</v>
      </c>
      <c r="I18" s="124">
        <v>0.0633</v>
      </c>
      <c r="J18" s="22" t="s">
        <v>247</v>
      </c>
      <c r="K18" s="21">
        <v>0.1</v>
      </c>
      <c r="L18" s="31" t="s">
        <v>38</v>
      </c>
      <c r="M18" s="31" t="s">
        <v>43</v>
      </c>
      <c r="N18" s="76">
        <v>0.01</v>
      </c>
      <c r="O18" s="76">
        <v>0.01</v>
      </c>
      <c r="P18" s="76">
        <v>0.16</v>
      </c>
      <c r="Q18" s="76">
        <v>0.1</v>
      </c>
      <c r="R18" s="76">
        <v>0.11</v>
      </c>
      <c r="S18" s="76">
        <v>0.15</v>
      </c>
      <c r="T18" s="76">
        <v>0.32</v>
      </c>
      <c r="U18" s="76">
        <v>0.15</v>
      </c>
      <c r="V18" s="76">
        <v>0.16</v>
      </c>
      <c r="W18" s="76">
        <v>0.0</v>
      </c>
      <c r="X18" s="76">
        <v>0.0</v>
      </c>
      <c r="Y18" s="76">
        <v>0.0</v>
      </c>
      <c r="Z18" s="32">
        <f t="shared" si="1"/>
        <v>0.0975</v>
      </c>
      <c r="AA18" s="32">
        <f t="shared" si="5"/>
        <v>0.0975</v>
      </c>
      <c r="AB18" s="120" t="s">
        <v>248</v>
      </c>
      <c r="AC18" s="4"/>
      <c r="AD18" s="4"/>
      <c r="AE18" s="4"/>
      <c r="AF18" s="4"/>
      <c r="AG18" s="4"/>
      <c r="AH18" s="4"/>
      <c r="AI18" s="4"/>
      <c r="AJ18" s="4"/>
      <c r="AK18" s="4"/>
    </row>
    <row r="19" ht="95.25" customHeight="1">
      <c r="A19" s="4"/>
      <c r="B19" s="121" t="s">
        <v>60</v>
      </c>
      <c r="C19" s="72" t="s">
        <v>201</v>
      </c>
      <c r="D19" s="73"/>
      <c r="E19" s="79" t="s">
        <v>249</v>
      </c>
      <c r="F19" s="19" t="s">
        <v>250</v>
      </c>
      <c r="G19" s="20" t="s">
        <v>35</v>
      </c>
      <c r="H19" s="31" t="s">
        <v>47</v>
      </c>
      <c r="I19" s="32"/>
      <c r="J19" s="22" t="s">
        <v>251</v>
      </c>
      <c r="K19" s="21">
        <v>0.05</v>
      </c>
      <c r="L19" s="31" t="s">
        <v>38</v>
      </c>
      <c r="M19" s="31" t="s">
        <v>63</v>
      </c>
      <c r="N19" s="32"/>
      <c r="O19" s="32"/>
      <c r="P19" s="32"/>
      <c r="Q19" s="32"/>
      <c r="R19" s="32"/>
      <c r="S19" s="32"/>
      <c r="T19" s="32"/>
      <c r="U19" s="32"/>
      <c r="V19" s="32"/>
      <c r="W19" s="32"/>
      <c r="X19" s="32"/>
      <c r="Y19" s="76">
        <v>0.0</v>
      </c>
      <c r="Z19" s="32">
        <f t="shared" si="1"/>
        <v>0</v>
      </c>
      <c r="AA19" s="32">
        <f>Z19/K19</f>
        <v>0</v>
      </c>
      <c r="AB19" s="122" t="s">
        <v>252</v>
      </c>
      <c r="AC19" s="4"/>
      <c r="AD19" s="4"/>
      <c r="AE19" s="4"/>
      <c r="AF19" s="4"/>
      <c r="AG19" s="4"/>
      <c r="AH19" s="4"/>
      <c r="AI19" s="4"/>
      <c r="AJ19" s="4"/>
      <c r="AK19" s="4"/>
    </row>
    <row r="20" ht="81.75" customHeight="1">
      <c r="A20" s="4"/>
      <c r="B20" s="28" t="s">
        <v>60</v>
      </c>
      <c r="C20" s="72" t="s">
        <v>201</v>
      </c>
      <c r="D20" s="73"/>
      <c r="E20" s="79" t="s">
        <v>253</v>
      </c>
      <c r="F20" s="19" t="s">
        <v>254</v>
      </c>
      <c r="G20" s="20" t="s">
        <v>35</v>
      </c>
      <c r="H20" s="31" t="s">
        <v>36</v>
      </c>
      <c r="I20" s="21">
        <v>0.85</v>
      </c>
      <c r="J20" s="22" t="s">
        <v>255</v>
      </c>
      <c r="K20" s="21">
        <v>0.95</v>
      </c>
      <c r="L20" s="31" t="s">
        <v>38</v>
      </c>
      <c r="M20" s="31" t="s">
        <v>62</v>
      </c>
      <c r="N20" s="32"/>
      <c r="O20" s="32"/>
      <c r="P20" s="32"/>
      <c r="Q20" s="32"/>
      <c r="R20" s="32"/>
      <c r="S20" s="76">
        <v>0.96</v>
      </c>
      <c r="T20" s="32"/>
      <c r="U20" s="32"/>
      <c r="V20" s="32"/>
      <c r="W20" s="32"/>
      <c r="X20" s="32"/>
      <c r="Y20" s="76">
        <v>0.96</v>
      </c>
      <c r="Z20" s="32">
        <f t="shared" si="1"/>
        <v>0.96</v>
      </c>
      <c r="AA20" s="32">
        <f>Z20</f>
        <v>0.96</v>
      </c>
      <c r="AB20" s="120" t="s">
        <v>256</v>
      </c>
      <c r="AC20" s="4"/>
      <c r="AD20" s="4"/>
      <c r="AE20" s="4"/>
      <c r="AF20" s="4"/>
      <c r="AG20" s="4"/>
      <c r="AH20" s="4"/>
      <c r="AI20" s="4"/>
      <c r="AJ20" s="4"/>
      <c r="AK20" s="4"/>
    </row>
    <row r="21" ht="79.5" customHeight="1">
      <c r="A21" s="4"/>
      <c r="B21" s="121" t="s">
        <v>60</v>
      </c>
      <c r="C21" s="72" t="s">
        <v>201</v>
      </c>
      <c r="D21" s="73"/>
      <c r="E21" s="79" t="s">
        <v>257</v>
      </c>
      <c r="F21" s="19" t="s">
        <v>258</v>
      </c>
      <c r="G21" s="20" t="s">
        <v>35</v>
      </c>
      <c r="H21" s="31" t="s">
        <v>36</v>
      </c>
      <c r="I21" s="32">
        <v>0.0</v>
      </c>
      <c r="J21" s="22" t="s">
        <v>259</v>
      </c>
      <c r="K21" s="21">
        <v>0.9</v>
      </c>
      <c r="L21" s="31" t="s">
        <v>38</v>
      </c>
      <c r="M21" s="31" t="s">
        <v>63</v>
      </c>
      <c r="N21" s="32"/>
      <c r="O21" s="32"/>
      <c r="P21" s="32"/>
      <c r="Q21" s="32"/>
      <c r="R21" s="32"/>
      <c r="S21" s="32"/>
      <c r="T21" s="32"/>
      <c r="U21" s="32"/>
      <c r="V21" s="32"/>
      <c r="W21" s="32"/>
      <c r="X21" s="32"/>
      <c r="Y21" s="76">
        <v>1.0</v>
      </c>
      <c r="Z21" s="32">
        <f t="shared" si="1"/>
        <v>1</v>
      </c>
      <c r="AA21" s="32">
        <f t="shared" ref="AA21:AA69" si="6">Z21/K21</f>
        <v>1.111111111</v>
      </c>
      <c r="AB21" s="125" t="s">
        <v>260</v>
      </c>
      <c r="AC21" s="4"/>
      <c r="AD21" s="4"/>
      <c r="AE21" s="4"/>
      <c r="AF21" s="4"/>
      <c r="AG21" s="4"/>
      <c r="AH21" s="4"/>
      <c r="AI21" s="4"/>
      <c r="AJ21" s="4"/>
      <c r="AK21" s="4"/>
    </row>
    <row r="22" ht="79.5" customHeight="1">
      <c r="A22" s="4"/>
      <c r="B22" s="121" t="s">
        <v>60</v>
      </c>
      <c r="C22" s="72" t="s">
        <v>201</v>
      </c>
      <c r="D22" s="73"/>
      <c r="E22" s="79" t="s">
        <v>261</v>
      </c>
      <c r="F22" s="19" t="s">
        <v>262</v>
      </c>
      <c r="G22" s="20" t="s">
        <v>35</v>
      </c>
      <c r="H22" s="31" t="s">
        <v>36</v>
      </c>
      <c r="I22" s="32">
        <v>0.0</v>
      </c>
      <c r="J22" s="22" t="s">
        <v>263</v>
      </c>
      <c r="K22" s="21">
        <v>0.9</v>
      </c>
      <c r="L22" s="31" t="s">
        <v>38</v>
      </c>
      <c r="M22" s="31" t="s">
        <v>63</v>
      </c>
      <c r="N22" s="32"/>
      <c r="O22" s="32"/>
      <c r="P22" s="32"/>
      <c r="Q22" s="32"/>
      <c r="R22" s="32"/>
      <c r="S22" s="32"/>
      <c r="T22" s="32"/>
      <c r="U22" s="32"/>
      <c r="V22" s="32"/>
      <c r="W22" s="32"/>
      <c r="X22" s="32"/>
      <c r="Y22" s="76">
        <v>0.98</v>
      </c>
      <c r="Z22" s="32">
        <f t="shared" si="1"/>
        <v>0.98</v>
      </c>
      <c r="AA22" s="32">
        <f t="shared" si="6"/>
        <v>1.088888889</v>
      </c>
      <c r="AB22" s="125" t="s">
        <v>264</v>
      </c>
      <c r="AC22" s="4"/>
      <c r="AD22" s="4"/>
      <c r="AE22" s="4"/>
      <c r="AF22" s="4"/>
      <c r="AG22" s="4"/>
      <c r="AH22" s="4"/>
      <c r="AI22" s="4"/>
      <c r="AJ22" s="4"/>
      <c r="AK22" s="4"/>
    </row>
    <row r="23" ht="158.25" customHeight="1">
      <c r="A23" s="4"/>
      <c r="B23" s="121" t="s">
        <v>60</v>
      </c>
      <c r="C23" s="72" t="s">
        <v>201</v>
      </c>
      <c r="D23" s="73"/>
      <c r="E23" s="79" t="s">
        <v>265</v>
      </c>
      <c r="F23" s="19" t="s">
        <v>266</v>
      </c>
      <c r="G23" s="20" t="s">
        <v>35</v>
      </c>
      <c r="H23" s="31" t="s">
        <v>36</v>
      </c>
      <c r="I23" s="32">
        <v>0.0</v>
      </c>
      <c r="J23" s="22" t="s">
        <v>267</v>
      </c>
      <c r="K23" s="21">
        <v>0.9</v>
      </c>
      <c r="L23" s="31" t="s">
        <v>38</v>
      </c>
      <c r="M23" s="31" t="s">
        <v>43</v>
      </c>
      <c r="N23" s="83"/>
      <c r="O23" s="83"/>
      <c r="P23" s="83"/>
      <c r="Q23" s="32"/>
      <c r="R23" s="76">
        <v>1.0</v>
      </c>
      <c r="S23" s="32"/>
      <c r="T23" s="32"/>
      <c r="U23" s="32"/>
      <c r="V23" s="32"/>
      <c r="W23" s="76">
        <v>1.0</v>
      </c>
      <c r="X23" s="32"/>
      <c r="Y23" s="32"/>
      <c r="Z23" s="32">
        <f t="shared" si="1"/>
        <v>1</v>
      </c>
      <c r="AA23" s="32">
        <f t="shared" si="6"/>
        <v>1.111111111</v>
      </c>
      <c r="AB23" s="120" t="s">
        <v>268</v>
      </c>
      <c r="AC23" s="4"/>
      <c r="AD23" s="4"/>
      <c r="AE23" s="4"/>
      <c r="AF23" s="4"/>
      <c r="AG23" s="4"/>
      <c r="AH23" s="4"/>
      <c r="AI23" s="4"/>
      <c r="AJ23" s="4"/>
      <c r="AK23" s="4"/>
    </row>
    <row r="24" ht="79.5" customHeight="1">
      <c r="A24" s="4"/>
      <c r="B24" s="121" t="s">
        <v>60</v>
      </c>
      <c r="C24" s="72" t="s">
        <v>201</v>
      </c>
      <c r="D24" s="73"/>
      <c r="E24" s="79" t="s">
        <v>269</v>
      </c>
      <c r="F24" s="19" t="s">
        <v>270</v>
      </c>
      <c r="G24" s="20" t="s">
        <v>35</v>
      </c>
      <c r="H24" s="31" t="s">
        <v>36</v>
      </c>
      <c r="I24" s="32">
        <v>0.0</v>
      </c>
      <c r="J24" s="22" t="s">
        <v>271</v>
      </c>
      <c r="K24" s="21">
        <v>1.0</v>
      </c>
      <c r="L24" s="31" t="s">
        <v>38</v>
      </c>
      <c r="M24" s="31" t="s">
        <v>63</v>
      </c>
      <c r="N24" s="32"/>
      <c r="O24" s="32"/>
      <c r="P24" s="32"/>
      <c r="Q24" s="32"/>
      <c r="R24" s="32"/>
      <c r="S24" s="32"/>
      <c r="T24" s="32"/>
      <c r="U24" s="32"/>
      <c r="V24" s="32"/>
      <c r="W24" s="32"/>
      <c r="X24" s="32"/>
      <c r="Y24" s="76">
        <v>1.0</v>
      </c>
      <c r="Z24" s="32">
        <f t="shared" si="1"/>
        <v>1</v>
      </c>
      <c r="AA24" s="32">
        <f t="shared" si="6"/>
        <v>1</v>
      </c>
      <c r="AB24" s="120" t="s">
        <v>272</v>
      </c>
      <c r="AC24" s="4"/>
      <c r="AD24" s="4"/>
      <c r="AE24" s="4"/>
      <c r="AF24" s="4"/>
      <c r="AG24" s="4"/>
      <c r="AH24" s="4"/>
      <c r="AI24" s="4"/>
      <c r="AJ24" s="4"/>
      <c r="AK24" s="4"/>
    </row>
    <row r="25" ht="95.25" customHeight="1">
      <c r="A25" s="4"/>
      <c r="B25" s="121" t="s">
        <v>60</v>
      </c>
      <c r="C25" s="72" t="s">
        <v>201</v>
      </c>
      <c r="D25" s="73"/>
      <c r="E25" s="79" t="s">
        <v>273</v>
      </c>
      <c r="F25" s="19" t="s">
        <v>274</v>
      </c>
      <c r="G25" s="20" t="s">
        <v>35</v>
      </c>
      <c r="H25" s="31" t="s">
        <v>36</v>
      </c>
      <c r="I25" s="32">
        <v>0.0</v>
      </c>
      <c r="J25" s="22" t="s">
        <v>275</v>
      </c>
      <c r="K25" s="21">
        <v>0.9</v>
      </c>
      <c r="L25" s="31" t="s">
        <v>38</v>
      </c>
      <c r="M25" s="31" t="s">
        <v>62</v>
      </c>
      <c r="N25" s="32"/>
      <c r="O25" s="32"/>
      <c r="P25" s="32"/>
      <c r="Q25" s="32"/>
      <c r="R25" s="32"/>
      <c r="S25" s="76">
        <v>1.0</v>
      </c>
      <c r="T25" s="32"/>
      <c r="U25" s="32"/>
      <c r="V25" s="32"/>
      <c r="W25" s="32"/>
      <c r="X25" s="32"/>
      <c r="Y25" s="32"/>
      <c r="Z25" s="32">
        <f t="shared" si="1"/>
        <v>1</v>
      </c>
      <c r="AA25" s="32">
        <f t="shared" si="6"/>
        <v>1.111111111</v>
      </c>
      <c r="AB25" s="126" t="s">
        <v>276</v>
      </c>
      <c r="AC25" s="4"/>
      <c r="AD25" s="4"/>
      <c r="AE25" s="4"/>
      <c r="AF25" s="4"/>
      <c r="AG25" s="4"/>
      <c r="AH25" s="4"/>
      <c r="AI25" s="4"/>
      <c r="AJ25" s="4"/>
      <c r="AK25" s="4"/>
    </row>
    <row r="26" ht="135.0" customHeight="1">
      <c r="A26" s="4"/>
      <c r="B26" s="121" t="s">
        <v>60</v>
      </c>
      <c r="C26" s="72" t="s">
        <v>201</v>
      </c>
      <c r="D26" s="73"/>
      <c r="E26" s="79" t="s">
        <v>277</v>
      </c>
      <c r="F26" s="19" t="s">
        <v>278</v>
      </c>
      <c r="G26" s="20" t="s">
        <v>35</v>
      </c>
      <c r="H26" s="31" t="s">
        <v>36</v>
      </c>
      <c r="I26" s="32">
        <v>0.0</v>
      </c>
      <c r="J26" s="22" t="s">
        <v>279</v>
      </c>
      <c r="K26" s="21">
        <v>0.9</v>
      </c>
      <c r="L26" s="31" t="s">
        <v>38</v>
      </c>
      <c r="M26" s="31" t="s">
        <v>63</v>
      </c>
      <c r="N26" s="32"/>
      <c r="O26" s="32"/>
      <c r="P26" s="32"/>
      <c r="Q26" s="32"/>
      <c r="R26" s="32"/>
      <c r="S26" s="32"/>
      <c r="T26" s="32"/>
      <c r="U26" s="32"/>
      <c r="V26" s="32"/>
      <c r="W26" s="32"/>
      <c r="X26" s="32"/>
      <c r="Y26" s="76">
        <v>1.0</v>
      </c>
      <c r="Z26" s="32">
        <f t="shared" si="1"/>
        <v>1</v>
      </c>
      <c r="AA26" s="32">
        <f t="shared" si="6"/>
        <v>1.111111111</v>
      </c>
      <c r="AB26" s="126" t="s">
        <v>280</v>
      </c>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1"/>
        <v>#DIV/0!</v>
      </c>
      <c r="AA27" s="32" t="str">
        <f t="shared" si="6"/>
        <v>#DIV/0!</v>
      </c>
      <c r="AB27" s="126" t="s">
        <v>281</v>
      </c>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1"/>
        <v>#DIV/0!</v>
      </c>
      <c r="AA28" s="32" t="str">
        <f t="shared" si="6"/>
        <v>#DIV/0!</v>
      </c>
      <c r="AB28" s="127"/>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1"/>
        <v>#DIV/0!</v>
      </c>
      <c r="AA29" s="32" t="str">
        <f t="shared" si="6"/>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1"/>
        <v>#DIV/0!</v>
      </c>
      <c r="AA30" s="32" t="str">
        <f t="shared" si="6"/>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1"/>
        <v>#DIV/0!</v>
      </c>
      <c r="AA31" s="32" t="str">
        <f t="shared" si="6"/>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1"/>
        <v>#DIV/0!</v>
      </c>
      <c r="AA32" s="32" t="str">
        <f t="shared" si="6"/>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1"/>
        <v>#DIV/0!</v>
      </c>
      <c r="AA33" s="32" t="str">
        <f t="shared" si="6"/>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1"/>
        <v>#DIV/0!</v>
      </c>
      <c r="AA34" s="32" t="str">
        <f t="shared" si="6"/>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1"/>
        <v>#DIV/0!</v>
      </c>
      <c r="AA35" s="32" t="str">
        <f t="shared" si="6"/>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1"/>
        <v>#DIV/0!</v>
      </c>
      <c r="AA36" s="32" t="str">
        <f t="shared" si="6"/>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1"/>
        <v>#DIV/0!</v>
      </c>
      <c r="AA37" s="32" t="str">
        <f t="shared" si="6"/>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1"/>
        <v>#DIV/0!</v>
      </c>
      <c r="AA38" s="32" t="str">
        <f t="shared" si="6"/>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1"/>
        <v>#DIV/0!</v>
      </c>
      <c r="AA39" s="32" t="str">
        <f t="shared" si="6"/>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1"/>
        <v>#DIV/0!</v>
      </c>
      <c r="AA40" s="32" t="str">
        <f t="shared" si="6"/>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1"/>
        <v>#DIV/0!</v>
      </c>
      <c r="AA41" s="32" t="str">
        <f t="shared" si="6"/>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1"/>
        <v>#DIV/0!</v>
      </c>
      <c r="AA42" s="32" t="str">
        <f t="shared" si="6"/>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1"/>
        <v>#DIV/0!</v>
      </c>
      <c r="AA43" s="32" t="str">
        <f t="shared" si="6"/>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1"/>
        <v>#DIV/0!</v>
      </c>
      <c r="AA44" s="32" t="str">
        <f t="shared" si="6"/>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1"/>
        <v>#DIV/0!</v>
      </c>
      <c r="AA45" s="32" t="str">
        <f t="shared" si="6"/>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1"/>
        <v>#DIV/0!</v>
      </c>
      <c r="AA46" s="32" t="str">
        <f t="shared" si="6"/>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1"/>
        <v>#DIV/0!</v>
      </c>
      <c r="AA47" s="32" t="str">
        <f t="shared" si="6"/>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1"/>
        <v>#DIV/0!</v>
      </c>
      <c r="AA48" s="32" t="str">
        <f t="shared" si="6"/>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1"/>
        <v>#DIV/0!</v>
      </c>
      <c r="AA49" s="32" t="str">
        <f t="shared" si="6"/>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1"/>
        <v>#DIV/0!</v>
      </c>
      <c r="AA50" s="32" t="str">
        <f t="shared" si="6"/>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1"/>
        <v>#DIV/0!</v>
      </c>
      <c r="AA51" s="32" t="str">
        <f t="shared" si="6"/>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1"/>
        <v>#DIV/0!</v>
      </c>
      <c r="AA52" s="32" t="str">
        <f t="shared" si="6"/>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1"/>
        <v>#DIV/0!</v>
      </c>
      <c r="AA53" s="32" t="str">
        <f t="shared" si="6"/>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1"/>
        <v>#DIV/0!</v>
      </c>
      <c r="AA54" s="32" t="str">
        <f t="shared" si="6"/>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1"/>
        <v>#DIV/0!</v>
      </c>
      <c r="AA55" s="32" t="str">
        <f t="shared" si="6"/>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1"/>
        <v>#DIV/0!</v>
      </c>
      <c r="AA56" s="32" t="str">
        <f t="shared" si="6"/>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1"/>
        <v>#DIV/0!</v>
      </c>
      <c r="AA57" s="32" t="str">
        <f t="shared" si="6"/>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1"/>
        <v>#DIV/0!</v>
      </c>
      <c r="AA58" s="32" t="str">
        <f t="shared" si="6"/>
        <v>#DIV/0!</v>
      </c>
      <c r="AB58" s="31"/>
      <c r="AC58" s="4"/>
      <c r="AD58" s="4"/>
      <c r="AE58" s="4"/>
      <c r="AF58" s="4"/>
      <c r="AG58" s="4"/>
      <c r="AH58" s="4"/>
      <c r="AI58" s="4"/>
      <c r="AJ58" s="4"/>
      <c r="AK58" s="4"/>
    </row>
    <row r="59" ht="15.75" customHeight="1">
      <c r="A59" s="4"/>
      <c r="B59" s="29"/>
      <c r="C59" s="55"/>
      <c r="D59" s="3"/>
      <c r="E59" s="56"/>
      <c r="F59" s="57"/>
      <c r="G59" s="56"/>
      <c r="H59" s="56"/>
      <c r="I59" s="58"/>
      <c r="J59" s="59"/>
      <c r="K59" s="58"/>
      <c r="L59" s="56"/>
      <c r="M59" s="56"/>
      <c r="N59" s="58"/>
      <c r="O59" s="58"/>
      <c r="P59" s="58"/>
      <c r="Q59" s="58"/>
      <c r="R59" s="58"/>
      <c r="S59" s="58"/>
      <c r="T59" s="58"/>
      <c r="U59" s="58"/>
      <c r="V59" s="58"/>
      <c r="W59" s="58"/>
      <c r="X59" s="58"/>
      <c r="Y59" s="58"/>
      <c r="Z59" s="58" t="str">
        <f t="shared" si="1"/>
        <v>#DIV/0!</v>
      </c>
      <c r="AA59" s="58" t="str">
        <f t="shared" si="6"/>
        <v>#DIV/0!</v>
      </c>
      <c r="AB59" s="31"/>
      <c r="AC59" s="4"/>
      <c r="AD59" s="4"/>
      <c r="AE59" s="4"/>
      <c r="AF59" s="4"/>
      <c r="AG59" s="4"/>
      <c r="AH59" s="4"/>
      <c r="AI59" s="4"/>
      <c r="AJ59" s="4"/>
      <c r="AK59" s="4"/>
    </row>
    <row r="60" ht="15.75" customHeight="1">
      <c r="A60" s="4"/>
      <c r="B60" s="29"/>
      <c r="C60" s="55"/>
      <c r="D60" s="3"/>
      <c r="E60" s="56"/>
      <c r="F60" s="57"/>
      <c r="G60" s="56"/>
      <c r="H60" s="56"/>
      <c r="I60" s="58"/>
      <c r="J60" s="59"/>
      <c r="K60" s="58"/>
      <c r="L60" s="56"/>
      <c r="M60" s="56"/>
      <c r="N60" s="58"/>
      <c r="O60" s="58"/>
      <c r="P60" s="58"/>
      <c r="Q60" s="58"/>
      <c r="R60" s="58"/>
      <c r="S60" s="58"/>
      <c r="T60" s="58"/>
      <c r="U60" s="58"/>
      <c r="V60" s="58"/>
      <c r="W60" s="58"/>
      <c r="X60" s="58"/>
      <c r="Y60" s="58"/>
      <c r="Z60" s="58" t="str">
        <f t="shared" si="1"/>
        <v>#DIV/0!</v>
      </c>
      <c r="AA60" s="58" t="str">
        <f t="shared" si="6"/>
        <v>#DIV/0!</v>
      </c>
      <c r="AB60" s="31"/>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1"/>
        <v>#DIV/0!</v>
      </c>
      <c r="AA61" s="58" t="str">
        <f t="shared" si="6"/>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1"/>
        <v>#DIV/0!</v>
      </c>
      <c r="AA62" s="58" t="str">
        <f t="shared" si="6"/>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1"/>
        <v>#DIV/0!</v>
      </c>
      <c r="AA63" s="58" t="str">
        <f t="shared" si="6"/>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1"/>
        <v>#DIV/0!</v>
      </c>
      <c r="AA64" s="58" t="str">
        <f t="shared" si="6"/>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1"/>
        <v>#DIV/0!</v>
      </c>
      <c r="AA65" s="58" t="str">
        <f t="shared" si="6"/>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1"/>
        <v>#DIV/0!</v>
      </c>
      <c r="AA66" s="58" t="str">
        <f t="shared" si="6"/>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1"/>
        <v>#DIV/0!</v>
      </c>
      <c r="AA67" s="58" t="str">
        <f t="shared" si="6"/>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1"/>
        <v>#DIV/0!</v>
      </c>
      <c r="AA68" s="58" t="str">
        <f t="shared" si="6"/>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1"/>
        <v>#DIV/0!</v>
      </c>
      <c r="AA69" s="58" t="str">
        <f t="shared" si="6"/>
        <v>#DIV/0!</v>
      </c>
      <c r="AB69" s="31"/>
      <c r="AC69" s="4"/>
      <c r="AD69" s="4"/>
      <c r="AE69" s="4"/>
      <c r="AF69" s="4"/>
      <c r="AG69" s="4"/>
      <c r="AH69" s="4"/>
      <c r="AI69" s="4"/>
      <c r="AJ69" s="4"/>
      <c r="AK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row>
    <row r="77" ht="15.75" customHeight="1">
      <c r="A77" s="4"/>
      <c r="B77" s="4"/>
      <c r="C77" s="4"/>
      <c r="D77" s="4"/>
      <c r="E77" s="4"/>
      <c r="F77" s="4"/>
      <c r="G77" s="4"/>
      <c r="H77" s="4"/>
      <c r="I77" s="4"/>
      <c r="J77" s="4"/>
      <c r="K77" s="109" t="s">
        <v>70</v>
      </c>
      <c r="L77" s="4"/>
      <c r="M77" s="4"/>
      <c r="N77" s="4"/>
      <c r="O77" s="4"/>
      <c r="P77" s="4"/>
      <c r="Q77" s="4"/>
      <c r="R77" s="4"/>
      <c r="S77" s="4"/>
      <c r="T77" s="4"/>
      <c r="U77" s="4"/>
      <c r="V77" s="4"/>
      <c r="W77" s="4"/>
      <c r="X77" s="4"/>
      <c r="Y77" s="4"/>
      <c r="Z77" s="4"/>
      <c r="AA77" s="4"/>
      <c r="AB77" s="4"/>
      <c r="AC77" s="4"/>
      <c r="AD77" s="4"/>
      <c r="AE77" s="4"/>
      <c r="AF77" s="4"/>
      <c r="AG77" s="4"/>
      <c r="AH77" s="4"/>
      <c r="AI77" s="4"/>
      <c r="AJ77" s="4"/>
      <c r="AK77" s="4"/>
    </row>
    <row r="78" ht="49.5" customHeight="1">
      <c r="A78" s="4"/>
      <c r="B78" s="8" t="s">
        <v>3</v>
      </c>
      <c r="C78" s="9" t="s">
        <v>4</v>
      </c>
      <c r="D78" s="10"/>
      <c r="E78" s="11" t="s">
        <v>5</v>
      </c>
      <c r="F78" s="11" t="s">
        <v>6</v>
      </c>
      <c r="G78" s="11" t="s">
        <v>7</v>
      </c>
      <c r="H78" s="11" t="s">
        <v>8</v>
      </c>
      <c r="I78" s="11" t="s">
        <v>9</v>
      </c>
      <c r="J78" s="11" t="s">
        <v>10</v>
      </c>
      <c r="K78" s="11" t="s">
        <v>11</v>
      </c>
      <c r="L78" s="11" t="s">
        <v>12</v>
      </c>
      <c r="M78" s="11" t="s">
        <v>13</v>
      </c>
      <c r="N78" s="11" t="s">
        <v>14</v>
      </c>
      <c r="O78" s="11" t="s">
        <v>15</v>
      </c>
      <c r="P78" s="11" t="s">
        <v>16</v>
      </c>
      <c r="Q78" s="11" t="s">
        <v>17</v>
      </c>
      <c r="R78" s="11" t="s">
        <v>18</v>
      </c>
      <c r="S78" s="11" t="s">
        <v>19</v>
      </c>
      <c r="T78" s="11" t="s">
        <v>20</v>
      </c>
      <c r="U78" s="11" t="s">
        <v>21</v>
      </c>
      <c r="V78" s="11" t="s">
        <v>22</v>
      </c>
      <c r="W78" s="11" t="s">
        <v>23</v>
      </c>
      <c r="X78" s="11" t="s">
        <v>24</v>
      </c>
      <c r="Y78" s="11" t="s">
        <v>25</v>
      </c>
      <c r="Z78" s="11" t="s">
        <v>26</v>
      </c>
      <c r="AA78" s="11" t="s">
        <v>27</v>
      </c>
      <c r="AB78" s="11" t="s">
        <v>28</v>
      </c>
      <c r="AC78" s="4"/>
      <c r="AD78" s="4"/>
      <c r="AE78" s="4"/>
      <c r="AF78" s="4"/>
      <c r="AG78" s="4"/>
      <c r="AH78" s="4"/>
      <c r="AI78" s="4"/>
      <c r="AJ78" s="4"/>
      <c r="AK78" s="4"/>
    </row>
    <row r="79" ht="45.0" customHeight="1">
      <c r="A79" s="4"/>
      <c r="B79" s="29" t="s">
        <v>50</v>
      </c>
      <c r="C79" s="72" t="s">
        <v>282</v>
      </c>
      <c r="D79" s="73"/>
      <c r="E79" s="51" t="s">
        <v>283</v>
      </c>
      <c r="F79" s="19" t="s">
        <v>72</v>
      </c>
      <c r="G79" s="56" t="s">
        <v>35</v>
      </c>
      <c r="H79" s="56" t="s">
        <v>36</v>
      </c>
      <c r="I79" s="58">
        <v>0.0</v>
      </c>
      <c r="J79" s="52" t="s">
        <v>126</v>
      </c>
      <c r="K79" s="58">
        <v>1.0</v>
      </c>
      <c r="L79" s="56" t="s">
        <v>38</v>
      </c>
      <c r="M79" s="56" t="s">
        <v>39</v>
      </c>
      <c r="N79" s="58"/>
      <c r="O79" s="58"/>
      <c r="P79" s="58"/>
      <c r="Q79" s="58"/>
      <c r="R79" s="58"/>
      <c r="S79" s="58"/>
      <c r="T79" s="58"/>
      <c r="U79" s="58"/>
      <c r="V79" s="58"/>
      <c r="W79" s="58"/>
      <c r="X79" s="58"/>
      <c r="Y79" s="58"/>
      <c r="Z79" s="58" t="str">
        <f t="shared" ref="Z79:Z80" si="7">AVERAGE(N79:Y79)</f>
        <v>#DIV/0!</v>
      </c>
      <c r="AA79" s="58" t="str">
        <f t="shared" ref="AA79:AA80" si="8">Z79/K79</f>
        <v>#DIV/0!</v>
      </c>
      <c r="AB79" s="128"/>
      <c r="AC79" s="4"/>
      <c r="AD79" s="4"/>
      <c r="AE79" s="4"/>
      <c r="AF79" s="4"/>
      <c r="AG79" s="4"/>
      <c r="AH79" s="4"/>
      <c r="AI79" s="4"/>
      <c r="AJ79" s="4"/>
      <c r="AK79" s="4"/>
    </row>
    <row r="80" ht="65.25" customHeight="1">
      <c r="A80" s="4"/>
      <c r="B80" s="50" t="s">
        <v>50</v>
      </c>
      <c r="C80" s="72" t="s">
        <v>282</v>
      </c>
      <c r="D80" s="73"/>
      <c r="E80" s="51" t="s">
        <v>284</v>
      </c>
      <c r="F80" s="19" t="s">
        <v>72</v>
      </c>
      <c r="G80" s="20" t="s">
        <v>35</v>
      </c>
      <c r="H80" s="20" t="s">
        <v>36</v>
      </c>
      <c r="I80" s="21">
        <v>0.0</v>
      </c>
      <c r="J80" s="52" t="s">
        <v>126</v>
      </c>
      <c r="K80" s="21">
        <v>1.0</v>
      </c>
      <c r="L80" s="20" t="s">
        <v>38</v>
      </c>
      <c r="M80" s="20" t="s">
        <v>39</v>
      </c>
      <c r="N80" s="21"/>
      <c r="O80" s="21"/>
      <c r="P80" s="21"/>
      <c r="Q80" s="21"/>
      <c r="R80" s="21"/>
      <c r="S80" s="21"/>
      <c r="T80" s="21"/>
      <c r="U80" s="21"/>
      <c r="V80" s="21"/>
      <c r="W80" s="21"/>
      <c r="X80" s="21"/>
      <c r="Y80" s="21"/>
      <c r="Z80" s="21" t="str">
        <f t="shared" si="7"/>
        <v>#DIV/0!</v>
      </c>
      <c r="AA80" s="21" t="str">
        <f t="shared" si="8"/>
        <v>#DIV/0!</v>
      </c>
      <c r="AB80" s="110"/>
      <c r="AC80" s="4"/>
      <c r="AD80" s="4"/>
      <c r="AE80" s="4"/>
      <c r="AF80" s="4"/>
      <c r="AG80" s="4"/>
      <c r="AH80" s="4"/>
      <c r="AI80" s="4"/>
      <c r="AJ80" s="4"/>
      <c r="AK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sheetData>
  <mergeCells count="105">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7:D67"/>
    <mergeCell ref="C68:D68"/>
    <mergeCell ref="C69:D69"/>
    <mergeCell ref="C78:D78"/>
    <mergeCell ref="C79:D79"/>
    <mergeCell ref="C80:D80"/>
    <mergeCell ref="C60:D60"/>
    <mergeCell ref="C61:D61"/>
    <mergeCell ref="C62:D62"/>
    <mergeCell ref="C63:D63"/>
    <mergeCell ref="C64:D64"/>
    <mergeCell ref="C65:D65"/>
    <mergeCell ref="C66:D66"/>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58">
    <cfRule type="cellIs" dxfId="0" priority="1" operator="lessThan">
      <formula>0.7</formula>
    </cfRule>
  </conditionalFormatting>
  <conditionalFormatting sqref="N7:AA58">
    <cfRule type="cellIs" dxfId="1" priority="2" operator="between">
      <formula>0.7</formula>
      <formula>0.9</formula>
    </cfRule>
  </conditionalFormatting>
  <conditionalFormatting sqref="N7:AA58">
    <cfRule type="cellIs" dxfId="2" priority="3" operator="greaterThan">
      <formula>0.9</formula>
    </cfRule>
  </conditionalFormatting>
  <conditionalFormatting sqref="Z59:AA69 Z79:AA80 N80:Y80">
    <cfRule type="cellIs" dxfId="0" priority="4" operator="lessThan">
      <formula>0.7</formula>
    </cfRule>
  </conditionalFormatting>
  <conditionalFormatting sqref="Z59:AA69 Z79:AA80 N80:Y80">
    <cfRule type="cellIs" dxfId="1" priority="5" operator="between">
      <formula>0.7</formula>
      <formula>0.9</formula>
    </cfRule>
  </conditionalFormatting>
  <conditionalFormatting sqref="Z59:AA69 Z79:AA80 N80:Y80">
    <cfRule type="cellIs" dxfId="2" priority="6" operator="greaterThan">
      <formula>0.9</formula>
    </cfRule>
  </conditionalFormatting>
  <conditionalFormatting sqref="N59:Y69 N79:Y79">
    <cfRule type="cellIs" dxfId="0" priority="7" operator="lessThan">
      <formula>0.7</formula>
    </cfRule>
  </conditionalFormatting>
  <conditionalFormatting sqref="N59:Y69 N79:Y79">
    <cfRule type="cellIs" dxfId="1" priority="8" operator="between">
      <formula>0.7</formula>
      <formula>0.9</formula>
    </cfRule>
  </conditionalFormatting>
  <conditionalFormatting sqref="N59:Y69 N79:Y79">
    <cfRule type="cellIs" dxfId="2" priority="9" operator="greaterThan">
      <formula>0.9</formula>
    </cfRule>
  </conditionalFormatting>
  <dataValidations>
    <dataValidation type="list" allowBlank="1" showErrorMessage="1" sqref="G7:G69 G79:G80">
      <formula1>$AG$7:$AG$11</formula1>
    </dataValidation>
    <dataValidation type="list" allowBlank="1" showErrorMessage="1" sqref="L7:L69 L79:L80">
      <formula1>$AI$7:$AI$10</formula1>
    </dataValidation>
    <dataValidation type="list" allowBlank="1" showErrorMessage="1" sqref="M7:M69 M79:M80">
      <formula1>$AJ$7:$AJ$13</formula1>
    </dataValidation>
    <dataValidation type="list" allowBlank="1" showErrorMessage="1" sqref="H7:H69 H79:H80">
      <formula1>$AH$7:$AH$9</formula1>
    </dataValidation>
    <dataValidation type="list" allowBlank="1" showErrorMessage="1" sqref="B7:B69 B79:B80">
      <formula1>$AK$7:$AK$10</formula1>
    </dataValidation>
  </dataValidation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5.0" topLeftCell="F1" activePane="topRight" state="frozen"/>
      <selection activeCell="G2" sqref="G2" pane="topRight"/>
    </sheetView>
  </sheetViews>
  <sheetFormatPr customHeight="1" defaultColWidth="11.22" defaultRowHeight="15.0"/>
  <cols>
    <col customWidth="1" min="1" max="1" width="1.33"/>
    <col customWidth="1" min="2" max="3" width="17.67"/>
    <col customWidth="1" min="4" max="4" width="35.0"/>
    <col customWidth="1" min="5" max="5" width="28.11"/>
    <col customWidth="1" min="6" max="6" width="42.44"/>
    <col customWidth="1" min="7" max="7" width="10.0"/>
    <col customWidth="1" min="8" max="8" width="14.89"/>
    <col customWidth="1" min="9" max="9" width="11.0"/>
    <col customWidth="1" min="10" max="10" width="17.89"/>
    <col customWidth="1" min="11" max="11" width="11.0"/>
    <col customWidth="1" min="12" max="12" width="14.89"/>
    <col customWidth="1" min="13" max="13" width="19.44"/>
    <col customWidth="1" min="14" max="25" width="8.67"/>
    <col customWidth="1" min="26" max="26" width="17.33"/>
    <col customWidth="1" min="27" max="27" width="20.44"/>
    <col customWidth="1" min="28" max="28" width="75.44"/>
    <col customWidth="1" min="29" max="30" width="10.89"/>
    <col customWidth="1" min="31" max="31" width="17.67"/>
    <col customWidth="1" min="32" max="32" width="10.89"/>
    <col customWidth="1" hidden="1" min="33" max="37" width="10.89"/>
  </cols>
  <sheetData>
    <row r="1" ht="6.75" customHeight="1">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row>
    <row r="2" ht="15.75" customHeight="1">
      <c r="A2" s="4"/>
      <c r="B2" s="5"/>
      <c r="C2" s="6"/>
      <c r="D2" s="1" t="s">
        <v>0</v>
      </c>
      <c r="F2" s="1"/>
      <c r="H2" s="1"/>
      <c r="J2" s="1"/>
      <c r="L2" s="1"/>
      <c r="N2" s="1"/>
      <c r="P2" s="1"/>
      <c r="R2" s="1"/>
      <c r="T2" s="1"/>
      <c r="V2" s="1"/>
      <c r="X2" s="1"/>
      <c r="Z2" s="1"/>
      <c r="AB2" s="7"/>
      <c r="AC2" s="4"/>
      <c r="AD2" s="4"/>
      <c r="AE2" s="4"/>
      <c r="AF2" s="4"/>
      <c r="AG2" s="4"/>
      <c r="AH2" s="4"/>
      <c r="AI2" s="4"/>
      <c r="AJ2" s="4"/>
      <c r="AK2" s="4"/>
    </row>
    <row r="3" ht="15.75" customHeight="1">
      <c r="A3" s="4"/>
      <c r="C3" s="6"/>
      <c r="D3" s="2" t="s">
        <v>127</v>
      </c>
      <c r="E3" s="3"/>
      <c r="F3" s="2"/>
      <c r="G3" s="3"/>
      <c r="H3" s="2"/>
      <c r="I3" s="3"/>
      <c r="J3" s="2"/>
      <c r="K3" s="3"/>
      <c r="L3" s="2"/>
      <c r="M3" s="3"/>
      <c r="N3" s="2"/>
      <c r="O3" s="3"/>
      <c r="P3" s="2"/>
      <c r="Q3" s="3"/>
      <c r="R3" s="2"/>
      <c r="S3" s="3"/>
      <c r="T3" s="2"/>
      <c r="U3" s="3"/>
      <c r="V3" s="2"/>
      <c r="W3" s="3"/>
      <c r="X3" s="2"/>
      <c r="Y3" s="3"/>
      <c r="Z3" s="2"/>
      <c r="AA3" s="3"/>
      <c r="AB3" s="7"/>
      <c r="AC3" s="4"/>
      <c r="AD3" s="4"/>
      <c r="AE3" s="4"/>
      <c r="AF3" s="4"/>
      <c r="AG3" s="4"/>
      <c r="AH3" s="4"/>
      <c r="AI3" s="4"/>
      <c r="AJ3" s="4"/>
      <c r="AK3" s="4"/>
    </row>
    <row r="4" ht="48.0" customHeight="1">
      <c r="A4" s="4"/>
      <c r="C4" s="6"/>
      <c r="D4" s="2" t="s">
        <v>2</v>
      </c>
      <c r="E4" s="3"/>
      <c r="F4" s="2"/>
      <c r="G4" s="3"/>
      <c r="H4" s="2"/>
      <c r="I4" s="3"/>
      <c r="J4" s="2"/>
      <c r="K4" s="3"/>
      <c r="L4" s="2"/>
      <c r="M4" s="3"/>
      <c r="N4" s="2"/>
      <c r="O4" s="3"/>
      <c r="P4" s="2"/>
      <c r="Q4" s="3"/>
      <c r="R4" s="2"/>
      <c r="S4" s="3"/>
      <c r="T4" s="2"/>
      <c r="U4" s="3"/>
      <c r="V4" s="2"/>
      <c r="W4" s="3"/>
      <c r="X4" s="2"/>
      <c r="Y4" s="3"/>
      <c r="Z4" s="2"/>
      <c r="AA4" s="3"/>
      <c r="AB4" s="7"/>
      <c r="AC4" s="4"/>
      <c r="AD4" s="4"/>
      <c r="AE4" s="4"/>
      <c r="AF4" s="4"/>
      <c r="AG4" s="4"/>
      <c r="AH4" s="4"/>
      <c r="AI4" s="4"/>
      <c r="AJ4" s="4"/>
      <c r="AK4" s="4"/>
    </row>
    <row r="5" ht="4.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row>
    <row r="6" ht="42.0" customHeight="1">
      <c r="A6" s="4"/>
      <c r="B6" s="8" t="s">
        <v>3</v>
      </c>
      <c r="C6" s="9" t="s">
        <v>4</v>
      </c>
      <c r="D6" s="10"/>
      <c r="E6" s="11" t="s">
        <v>5</v>
      </c>
      <c r="F6" s="11" t="s">
        <v>6</v>
      </c>
      <c r="G6" s="11" t="s">
        <v>7</v>
      </c>
      <c r="H6" s="11" t="s">
        <v>8</v>
      </c>
      <c r="I6" s="11" t="s">
        <v>9</v>
      </c>
      <c r="J6" s="11" t="s">
        <v>10</v>
      </c>
      <c r="K6" s="11" t="s">
        <v>11</v>
      </c>
      <c r="L6" s="11" t="s">
        <v>12</v>
      </c>
      <c r="M6" s="11" t="s">
        <v>13</v>
      </c>
      <c r="N6" s="11" t="s">
        <v>14</v>
      </c>
      <c r="O6" s="11" t="s">
        <v>15</v>
      </c>
      <c r="P6" s="11" t="s">
        <v>16</v>
      </c>
      <c r="Q6" s="11" t="s">
        <v>17</v>
      </c>
      <c r="R6" s="11" t="s">
        <v>18</v>
      </c>
      <c r="S6" s="11" t="s">
        <v>19</v>
      </c>
      <c r="T6" s="11" t="s">
        <v>20</v>
      </c>
      <c r="U6" s="11" t="s">
        <v>285</v>
      </c>
      <c r="V6" s="11" t="s">
        <v>22</v>
      </c>
      <c r="W6" s="11" t="s">
        <v>23</v>
      </c>
      <c r="X6" s="11" t="s">
        <v>24</v>
      </c>
      <c r="Y6" s="11" t="s">
        <v>25</v>
      </c>
      <c r="Z6" s="11" t="s">
        <v>26</v>
      </c>
      <c r="AA6" s="11" t="s">
        <v>27</v>
      </c>
      <c r="AB6" s="11" t="s">
        <v>28</v>
      </c>
      <c r="AC6" s="4"/>
      <c r="AD6" s="15" t="s">
        <v>29</v>
      </c>
      <c r="AE6" s="3"/>
      <c r="AF6" s="4"/>
      <c r="AG6" s="4" t="s">
        <v>7</v>
      </c>
      <c r="AH6" s="4" t="s">
        <v>8</v>
      </c>
      <c r="AI6" s="4" t="s">
        <v>12</v>
      </c>
      <c r="AJ6" s="4" t="s">
        <v>30</v>
      </c>
      <c r="AK6" s="4" t="s">
        <v>3</v>
      </c>
    </row>
    <row r="7" ht="67.5" customHeight="1">
      <c r="A7" s="4"/>
      <c r="B7" s="50" t="s">
        <v>56</v>
      </c>
      <c r="C7" s="72" t="s">
        <v>32</v>
      </c>
      <c r="D7" s="73"/>
      <c r="E7" s="81" t="s">
        <v>286</v>
      </c>
      <c r="F7" s="19" t="s">
        <v>287</v>
      </c>
      <c r="G7" s="20" t="s">
        <v>35</v>
      </c>
      <c r="H7" s="20" t="s">
        <v>54</v>
      </c>
      <c r="I7" s="21">
        <v>1.0</v>
      </c>
      <c r="J7" s="22" t="s">
        <v>288</v>
      </c>
      <c r="K7" s="21">
        <v>1.0</v>
      </c>
      <c r="L7" s="20" t="s">
        <v>38</v>
      </c>
      <c r="M7" s="20" t="s">
        <v>39</v>
      </c>
      <c r="N7" s="23">
        <v>1.0</v>
      </c>
      <c r="O7" s="23">
        <v>1.0</v>
      </c>
      <c r="P7" s="23">
        <v>1.0</v>
      </c>
      <c r="Q7" s="23">
        <v>1.0</v>
      </c>
      <c r="R7" s="23">
        <v>1.0</v>
      </c>
      <c r="S7" s="23">
        <v>1.0</v>
      </c>
      <c r="T7" s="23">
        <v>1.0</v>
      </c>
      <c r="U7" s="23">
        <v>1.0</v>
      </c>
      <c r="V7" s="23">
        <v>1.0</v>
      </c>
      <c r="W7" s="23">
        <v>1.0</v>
      </c>
      <c r="X7" s="23">
        <v>1.0</v>
      </c>
      <c r="Y7" s="23">
        <v>1.0</v>
      </c>
      <c r="Z7" s="21">
        <f t="shared" ref="Z7:Z74" si="1">AVERAGE(N7:Y7)</f>
        <v>1</v>
      </c>
      <c r="AA7" s="21">
        <f t="shared" ref="AA7:AA74" si="2">Z7/K7</f>
        <v>1</v>
      </c>
      <c r="AB7" s="120" t="s">
        <v>289</v>
      </c>
      <c r="AC7" s="4"/>
      <c r="AD7" s="27" t="s">
        <v>41</v>
      </c>
      <c r="AE7" s="28" t="s">
        <v>42</v>
      </c>
      <c r="AF7" s="4"/>
      <c r="AG7" s="5" t="s">
        <v>35</v>
      </c>
      <c r="AH7" s="5" t="s">
        <v>36</v>
      </c>
      <c r="AI7" s="5" t="s">
        <v>38</v>
      </c>
      <c r="AJ7" s="5" t="s">
        <v>43</v>
      </c>
      <c r="AK7" s="4" t="s">
        <v>31</v>
      </c>
    </row>
    <row r="8" ht="91.5" customHeight="1">
      <c r="A8" s="4"/>
      <c r="B8" s="29" t="s">
        <v>56</v>
      </c>
      <c r="C8" s="72" t="s">
        <v>32</v>
      </c>
      <c r="D8" s="73"/>
      <c r="E8" s="81" t="s">
        <v>290</v>
      </c>
      <c r="F8" s="19" t="s">
        <v>291</v>
      </c>
      <c r="G8" s="20" t="s">
        <v>35</v>
      </c>
      <c r="H8" s="20" t="s">
        <v>54</v>
      </c>
      <c r="I8" s="21">
        <v>0.0</v>
      </c>
      <c r="J8" s="22" t="s">
        <v>292</v>
      </c>
      <c r="K8" s="21">
        <v>0.85</v>
      </c>
      <c r="L8" s="31" t="s">
        <v>38</v>
      </c>
      <c r="M8" s="31" t="s">
        <v>62</v>
      </c>
      <c r="N8" s="32"/>
      <c r="O8" s="32"/>
      <c r="P8" s="76"/>
      <c r="Q8" s="76">
        <v>1.0</v>
      </c>
      <c r="R8" s="76"/>
      <c r="S8" s="32"/>
      <c r="T8" s="32"/>
      <c r="U8" s="32"/>
      <c r="V8" s="32"/>
      <c r="W8" s="32"/>
      <c r="X8" s="32"/>
      <c r="Y8" s="76">
        <v>0.88</v>
      </c>
      <c r="Z8" s="21">
        <f t="shared" si="1"/>
        <v>0.94</v>
      </c>
      <c r="AA8" s="32">
        <f t="shared" si="2"/>
        <v>1.105882353</v>
      </c>
      <c r="AB8" s="120" t="s">
        <v>293</v>
      </c>
      <c r="AC8" s="4"/>
      <c r="AD8" s="34" t="s">
        <v>44</v>
      </c>
      <c r="AE8" s="28" t="s">
        <v>45</v>
      </c>
      <c r="AF8" s="4"/>
      <c r="AG8" s="5" t="s">
        <v>46</v>
      </c>
      <c r="AH8" s="5" t="s">
        <v>47</v>
      </c>
      <c r="AI8" s="5" t="s">
        <v>48</v>
      </c>
      <c r="AJ8" s="5" t="s">
        <v>49</v>
      </c>
      <c r="AK8" s="4" t="s">
        <v>50</v>
      </c>
    </row>
    <row r="9" ht="15.75" customHeight="1">
      <c r="A9" s="4"/>
      <c r="B9" s="29"/>
      <c r="C9" s="30"/>
      <c r="D9" s="3"/>
      <c r="E9" s="31"/>
      <c r="F9" s="31"/>
      <c r="G9" s="31"/>
      <c r="H9" s="31"/>
      <c r="I9" s="32"/>
      <c r="J9" s="31"/>
      <c r="K9" s="32"/>
      <c r="L9" s="31"/>
      <c r="M9" s="31"/>
      <c r="N9" s="32"/>
      <c r="O9" s="32"/>
      <c r="P9" s="32"/>
      <c r="Q9" s="32"/>
      <c r="R9" s="32"/>
      <c r="S9" s="32"/>
      <c r="T9" s="32"/>
      <c r="U9" s="32"/>
      <c r="V9" s="32"/>
      <c r="W9" s="32"/>
      <c r="X9" s="32"/>
      <c r="Y9" s="32"/>
      <c r="Z9" s="32" t="str">
        <f t="shared" si="1"/>
        <v>#DIV/0!</v>
      </c>
      <c r="AA9" s="32" t="str">
        <f t="shared" si="2"/>
        <v>#DIV/0!</v>
      </c>
      <c r="AB9" s="31"/>
      <c r="AC9" s="4"/>
      <c r="AD9" s="35" t="s">
        <v>51</v>
      </c>
      <c r="AE9" s="28" t="s">
        <v>52</v>
      </c>
      <c r="AF9" s="4"/>
      <c r="AG9" s="5" t="s">
        <v>53</v>
      </c>
      <c r="AH9" s="5" t="s">
        <v>54</v>
      </c>
      <c r="AI9" s="5" t="s">
        <v>55</v>
      </c>
      <c r="AJ9" s="5" t="s">
        <v>39</v>
      </c>
      <c r="AK9" s="4" t="s">
        <v>56</v>
      </c>
    </row>
    <row r="10" ht="15.75" customHeight="1">
      <c r="A10" s="4"/>
      <c r="B10" s="29"/>
      <c r="C10" s="30"/>
      <c r="D10" s="3"/>
      <c r="E10" s="31"/>
      <c r="F10" s="31"/>
      <c r="G10" s="31"/>
      <c r="H10" s="31"/>
      <c r="I10" s="32"/>
      <c r="J10" s="31"/>
      <c r="K10" s="32"/>
      <c r="L10" s="31"/>
      <c r="M10" s="31"/>
      <c r="N10" s="32"/>
      <c r="O10" s="32"/>
      <c r="P10" s="32"/>
      <c r="Q10" s="32"/>
      <c r="R10" s="32"/>
      <c r="S10" s="32"/>
      <c r="T10" s="32"/>
      <c r="U10" s="32"/>
      <c r="V10" s="32"/>
      <c r="W10" s="32"/>
      <c r="X10" s="32"/>
      <c r="Y10" s="32"/>
      <c r="Z10" s="32" t="str">
        <f t="shared" si="1"/>
        <v>#DIV/0!</v>
      </c>
      <c r="AA10" s="32" t="str">
        <f t="shared" si="2"/>
        <v>#DIV/0!</v>
      </c>
      <c r="AB10" s="31"/>
      <c r="AC10" s="4"/>
      <c r="AD10" s="4"/>
      <c r="AE10" s="4"/>
      <c r="AF10" s="4"/>
      <c r="AG10" s="5" t="s">
        <v>57</v>
      </c>
      <c r="AH10" s="5"/>
      <c r="AI10" s="5" t="s">
        <v>58</v>
      </c>
      <c r="AJ10" s="5" t="s">
        <v>59</v>
      </c>
      <c r="AK10" s="4" t="s">
        <v>60</v>
      </c>
    </row>
    <row r="11" ht="15.75" customHeight="1">
      <c r="A11" s="4"/>
      <c r="B11" s="28"/>
      <c r="C11" s="30"/>
      <c r="D11" s="3"/>
      <c r="E11" s="31"/>
      <c r="F11" s="31"/>
      <c r="G11" s="31"/>
      <c r="H11" s="31"/>
      <c r="I11" s="32"/>
      <c r="J11" s="31"/>
      <c r="K11" s="32"/>
      <c r="L11" s="31"/>
      <c r="M11" s="31"/>
      <c r="N11" s="32"/>
      <c r="O11" s="32"/>
      <c r="P11" s="32"/>
      <c r="Q11" s="32"/>
      <c r="R11" s="32"/>
      <c r="S11" s="32"/>
      <c r="T11" s="32"/>
      <c r="U11" s="32"/>
      <c r="V11" s="32"/>
      <c r="W11" s="32"/>
      <c r="X11" s="32"/>
      <c r="Y11" s="32"/>
      <c r="Z11" s="32" t="str">
        <f t="shared" si="1"/>
        <v>#DIV/0!</v>
      </c>
      <c r="AA11" s="32" t="str">
        <f t="shared" si="2"/>
        <v>#DIV/0!</v>
      </c>
      <c r="AB11" s="31"/>
      <c r="AC11" s="4"/>
      <c r="AD11" s="4"/>
      <c r="AE11" s="4"/>
      <c r="AF11" s="4"/>
      <c r="AG11" s="5" t="s">
        <v>61</v>
      </c>
      <c r="AH11" s="5"/>
      <c r="AI11" s="5"/>
      <c r="AJ11" s="5" t="s">
        <v>62</v>
      </c>
      <c r="AK11" s="4"/>
    </row>
    <row r="12" ht="15.75" customHeight="1">
      <c r="A12" s="4"/>
      <c r="B12" s="28"/>
      <c r="C12" s="30"/>
      <c r="D12" s="3"/>
      <c r="E12" s="31"/>
      <c r="F12" s="31"/>
      <c r="G12" s="31"/>
      <c r="H12" s="31"/>
      <c r="I12" s="32"/>
      <c r="J12" s="31"/>
      <c r="K12" s="32"/>
      <c r="L12" s="31"/>
      <c r="M12" s="31"/>
      <c r="N12" s="32"/>
      <c r="O12" s="32"/>
      <c r="P12" s="32"/>
      <c r="Q12" s="32"/>
      <c r="R12" s="32"/>
      <c r="S12" s="32"/>
      <c r="T12" s="32"/>
      <c r="U12" s="32"/>
      <c r="V12" s="32"/>
      <c r="W12" s="32"/>
      <c r="X12" s="32"/>
      <c r="Y12" s="32"/>
      <c r="Z12" s="32" t="str">
        <f t="shared" si="1"/>
        <v>#DIV/0!</v>
      </c>
      <c r="AA12" s="32" t="str">
        <f t="shared" si="2"/>
        <v>#DIV/0!</v>
      </c>
      <c r="AB12" s="31"/>
      <c r="AC12" s="4"/>
      <c r="AD12" s="4"/>
      <c r="AE12" s="4"/>
      <c r="AF12" s="4"/>
      <c r="AG12" s="5"/>
      <c r="AH12" s="5"/>
      <c r="AI12" s="5"/>
      <c r="AJ12" s="5" t="s">
        <v>63</v>
      </c>
      <c r="AK12" s="4"/>
    </row>
    <row r="13" ht="15.75" customHeight="1">
      <c r="A13" s="4"/>
      <c r="B13" s="28"/>
      <c r="C13" s="30"/>
      <c r="D13" s="3"/>
      <c r="E13" s="31"/>
      <c r="F13" s="31"/>
      <c r="G13" s="31"/>
      <c r="H13" s="31"/>
      <c r="I13" s="32"/>
      <c r="J13" s="31"/>
      <c r="K13" s="32"/>
      <c r="L13" s="31"/>
      <c r="M13" s="31"/>
      <c r="N13" s="32"/>
      <c r="O13" s="32"/>
      <c r="P13" s="32"/>
      <c r="Q13" s="32"/>
      <c r="R13" s="32"/>
      <c r="S13" s="32"/>
      <c r="T13" s="32"/>
      <c r="U13" s="32"/>
      <c r="V13" s="32"/>
      <c r="W13" s="32"/>
      <c r="X13" s="32"/>
      <c r="Y13" s="32"/>
      <c r="Z13" s="32" t="str">
        <f t="shared" si="1"/>
        <v>#DIV/0!</v>
      </c>
      <c r="AA13" s="32" t="str">
        <f t="shared" si="2"/>
        <v>#DIV/0!</v>
      </c>
      <c r="AB13" s="31"/>
      <c r="AC13" s="4"/>
      <c r="AD13" s="4"/>
      <c r="AE13" s="4"/>
      <c r="AF13" s="4"/>
      <c r="AG13" s="4"/>
      <c r="AH13" s="4"/>
      <c r="AI13" s="4"/>
      <c r="AJ13" s="4"/>
      <c r="AK13" s="4"/>
    </row>
    <row r="14" ht="15.75" customHeight="1">
      <c r="A14" s="4"/>
      <c r="B14" s="28"/>
      <c r="C14" s="30"/>
      <c r="D14" s="3"/>
      <c r="E14" s="31"/>
      <c r="F14" s="31"/>
      <c r="G14" s="31"/>
      <c r="H14" s="31"/>
      <c r="I14" s="32"/>
      <c r="J14" s="31"/>
      <c r="K14" s="32"/>
      <c r="L14" s="31"/>
      <c r="M14" s="31"/>
      <c r="N14" s="32"/>
      <c r="O14" s="32"/>
      <c r="P14" s="32"/>
      <c r="Q14" s="32"/>
      <c r="R14" s="32"/>
      <c r="S14" s="32"/>
      <c r="T14" s="32"/>
      <c r="U14" s="32"/>
      <c r="V14" s="32"/>
      <c r="W14" s="32"/>
      <c r="X14" s="32"/>
      <c r="Y14" s="32"/>
      <c r="Z14" s="32" t="str">
        <f t="shared" si="1"/>
        <v>#DIV/0!</v>
      </c>
      <c r="AA14" s="32" t="str">
        <f t="shared" si="2"/>
        <v>#DIV/0!</v>
      </c>
      <c r="AB14" s="31"/>
      <c r="AC14" s="4"/>
      <c r="AD14" s="4"/>
      <c r="AE14" s="4"/>
      <c r="AF14" s="4"/>
      <c r="AG14" s="4"/>
      <c r="AH14" s="4"/>
      <c r="AI14" s="4"/>
      <c r="AJ14" s="4"/>
      <c r="AK14" s="4"/>
    </row>
    <row r="15" ht="15.75" customHeight="1">
      <c r="A15" s="4"/>
      <c r="B15" s="28"/>
      <c r="C15" s="30"/>
      <c r="D15" s="3"/>
      <c r="E15" s="31"/>
      <c r="F15" s="31"/>
      <c r="G15" s="31"/>
      <c r="H15" s="31"/>
      <c r="I15" s="32"/>
      <c r="J15" s="31"/>
      <c r="K15" s="32"/>
      <c r="L15" s="31"/>
      <c r="M15" s="31"/>
      <c r="N15" s="32"/>
      <c r="O15" s="32"/>
      <c r="P15" s="32"/>
      <c r="Q15" s="32"/>
      <c r="R15" s="32"/>
      <c r="S15" s="32"/>
      <c r="T15" s="32"/>
      <c r="U15" s="32"/>
      <c r="V15" s="32"/>
      <c r="W15" s="32"/>
      <c r="X15" s="32"/>
      <c r="Y15" s="32"/>
      <c r="Z15" s="32" t="str">
        <f t="shared" si="1"/>
        <v>#DIV/0!</v>
      </c>
      <c r="AA15" s="32" t="str">
        <f t="shared" si="2"/>
        <v>#DIV/0!</v>
      </c>
      <c r="AB15" s="31"/>
      <c r="AC15" s="4"/>
      <c r="AD15" s="4"/>
      <c r="AE15" s="4"/>
      <c r="AF15" s="4"/>
      <c r="AG15" s="4"/>
      <c r="AH15" s="4"/>
      <c r="AI15" s="4"/>
      <c r="AJ15" s="4"/>
      <c r="AK15" s="4"/>
    </row>
    <row r="16" ht="15.75" customHeight="1">
      <c r="A16" s="4"/>
      <c r="B16" s="28"/>
      <c r="C16" s="30"/>
      <c r="D16" s="3"/>
      <c r="E16" s="31"/>
      <c r="F16" s="31"/>
      <c r="G16" s="31"/>
      <c r="H16" s="31"/>
      <c r="I16" s="32"/>
      <c r="J16" s="31"/>
      <c r="K16" s="32"/>
      <c r="L16" s="31"/>
      <c r="M16" s="31"/>
      <c r="N16" s="32"/>
      <c r="O16" s="32"/>
      <c r="P16" s="32"/>
      <c r="Q16" s="32"/>
      <c r="R16" s="32"/>
      <c r="S16" s="32"/>
      <c r="T16" s="32"/>
      <c r="U16" s="32"/>
      <c r="V16" s="32"/>
      <c r="W16" s="32"/>
      <c r="X16" s="32"/>
      <c r="Y16" s="32"/>
      <c r="Z16" s="32" t="str">
        <f t="shared" si="1"/>
        <v>#DIV/0!</v>
      </c>
      <c r="AA16" s="32" t="str">
        <f t="shared" si="2"/>
        <v>#DIV/0!</v>
      </c>
      <c r="AB16" s="31"/>
      <c r="AC16" s="4"/>
      <c r="AD16" s="4"/>
      <c r="AE16" s="4"/>
      <c r="AF16" s="4"/>
      <c r="AG16" s="4"/>
      <c r="AH16" s="4"/>
      <c r="AI16" s="4"/>
      <c r="AJ16" s="4"/>
      <c r="AK16" s="4"/>
    </row>
    <row r="17" ht="15.75" customHeight="1">
      <c r="A17" s="4"/>
      <c r="B17" s="28"/>
      <c r="C17" s="30"/>
      <c r="D17" s="3"/>
      <c r="E17" s="31"/>
      <c r="F17" s="31"/>
      <c r="G17" s="31"/>
      <c r="H17" s="31"/>
      <c r="I17" s="32"/>
      <c r="J17" s="31"/>
      <c r="K17" s="32"/>
      <c r="L17" s="31"/>
      <c r="M17" s="31"/>
      <c r="N17" s="32"/>
      <c r="O17" s="32"/>
      <c r="P17" s="32"/>
      <c r="Q17" s="32"/>
      <c r="R17" s="32"/>
      <c r="S17" s="32"/>
      <c r="T17" s="32"/>
      <c r="U17" s="32"/>
      <c r="V17" s="32"/>
      <c r="W17" s="32"/>
      <c r="X17" s="32"/>
      <c r="Y17" s="32"/>
      <c r="Z17" s="32" t="str">
        <f t="shared" si="1"/>
        <v>#DIV/0!</v>
      </c>
      <c r="AA17" s="32" t="str">
        <f t="shared" si="2"/>
        <v>#DIV/0!</v>
      </c>
      <c r="AB17" s="31"/>
      <c r="AC17" s="4"/>
      <c r="AD17" s="4"/>
      <c r="AE17" s="4"/>
      <c r="AF17" s="4"/>
      <c r="AG17" s="4"/>
      <c r="AH17" s="4"/>
      <c r="AI17" s="4"/>
      <c r="AJ17" s="4"/>
      <c r="AK17" s="4"/>
    </row>
    <row r="18" ht="15.75" customHeight="1">
      <c r="A18" s="4"/>
      <c r="B18" s="28"/>
      <c r="C18" s="30"/>
      <c r="D18" s="3"/>
      <c r="E18" s="31"/>
      <c r="F18" s="31"/>
      <c r="G18" s="31"/>
      <c r="H18" s="31"/>
      <c r="I18" s="32"/>
      <c r="J18" s="31"/>
      <c r="K18" s="32"/>
      <c r="L18" s="31"/>
      <c r="M18" s="31"/>
      <c r="N18" s="32"/>
      <c r="O18" s="32"/>
      <c r="P18" s="32"/>
      <c r="Q18" s="32"/>
      <c r="R18" s="32"/>
      <c r="S18" s="32"/>
      <c r="T18" s="32"/>
      <c r="U18" s="32"/>
      <c r="V18" s="32"/>
      <c r="W18" s="32"/>
      <c r="X18" s="32"/>
      <c r="Y18" s="32"/>
      <c r="Z18" s="32" t="str">
        <f t="shared" si="1"/>
        <v>#DIV/0!</v>
      </c>
      <c r="AA18" s="32" t="str">
        <f t="shared" si="2"/>
        <v>#DIV/0!</v>
      </c>
      <c r="AB18" s="31"/>
      <c r="AC18" s="4"/>
      <c r="AD18" s="4"/>
      <c r="AE18" s="4"/>
      <c r="AF18" s="4"/>
      <c r="AG18" s="4"/>
      <c r="AH18" s="4"/>
      <c r="AI18" s="4"/>
      <c r="AJ18" s="4"/>
      <c r="AK18" s="4"/>
    </row>
    <row r="19" ht="15.75" customHeight="1">
      <c r="A19" s="4"/>
      <c r="B19" s="28"/>
      <c r="C19" s="30"/>
      <c r="D19" s="3"/>
      <c r="E19" s="31"/>
      <c r="F19" s="31"/>
      <c r="G19" s="31"/>
      <c r="H19" s="31"/>
      <c r="I19" s="32"/>
      <c r="J19" s="31"/>
      <c r="K19" s="32"/>
      <c r="L19" s="31"/>
      <c r="M19" s="31"/>
      <c r="N19" s="32"/>
      <c r="O19" s="32"/>
      <c r="P19" s="32"/>
      <c r="Q19" s="32"/>
      <c r="R19" s="32"/>
      <c r="S19" s="32"/>
      <c r="T19" s="32"/>
      <c r="U19" s="32"/>
      <c r="V19" s="32"/>
      <c r="W19" s="32"/>
      <c r="X19" s="32"/>
      <c r="Y19" s="32"/>
      <c r="Z19" s="32" t="str">
        <f t="shared" si="1"/>
        <v>#DIV/0!</v>
      </c>
      <c r="AA19" s="32" t="str">
        <f t="shared" si="2"/>
        <v>#DIV/0!</v>
      </c>
      <c r="AB19" s="31"/>
      <c r="AC19" s="4"/>
      <c r="AD19" s="4"/>
      <c r="AE19" s="4"/>
      <c r="AF19" s="4"/>
      <c r="AG19" s="4"/>
      <c r="AH19" s="4"/>
      <c r="AI19" s="4"/>
      <c r="AJ19" s="4"/>
      <c r="AK19" s="4"/>
    </row>
    <row r="20" ht="15.75" customHeight="1">
      <c r="A20" s="4"/>
      <c r="B20" s="28"/>
      <c r="C20" s="30"/>
      <c r="D20" s="3"/>
      <c r="E20" s="31"/>
      <c r="F20" s="31"/>
      <c r="G20" s="31"/>
      <c r="H20" s="31"/>
      <c r="I20" s="32"/>
      <c r="J20" s="31"/>
      <c r="K20" s="32"/>
      <c r="L20" s="31"/>
      <c r="M20" s="31"/>
      <c r="N20" s="32"/>
      <c r="O20" s="32"/>
      <c r="P20" s="32"/>
      <c r="Q20" s="32"/>
      <c r="R20" s="32"/>
      <c r="S20" s="32"/>
      <c r="T20" s="32"/>
      <c r="U20" s="32"/>
      <c r="V20" s="32"/>
      <c r="W20" s="32"/>
      <c r="X20" s="32"/>
      <c r="Y20" s="32"/>
      <c r="Z20" s="32" t="str">
        <f t="shared" si="1"/>
        <v>#DIV/0!</v>
      </c>
      <c r="AA20" s="32" t="str">
        <f t="shared" si="2"/>
        <v>#DIV/0!</v>
      </c>
      <c r="AB20" s="31"/>
      <c r="AC20" s="4"/>
      <c r="AD20" s="4"/>
      <c r="AE20" s="4"/>
      <c r="AF20" s="4"/>
      <c r="AG20" s="4"/>
      <c r="AH20" s="4"/>
      <c r="AI20" s="4"/>
      <c r="AJ20" s="4"/>
      <c r="AK20" s="4"/>
    </row>
    <row r="21" ht="15.75" customHeight="1">
      <c r="A21" s="4"/>
      <c r="B21" s="28"/>
      <c r="C21" s="30"/>
      <c r="D21" s="3"/>
      <c r="E21" s="31"/>
      <c r="F21" s="31"/>
      <c r="G21" s="31"/>
      <c r="H21" s="31"/>
      <c r="I21" s="32"/>
      <c r="J21" s="31"/>
      <c r="K21" s="32"/>
      <c r="L21" s="31"/>
      <c r="M21" s="31"/>
      <c r="N21" s="32"/>
      <c r="O21" s="32"/>
      <c r="P21" s="32"/>
      <c r="Q21" s="32"/>
      <c r="R21" s="32"/>
      <c r="S21" s="32"/>
      <c r="T21" s="32"/>
      <c r="U21" s="32"/>
      <c r="V21" s="32"/>
      <c r="W21" s="32"/>
      <c r="X21" s="32"/>
      <c r="Y21" s="32"/>
      <c r="Z21" s="32" t="str">
        <f t="shared" si="1"/>
        <v>#DIV/0!</v>
      </c>
      <c r="AA21" s="32" t="str">
        <f t="shared" si="2"/>
        <v>#DIV/0!</v>
      </c>
      <c r="AB21" s="31"/>
      <c r="AC21" s="4"/>
      <c r="AD21" s="4"/>
      <c r="AE21" s="4"/>
      <c r="AF21" s="4"/>
      <c r="AG21" s="4"/>
      <c r="AH21" s="4"/>
      <c r="AI21" s="4"/>
      <c r="AJ21" s="4"/>
      <c r="AK21" s="4"/>
    </row>
    <row r="22" ht="15.75" customHeight="1">
      <c r="A22" s="4"/>
      <c r="B22" s="28"/>
      <c r="C22" s="30"/>
      <c r="D22" s="3"/>
      <c r="E22" s="31"/>
      <c r="F22" s="31"/>
      <c r="G22" s="31"/>
      <c r="H22" s="31"/>
      <c r="I22" s="32"/>
      <c r="J22" s="31"/>
      <c r="K22" s="32"/>
      <c r="L22" s="31"/>
      <c r="M22" s="31"/>
      <c r="N22" s="32"/>
      <c r="O22" s="32"/>
      <c r="P22" s="32"/>
      <c r="Q22" s="32"/>
      <c r="R22" s="32"/>
      <c r="S22" s="32"/>
      <c r="T22" s="32"/>
      <c r="U22" s="32"/>
      <c r="V22" s="32"/>
      <c r="W22" s="32"/>
      <c r="X22" s="32"/>
      <c r="Y22" s="32"/>
      <c r="Z22" s="32" t="str">
        <f t="shared" si="1"/>
        <v>#DIV/0!</v>
      </c>
      <c r="AA22" s="32" t="str">
        <f t="shared" si="2"/>
        <v>#DIV/0!</v>
      </c>
      <c r="AB22" s="31"/>
      <c r="AC22" s="4"/>
      <c r="AD22" s="4"/>
      <c r="AE22" s="4"/>
      <c r="AF22" s="4"/>
      <c r="AG22" s="4"/>
      <c r="AH22" s="4"/>
      <c r="AI22" s="4"/>
      <c r="AJ22" s="4"/>
      <c r="AK22" s="4"/>
    </row>
    <row r="23" ht="15.75" customHeight="1">
      <c r="A23" s="4"/>
      <c r="B23" s="28"/>
      <c r="C23" s="30"/>
      <c r="D23" s="3"/>
      <c r="E23" s="31"/>
      <c r="F23" s="31"/>
      <c r="G23" s="31"/>
      <c r="H23" s="31"/>
      <c r="I23" s="32"/>
      <c r="J23" s="31"/>
      <c r="K23" s="32"/>
      <c r="L23" s="31"/>
      <c r="M23" s="31"/>
      <c r="N23" s="32"/>
      <c r="O23" s="32"/>
      <c r="P23" s="32"/>
      <c r="Q23" s="32"/>
      <c r="R23" s="32"/>
      <c r="S23" s="32"/>
      <c r="T23" s="32"/>
      <c r="U23" s="32"/>
      <c r="V23" s="32"/>
      <c r="W23" s="32"/>
      <c r="X23" s="32"/>
      <c r="Y23" s="32"/>
      <c r="Z23" s="32" t="str">
        <f t="shared" si="1"/>
        <v>#DIV/0!</v>
      </c>
      <c r="AA23" s="32" t="str">
        <f t="shared" si="2"/>
        <v>#DIV/0!</v>
      </c>
      <c r="AB23" s="31"/>
      <c r="AC23" s="4"/>
      <c r="AD23" s="4"/>
      <c r="AE23" s="4"/>
      <c r="AF23" s="4"/>
      <c r="AG23" s="4"/>
      <c r="AH23" s="4"/>
      <c r="AI23" s="4"/>
      <c r="AJ23" s="4"/>
      <c r="AK23" s="4"/>
    </row>
    <row r="24" ht="15.75" customHeight="1">
      <c r="A24" s="4"/>
      <c r="B24" s="28"/>
      <c r="C24" s="30"/>
      <c r="D24" s="3"/>
      <c r="E24" s="31"/>
      <c r="F24" s="31"/>
      <c r="G24" s="31"/>
      <c r="H24" s="31"/>
      <c r="I24" s="32"/>
      <c r="J24" s="31"/>
      <c r="K24" s="32"/>
      <c r="L24" s="31"/>
      <c r="M24" s="31"/>
      <c r="N24" s="32"/>
      <c r="O24" s="32"/>
      <c r="P24" s="32"/>
      <c r="Q24" s="32"/>
      <c r="R24" s="32"/>
      <c r="S24" s="32"/>
      <c r="T24" s="32"/>
      <c r="U24" s="32"/>
      <c r="V24" s="32"/>
      <c r="W24" s="32"/>
      <c r="X24" s="32"/>
      <c r="Y24" s="32"/>
      <c r="Z24" s="32" t="str">
        <f t="shared" si="1"/>
        <v>#DIV/0!</v>
      </c>
      <c r="AA24" s="32" t="str">
        <f t="shared" si="2"/>
        <v>#DIV/0!</v>
      </c>
      <c r="AB24" s="31"/>
      <c r="AC24" s="4"/>
      <c r="AD24" s="4"/>
      <c r="AE24" s="4"/>
      <c r="AF24" s="4"/>
      <c r="AG24" s="4"/>
      <c r="AH24" s="4"/>
      <c r="AI24" s="4"/>
      <c r="AJ24" s="4"/>
      <c r="AK24" s="4"/>
    </row>
    <row r="25" ht="15.75" customHeight="1">
      <c r="A25" s="4"/>
      <c r="B25" s="28"/>
      <c r="C25" s="30"/>
      <c r="D25" s="3"/>
      <c r="E25" s="31"/>
      <c r="F25" s="31"/>
      <c r="G25" s="31"/>
      <c r="H25" s="31"/>
      <c r="I25" s="32"/>
      <c r="J25" s="31"/>
      <c r="K25" s="32"/>
      <c r="L25" s="31"/>
      <c r="M25" s="31"/>
      <c r="N25" s="32"/>
      <c r="O25" s="32"/>
      <c r="P25" s="32"/>
      <c r="Q25" s="32"/>
      <c r="R25" s="32"/>
      <c r="S25" s="32"/>
      <c r="T25" s="32"/>
      <c r="U25" s="32"/>
      <c r="V25" s="32"/>
      <c r="W25" s="32"/>
      <c r="X25" s="32"/>
      <c r="Y25" s="32"/>
      <c r="Z25" s="32" t="str">
        <f t="shared" si="1"/>
        <v>#DIV/0!</v>
      </c>
      <c r="AA25" s="32" t="str">
        <f t="shared" si="2"/>
        <v>#DIV/0!</v>
      </c>
      <c r="AB25" s="31"/>
      <c r="AC25" s="4"/>
      <c r="AD25" s="4"/>
      <c r="AE25" s="4"/>
      <c r="AF25" s="4"/>
      <c r="AG25" s="4"/>
      <c r="AH25" s="4"/>
      <c r="AI25" s="4"/>
      <c r="AJ25" s="4"/>
      <c r="AK25" s="4"/>
    </row>
    <row r="26" ht="15.75" customHeight="1">
      <c r="A26" s="4"/>
      <c r="B26" s="28"/>
      <c r="C26" s="30"/>
      <c r="D26" s="3"/>
      <c r="E26" s="31"/>
      <c r="F26" s="31"/>
      <c r="G26" s="31"/>
      <c r="H26" s="31"/>
      <c r="I26" s="32"/>
      <c r="J26" s="31"/>
      <c r="K26" s="32"/>
      <c r="L26" s="31"/>
      <c r="M26" s="31"/>
      <c r="N26" s="32"/>
      <c r="O26" s="32"/>
      <c r="P26" s="32"/>
      <c r="Q26" s="32"/>
      <c r="R26" s="32"/>
      <c r="S26" s="32"/>
      <c r="T26" s="32"/>
      <c r="U26" s="32"/>
      <c r="V26" s="32"/>
      <c r="W26" s="32"/>
      <c r="X26" s="32"/>
      <c r="Y26" s="32"/>
      <c r="Z26" s="32" t="str">
        <f t="shared" si="1"/>
        <v>#DIV/0!</v>
      </c>
      <c r="AA26" s="32" t="str">
        <f t="shared" si="2"/>
        <v>#DIV/0!</v>
      </c>
      <c r="AB26" s="31"/>
      <c r="AC26" s="4"/>
      <c r="AD26" s="4"/>
      <c r="AE26" s="4"/>
      <c r="AF26" s="4"/>
      <c r="AG26" s="4"/>
      <c r="AH26" s="4"/>
      <c r="AI26" s="4"/>
      <c r="AJ26" s="4"/>
      <c r="AK26" s="4"/>
    </row>
    <row r="27" ht="15.75" customHeight="1">
      <c r="A27" s="4"/>
      <c r="B27" s="28"/>
      <c r="C27" s="30"/>
      <c r="D27" s="3"/>
      <c r="E27" s="31"/>
      <c r="F27" s="31"/>
      <c r="G27" s="31"/>
      <c r="H27" s="31"/>
      <c r="I27" s="32"/>
      <c r="J27" s="31"/>
      <c r="K27" s="32"/>
      <c r="L27" s="31"/>
      <c r="M27" s="31"/>
      <c r="N27" s="32"/>
      <c r="O27" s="32"/>
      <c r="P27" s="32"/>
      <c r="Q27" s="32"/>
      <c r="R27" s="32"/>
      <c r="S27" s="32"/>
      <c r="T27" s="32"/>
      <c r="U27" s="32"/>
      <c r="V27" s="32"/>
      <c r="W27" s="32"/>
      <c r="X27" s="32"/>
      <c r="Y27" s="32"/>
      <c r="Z27" s="32" t="str">
        <f t="shared" si="1"/>
        <v>#DIV/0!</v>
      </c>
      <c r="AA27" s="32" t="str">
        <f t="shared" si="2"/>
        <v>#DIV/0!</v>
      </c>
      <c r="AB27" s="31"/>
      <c r="AC27" s="4"/>
      <c r="AD27" s="4"/>
      <c r="AE27" s="4"/>
      <c r="AF27" s="4"/>
      <c r="AG27" s="4"/>
      <c r="AH27" s="4"/>
      <c r="AI27" s="4"/>
      <c r="AJ27" s="4"/>
      <c r="AK27" s="4"/>
    </row>
    <row r="28" ht="15.75" customHeight="1">
      <c r="A28" s="4"/>
      <c r="B28" s="28"/>
      <c r="C28" s="30"/>
      <c r="D28" s="3"/>
      <c r="E28" s="31"/>
      <c r="F28" s="31"/>
      <c r="G28" s="31"/>
      <c r="H28" s="31"/>
      <c r="I28" s="32"/>
      <c r="J28" s="31"/>
      <c r="K28" s="32"/>
      <c r="L28" s="31"/>
      <c r="M28" s="31"/>
      <c r="N28" s="32"/>
      <c r="O28" s="32"/>
      <c r="P28" s="32"/>
      <c r="Q28" s="32"/>
      <c r="R28" s="32"/>
      <c r="S28" s="32"/>
      <c r="T28" s="32"/>
      <c r="U28" s="32"/>
      <c r="V28" s="32"/>
      <c r="W28" s="32"/>
      <c r="X28" s="32"/>
      <c r="Y28" s="32"/>
      <c r="Z28" s="32" t="str">
        <f t="shared" si="1"/>
        <v>#DIV/0!</v>
      </c>
      <c r="AA28" s="32" t="str">
        <f t="shared" si="2"/>
        <v>#DIV/0!</v>
      </c>
      <c r="AB28" s="31"/>
      <c r="AC28" s="4"/>
      <c r="AD28" s="4"/>
      <c r="AE28" s="4"/>
      <c r="AF28" s="4"/>
      <c r="AG28" s="4"/>
      <c r="AH28" s="4"/>
      <c r="AI28" s="4"/>
      <c r="AJ28" s="4"/>
      <c r="AK28" s="4"/>
    </row>
    <row r="29" ht="15.75" customHeight="1">
      <c r="A29" s="4"/>
      <c r="B29" s="28"/>
      <c r="C29" s="30"/>
      <c r="D29" s="3"/>
      <c r="E29" s="31"/>
      <c r="F29" s="31"/>
      <c r="G29" s="31"/>
      <c r="H29" s="31"/>
      <c r="I29" s="32"/>
      <c r="J29" s="31"/>
      <c r="K29" s="32"/>
      <c r="L29" s="31"/>
      <c r="M29" s="31"/>
      <c r="N29" s="32"/>
      <c r="O29" s="32"/>
      <c r="P29" s="32"/>
      <c r="Q29" s="32"/>
      <c r="R29" s="32"/>
      <c r="S29" s="32"/>
      <c r="T29" s="32"/>
      <c r="U29" s="32"/>
      <c r="V29" s="32"/>
      <c r="W29" s="32"/>
      <c r="X29" s="32"/>
      <c r="Y29" s="32"/>
      <c r="Z29" s="32" t="str">
        <f t="shared" si="1"/>
        <v>#DIV/0!</v>
      </c>
      <c r="AA29" s="32" t="str">
        <f t="shared" si="2"/>
        <v>#DIV/0!</v>
      </c>
      <c r="AB29" s="31"/>
      <c r="AC29" s="4"/>
      <c r="AD29" s="4"/>
      <c r="AE29" s="4"/>
      <c r="AF29" s="4"/>
      <c r="AG29" s="4"/>
      <c r="AH29" s="4"/>
      <c r="AI29" s="4"/>
      <c r="AJ29" s="4"/>
      <c r="AK29" s="4"/>
    </row>
    <row r="30" ht="15.75" customHeight="1">
      <c r="A30" s="4"/>
      <c r="B30" s="28"/>
      <c r="C30" s="30"/>
      <c r="D30" s="3"/>
      <c r="E30" s="31"/>
      <c r="F30" s="31"/>
      <c r="G30" s="31"/>
      <c r="H30" s="31"/>
      <c r="I30" s="32"/>
      <c r="J30" s="31"/>
      <c r="K30" s="32"/>
      <c r="L30" s="31"/>
      <c r="M30" s="31"/>
      <c r="N30" s="32"/>
      <c r="O30" s="32"/>
      <c r="P30" s="32"/>
      <c r="Q30" s="32"/>
      <c r="R30" s="32"/>
      <c r="S30" s="32"/>
      <c r="T30" s="32"/>
      <c r="U30" s="32"/>
      <c r="V30" s="32"/>
      <c r="W30" s="32"/>
      <c r="X30" s="32"/>
      <c r="Y30" s="32"/>
      <c r="Z30" s="32" t="str">
        <f t="shared" si="1"/>
        <v>#DIV/0!</v>
      </c>
      <c r="AA30" s="32" t="str">
        <f t="shared" si="2"/>
        <v>#DIV/0!</v>
      </c>
      <c r="AB30" s="31"/>
      <c r="AC30" s="4"/>
      <c r="AD30" s="4"/>
      <c r="AE30" s="4"/>
      <c r="AF30" s="4"/>
      <c r="AG30" s="4"/>
      <c r="AH30" s="4"/>
      <c r="AI30" s="4"/>
      <c r="AJ30" s="4"/>
      <c r="AK30" s="4"/>
    </row>
    <row r="31" ht="15.75" customHeight="1">
      <c r="A31" s="4"/>
      <c r="B31" s="28"/>
      <c r="C31" s="30"/>
      <c r="D31" s="3"/>
      <c r="E31" s="31"/>
      <c r="F31" s="31"/>
      <c r="G31" s="31"/>
      <c r="H31" s="31"/>
      <c r="I31" s="32"/>
      <c r="J31" s="31"/>
      <c r="K31" s="32"/>
      <c r="L31" s="31"/>
      <c r="M31" s="31"/>
      <c r="N31" s="32"/>
      <c r="O31" s="32"/>
      <c r="P31" s="32"/>
      <c r="Q31" s="32"/>
      <c r="R31" s="32"/>
      <c r="S31" s="32"/>
      <c r="T31" s="32"/>
      <c r="U31" s="32"/>
      <c r="V31" s="32"/>
      <c r="W31" s="32"/>
      <c r="X31" s="32"/>
      <c r="Y31" s="32"/>
      <c r="Z31" s="32" t="str">
        <f t="shared" si="1"/>
        <v>#DIV/0!</v>
      </c>
      <c r="AA31" s="32" t="str">
        <f t="shared" si="2"/>
        <v>#DIV/0!</v>
      </c>
      <c r="AB31" s="31"/>
      <c r="AC31" s="4"/>
      <c r="AD31" s="4"/>
      <c r="AE31" s="4"/>
      <c r="AF31" s="4"/>
      <c r="AG31" s="4"/>
      <c r="AH31" s="4"/>
      <c r="AI31" s="4"/>
      <c r="AJ31" s="4"/>
      <c r="AK31" s="4"/>
    </row>
    <row r="32" ht="15.75" customHeight="1">
      <c r="A32" s="4"/>
      <c r="B32" s="28"/>
      <c r="C32" s="30"/>
      <c r="D32" s="3"/>
      <c r="E32" s="31"/>
      <c r="F32" s="31"/>
      <c r="G32" s="31"/>
      <c r="H32" s="31"/>
      <c r="I32" s="32"/>
      <c r="J32" s="31"/>
      <c r="K32" s="32"/>
      <c r="L32" s="31"/>
      <c r="M32" s="31"/>
      <c r="N32" s="32"/>
      <c r="O32" s="32"/>
      <c r="P32" s="32"/>
      <c r="Q32" s="32"/>
      <c r="R32" s="32"/>
      <c r="S32" s="32"/>
      <c r="T32" s="32"/>
      <c r="U32" s="32"/>
      <c r="V32" s="32"/>
      <c r="W32" s="32"/>
      <c r="X32" s="32"/>
      <c r="Y32" s="32"/>
      <c r="Z32" s="32" t="str">
        <f t="shared" si="1"/>
        <v>#DIV/0!</v>
      </c>
      <c r="AA32" s="32" t="str">
        <f t="shared" si="2"/>
        <v>#DIV/0!</v>
      </c>
      <c r="AB32" s="31"/>
      <c r="AC32" s="4"/>
      <c r="AD32" s="4"/>
      <c r="AE32" s="4"/>
      <c r="AF32" s="4"/>
      <c r="AG32" s="4"/>
      <c r="AH32" s="4"/>
      <c r="AI32" s="4"/>
      <c r="AJ32" s="4"/>
      <c r="AK32" s="4"/>
    </row>
    <row r="33" ht="15.75" customHeight="1">
      <c r="A33" s="4"/>
      <c r="B33" s="28"/>
      <c r="C33" s="30"/>
      <c r="D33" s="3"/>
      <c r="E33" s="31"/>
      <c r="F33" s="31"/>
      <c r="G33" s="31"/>
      <c r="H33" s="31"/>
      <c r="I33" s="32"/>
      <c r="J33" s="31"/>
      <c r="K33" s="32"/>
      <c r="L33" s="31"/>
      <c r="M33" s="31"/>
      <c r="N33" s="32"/>
      <c r="O33" s="32"/>
      <c r="P33" s="32"/>
      <c r="Q33" s="32"/>
      <c r="R33" s="32"/>
      <c r="S33" s="32"/>
      <c r="T33" s="32"/>
      <c r="U33" s="32"/>
      <c r="V33" s="32"/>
      <c r="W33" s="32"/>
      <c r="X33" s="32"/>
      <c r="Y33" s="32"/>
      <c r="Z33" s="32" t="str">
        <f t="shared" si="1"/>
        <v>#DIV/0!</v>
      </c>
      <c r="AA33" s="32" t="str">
        <f t="shared" si="2"/>
        <v>#DIV/0!</v>
      </c>
      <c r="AB33" s="31"/>
      <c r="AC33" s="4"/>
      <c r="AD33" s="4"/>
      <c r="AE33" s="4"/>
      <c r="AF33" s="4"/>
      <c r="AG33" s="4"/>
      <c r="AH33" s="4"/>
      <c r="AI33" s="4"/>
      <c r="AJ33" s="4"/>
      <c r="AK33" s="4"/>
    </row>
    <row r="34" ht="15.75" customHeight="1">
      <c r="A34" s="4"/>
      <c r="B34" s="28"/>
      <c r="C34" s="30"/>
      <c r="D34" s="3"/>
      <c r="E34" s="31"/>
      <c r="F34" s="31"/>
      <c r="G34" s="31"/>
      <c r="H34" s="31"/>
      <c r="I34" s="32"/>
      <c r="J34" s="31"/>
      <c r="K34" s="32"/>
      <c r="L34" s="31"/>
      <c r="M34" s="31"/>
      <c r="N34" s="32"/>
      <c r="O34" s="32"/>
      <c r="P34" s="32"/>
      <c r="Q34" s="32"/>
      <c r="R34" s="32"/>
      <c r="S34" s="32"/>
      <c r="T34" s="32"/>
      <c r="U34" s="32"/>
      <c r="V34" s="32"/>
      <c r="W34" s="32"/>
      <c r="X34" s="32"/>
      <c r="Y34" s="32"/>
      <c r="Z34" s="32" t="str">
        <f t="shared" si="1"/>
        <v>#DIV/0!</v>
      </c>
      <c r="AA34" s="32" t="str">
        <f t="shared" si="2"/>
        <v>#DIV/0!</v>
      </c>
      <c r="AB34" s="31"/>
      <c r="AC34" s="4"/>
      <c r="AD34" s="4"/>
      <c r="AE34" s="4"/>
      <c r="AF34" s="4"/>
      <c r="AG34" s="4"/>
      <c r="AH34" s="4"/>
      <c r="AI34" s="4"/>
      <c r="AJ34" s="4"/>
      <c r="AK34" s="4"/>
    </row>
    <row r="35" ht="15.75" customHeight="1">
      <c r="A35" s="4"/>
      <c r="B35" s="28"/>
      <c r="C35" s="30"/>
      <c r="D35" s="3"/>
      <c r="E35" s="31"/>
      <c r="F35" s="31"/>
      <c r="G35" s="31"/>
      <c r="H35" s="31"/>
      <c r="I35" s="32"/>
      <c r="J35" s="31"/>
      <c r="K35" s="32"/>
      <c r="L35" s="31"/>
      <c r="M35" s="31"/>
      <c r="N35" s="32"/>
      <c r="O35" s="32"/>
      <c r="P35" s="32"/>
      <c r="Q35" s="32"/>
      <c r="R35" s="32"/>
      <c r="S35" s="32"/>
      <c r="T35" s="32"/>
      <c r="U35" s="32"/>
      <c r="V35" s="32"/>
      <c r="W35" s="32"/>
      <c r="X35" s="32"/>
      <c r="Y35" s="32"/>
      <c r="Z35" s="32" t="str">
        <f t="shared" si="1"/>
        <v>#DIV/0!</v>
      </c>
      <c r="AA35" s="32" t="str">
        <f t="shared" si="2"/>
        <v>#DIV/0!</v>
      </c>
      <c r="AB35" s="31"/>
      <c r="AC35" s="4"/>
      <c r="AD35" s="4"/>
      <c r="AE35" s="4"/>
      <c r="AF35" s="4"/>
      <c r="AG35" s="4"/>
      <c r="AH35" s="4"/>
      <c r="AI35" s="4"/>
      <c r="AJ35" s="4"/>
      <c r="AK35" s="4"/>
    </row>
    <row r="36" ht="15.75" customHeight="1">
      <c r="A36" s="4"/>
      <c r="B36" s="28"/>
      <c r="C36" s="30"/>
      <c r="D36" s="3"/>
      <c r="E36" s="31"/>
      <c r="F36" s="31"/>
      <c r="G36" s="31"/>
      <c r="H36" s="31"/>
      <c r="I36" s="32"/>
      <c r="J36" s="31"/>
      <c r="K36" s="32"/>
      <c r="L36" s="31"/>
      <c r="M36" s="31"/>
      <c r="N36" s="32"/>
      <c r="O36" s="32"/>
      <c r="P36" s="32"/>
      <c r="Q36" s="32"/>
      <c r="R36" s="32"/>
      <c r="S36" s="32"/>
      <c r="T36" s="32"/>
      <c r="U36" s="32"/>
      <c r="V36" s="32"/>
      <c r="W36" s="32"/>
      <c r="X36" s="32"/>
      <c r="Y36" s="32"/>
      <c r="Z36" s="32" t="str">
        <f t="shared" si="1"/>
        <v>#DIV/0!</v>
      </c>
      <c r="AA36" s="32" t="str">
        <f t="shared" si="2"/>
        <v>#DIV/0!</v>
      </c>
      <c r="AB36" s="31"/>
      <c r="AC36" s="4"/>
      <c r="AD36" s="4"/>
      <c r="AE36" s="4"/>
      <c r="AF36" s="4"/>
      <c r="AG36" s="4"/>
      <c r="AH36" s="4"/>
      <c r="AI36" s="4"/>
      <c r="AJ36" s="4"/>
      <c r="AK36" s="4"/>
    </row>
    <row r="37" ht="15.75" customHeight="1">
      <c r="A37" s="4"/>
      <c r="B37" s="28"/>
      <c r="C37" s="30"/>
      <c r="D37" s="3"/>
      <c r="E37" s="31"/>
      <c r="F37" s="31"/>
      <c r="G37" s="31"/>
      <c r="H37" s="31"/>
      <c r="I37" s="32"/>
      <c r="J37" s="31"/>
      <c r="K37" s="32"/>
      <c r="L37" s="31"/>
      <c r="M37" s="31"/>
      <c r="N37" s="32"/>
      <c r="O37" s="32"/>
      <c r="P37" s="32"/>
      <c r="Q37" s="32"/>
      <c r="R37" s="32"/>
      <c r="S37" s="32"/>
      <c r="T37" s="32"/>
      <c r="U37" s="32"/>
      <c r="V37" s="32"/>
      <c r="W37" s="32"/>
      <c r="X37" s="32"/>
      <c r="Y37" s="32"/>
      <c r="Z37" s="32" t="str">
        <f t="shared" si="1"/>
        <v>#DIV/0!</v>
      </c>
      <c r="AA37" s="32" t="str">
        <f t="shared" si="2"/>
        <v>#DIV/0!</v>
      </c>
      <c r="AB37" s="31"/>
      <c r="AC37" s="4"/>
      <c r="AD37" s="4"/>
      <c r="AE37" s="4"/>
      <c r="AF37" s="4"/>
      <c r="AG37" s="4"/>
      <c r="AH37" s="4"/>
      <c r="AI37" s="4"/>
      <c r="AJ37" s="4"/>
      <c r="AK37" s="4"/>
    </row>
    <row r="38" ht="15.75" customHeight="1">
      <c r="A38" s="4"/>
      <c r="B38" s="28"/>
      <c r="C38" s="30"/>
      <c r="D38" s="3"/>
      <c r="E38" s="31"/>
      <c r="F38" s="31"/>
      <c r="G38" s="31"/>
      <c r="H38" s="31"/>
      <c r="I38" s="32"/>
      <c r="J38" s="31"/>
      <c r="K38" s="32"/>
      <c r="L38" s="31"/>
      <c r="M38" s="31"/>
      <c r="N38" s="32"/>
      <c r="O38" s="32"/>
      <c r="P38" s="32"/>
      <c r="Q38" s="32"/>
      <c r="R38" s="32"/>
      <c r="S38" s="32"/>
      <c r="T38" s="32"/>
      <c r="U38" s="32"/>
      <c r="V38" s="32"/>
      <c r="W38" s="32"/>
      <c r="X38" s="32"/>
      <c r="Y38" s="32"/>
      <c r="Z38" s="32" t="str">
        <f t="shared" si="1"/>
        <v>#DIV/0!</v>
      </c>
      <c r="AA38" s="32" t="str">
        <f t="shared" si="2"/>
        <v>#DIV/0!</v>
      </c>
      <c r="AB38" s="31"/>
      <c r="AC38" s="4"/>
      <c r="AD38" s="4"/>
      <c r="AE38" s="4"/>
      <c r="AF38" s="4"/>
      <c r="AG38" s="4"/>
      <c r="AH38" s="4"/>
      <c r="AI38" s="4"/>
      <c r="AJ38" s="4"/>
      <c r="AK38" s="4"/>
    </row>
    <row r="39" ht="15.75" customHeight="1">
      <c r="A39" s="4"/>
      <c r="B39" s="28"/>
      <c r="C39" s="30"/>
      <c r="D39" s="3"/>
      <c r="E39" s="31"/>
      <c r="F39" s="31"/>
      <c r="G39" s="31"/>
      <c r="H39" s="31"/>
      <c r="I39" s="32"/>
      <c r="J39" s="31"/>
      <c r="K39" s="32"/>
      <c r="L39" s="31"/>
      <c r="M39" s="31"/>
      <c r="N39" s="32"/>
      <c r="O39" s="32"/>
      <c r="P39" s="32"/>
      <c r="Q39" s="32"/>
      <c r="R39" s="32"/>
      <c r="S39" s="32"/>
      <c r="T39" s="32"/>
      <c r="U39" s="32"/>
      <c r="V39" s="32"/>
      <c r="W39" s="32"/>
      <c r="X39" s="32"/>
      <c r="Y39" s="32"/>
      <c r="Z39" s="32" t="str">
        <f t="shared" si="1"/>
        <v>#DIV/0!</v>
      </c>
      <c r="AA39" s="32" t="str">
        <f t="shared" si="2"/>
        <v>#DIV/0!</v>
      </c>
      <c r="AB39" s="31"/>
      <c r="AC39" s="4"/>
      <c r="AD39" s="4"/>
      <c r="AE39" s="4"/>
      <c r="AF39" s="4"/>
      <c r="AG39" s="4"/>
      <c r="AH39" s="4"/>
      <c r="AI39" s="4"/>
      <c r="AJ39" s="4"/>
      <c r="AK39" s="4"/>
    </row>
    <row r="40" ht="15.75" customHeight="1">
      <c r="A40" s="4"/>
      <c r="B40" s="28"/>
      <c r="C40" s="30"/>
      <c r="D40" s="3"/>
      <c r="E40" s="31"/>
      <c r="F40" s="31"/>
      <c r="G40" s="31"/>
      <c r="H40" s="31"/>
      <c r="I40" s="32"/>
      <c r="J40" s="31"/>
      <c r="K40" s="32"/>
      <c r="L40" s="31"/>
      <c r="M40" s="31"/>
      <c r="N40" s="32"/>
      <c r="O40" s="32"/>
      <c r="P40" s="32"/>
      <c r="Q40" s="32"/>
      <c r="R40" s="32"/>
      <c r="S40" s="32"/>
      <c r="T40" s="32"/>
      <c r="U40" s="32"/>
      <c r="V40" s="32"/>
      <c r="W40" s="32"/>
      <c r="X40" s="32"/>
      <c r="Y40" s="32"/>
      <c r="Z40" s="32" t="str">
        <f t="shared" si="1"/>
        <v>#DIV/0!</v>
      </c>
      <c r="AA40" s="32" t="str">
        <f t="shared" si="2"/>
        <v>#DIV/0!</v>
      </c>
      <c r="AB40" s="31"/>
      <c r="AC40" s="4"/>
      <c r="AD40" s="4"/>
      <c r="AE40" s="4"/>
      <c r="AF40" s="4"/>
      <c r="AG40" s="4"/>
      <c r="AH40" s="4"/>
      <c r="AI40" s="4"/>
      <c r="AJ40" s="4"/>
      <c r="AK40" s="4"/>
    </row>
    <row r="41" ht="15.75" customHeight="1">
      <c r="A41" s="4"/>
      <c r="B41" s="28"/>
      <c r="C41" s="30"/>
      <c r="D41" s="3"/>
      <c r="E41" s="31"/>
      <c r="F41" s="31"/>
      <c r="G41" s="31"/>
      <c r="H41" s="31"/>
      <c r="I41" s="32"/>
      <c r="J41" s="31"/>
      <c r="K41" s="32"/>
      <c r="L41" s="31"/>
      <c r="M41" s="31"/>
      <c r="N41" s="32"/>
      <c r="O41" s="32"/>
      <c r="P41" s="32"/>
      <c r="Q41" s="32"/>
      <c r="R41" s="32"/>
      <c r="S41" s="32"/>
      <c r="T41" s="32"/>
      <c r="U41" s="32"/>
      <c r="V41" s="32"/>
      <c r="W41" s="32"/>
      <c r="X41" s="32"/>
      <c r="Y41" s="32"/>
      <c r="Z41" s="32" t="str">
        <f t="shared" si="1"/>
        <v>#DIV/0!</v>
      </c>
      <c r="AA41" s="32" t="str">
        <f t="shared" si="2"/>
        <v>#DIV/0!</v>
      </c>
      <c r="AB41" s="31"/>
      <c r="AC41" s="4"/>
      <c r="AD41" s="4"/>
      <c r="AE41" s="4"/>
      <c r="AF41" s="4"/>
      <c r="AG41" s="4"/>
      <c r="AH41" s="4"/>
      <c r="AI41" s="4"/>
      <c r="AJ41" s="4"/>
      <c r="AK41" s="4"/>
    </row>
    <row r="42" ht="15.75" customHeight="1">
      <c r="A42" s="4"/>
      <c r="B42" s="28"/>
      <c r="C42" s="30"/>
      <c r="D42" s="3"/>
      <c r="E42" s="31"/>
      <c r="F42" s="31"/>
      <c r="G42" s="31"/>
      <c r="H42" s="31"/>
      <c r="I42" s="32"/>
      <c r="J42" s="31"/>
      <c r="K42" s="32"/>
      <c r="L42" s="31"/>
      <c r="M42" s="31"/>
      <c r="N42" s="32"/>
      <c r="O42" s="32"/>
      <c r="P42" s="32"/>
      <c r="Q42" s="32"/>
      <c r="R42" s="32"/>
      <c r="S42" s="32"/>
      <c r="T42" s="32"/>
      <c r="U42" s="32"/>
      <c r="V42" s="32"/>
      <c r="W42" s="32"/>
      <c r="X42" s="32"/>
      <c r="Y42" s="32"/>
      <c r="Z42" s="32" t="str">
        <f t="shared" si="1"/>
        <v>#DIV/0!</v>
      </c>
      <c r="AA42" s="32" t="str">
        <f t="shared" si="2"/>
        <v>#DIV/0!</v>
      </c>
      <c r="AB42" s="31"/>
      <c r="AC42" s="4"/>
      <c r="AD42" s="4"/>
      <c r="AE42" s="4"/>
      <c r="AF42" s="4"/>
      <c r="AG42" s="4"/>
      <c r="AH42" s="4"/>
      <c r="AI42" s="4"/>
      <c r="AJ42" s="4"/>
      <c r="AK42" s="4"/>
    </row>
    <row r="43" ht="15.75" customHeight="1">
      <c r="A43" s="4"/>
      <c r="B43" s="28"/>
      <c r="C43" s="30"/>
      <c r="D43" s="3"/>
      <c r="E43" s="31"/>
      <c r="F43" s="31"/>
      <c r="G43" s="31"/>
      <c r="H43" s="31"/>
      <c r="I43" s="32"/>
      <c r="J43" s="31"/>
      <c r="K43" s="32"/>
      <c r="L43" s="31"/>
      <c r="M43" s="31"/>
      <c r="N43" s="32"/>
      <c r="O43" s="32"/>
      <c r="P43" s="32"/>
      <c r="Q43" s="32"/>
      <c r="R43" s="32"/>
      <c r="S43" s="32"/>
      <c r="T43" s="32"/>
      <c r="U43" s="32"/>
      <c r="V43" s="32"/>
      <c r="W43" s="32"/>
      <c r="X43" s="32"/>
      <c r="Y43" s="32"/>
      <c r="Z43" s="32" t="str">
        <f t="shared" si="1"/>
        <v>#DIV/0!</v>
      </c>
      <c r="AA43" s="32" t="str">
        <f t="shared" si="2"/>
        <v>#DIV/0!</v>
      </c>
      <c r="AB43" s="31"/>
      <c r="AC43" s="4"/>
      <c r="AD43" s="4"/>
      <c r="AE43" s="4"/>
      <c r="AF43" s="4"/>
      <c r="AG43" s="4"/>
      <c r="AH43" s="4"/>
      <c r="AI43" s="4"/>
      <c r="AJ43" s="4"/>
      <c r="AK43" s="4"/>
    </row>
    <row r="44" ht="15.75" customHeight="1">
      <c r="A44" s="4"/>
      <c r="B44" s="28"/>
      <c r="C44" s="30"/>
      <c r="D44" s="3"/>
      <c r="E44" s="31"/>
      <c r="F44" s="31"/>
      <c r="G44" s="31"/>
      <c r="H44" s="31"/>
      <c r="I44" s="32"/>
      <c r="J44" s="31"/>
      <c r="K44" s="32"/>
      <c r="L44" s="31"/>
      <c r="M44" s="31"/>
      <c r="N44" s="32"/>
      <c r="O44" s="32"/>
      <c r="P44" s="32"/>
      <c r="Q44" s="32"/>
      <c r="R44" s="32"/>
      <c r="S44" s="32"/>
      <c r="T44" s="32"/>
      <c r="U44" s="32"/>
      <c r="V44" s="32"/>
      <c r="W44" s="32"/>
      <c r="X44" s="32"/>
      <c r="Y44" s="32"/>
      <c r="Z44" s="32" t="str">
        <f t="shared" si="1"/>
        <v>#DIV/0!</v>
      </c>
      <c r="AA44" s="32" t="str">
        <f t="shared" si="2"/>
        <v>#DIV/0!</v>
      </c>
      <c r="AB44" s="31"/>
      <c r="AC44" s="4"/>
      <c r="AD44" s="4"/>
      <c r="AE44" s="4"/>
      <c r="AF44" s="4"/>
      <c r="AG44" s="4"/>
      <c r="AH44" s="4"/>
      <c r="AI44" s="4"/>
      <c r="AJ44" s="4"/>
      <c r="AK44" s="4"/>
    </row>
    <row r="45" ht="15.75" customHeight="1">
      <c r="A45" s="4"/>
      <c r="B45" s="28"/>
      <c r="C45" s="30"/>
      <c r="D45" s="3"/>
      <c r="E45" s="31"/>
      <c r="F45" s="31"/>
      <c r="G45" s="31"/>
      <c r="H45" s="31"/>
      <c r="I45" s="32"/>
      <c r="J45" s="31"/>
      <c r="K45" s="32"/>
      <c r="L45" s="31"/>
      <c r="M45" s="31"/>
      <c r="N45" s="32"/>
      <c r="O45" s="32"/>
      <c r="P45" s="32"/>
      <c r="Q45" s="32"/>
      <c r="R45" s="32"/>
      <c r="S45" s="32"/>
      <c r="T45" s="32"/>
      <c r="U45" s="32"/>
      <c r="V45" s="32"/>
      <c r="W45" s="32"/>
      <c r="X45" s="32"/>
      <c r="Y45" s="32"/>
      <c r="Z45" s="32" t="str">
        <f t="shared" si="1"/>
        <v>#DIV/0!</v>
      </c>
      <c r="AA45" s="32" t="str">
        <f t="shared" si="2"/>
        <v>#DIV/0!</v>
      </c>
      <c r="AB45" s="31"/>
      <c r="AC45" s="4"/>
      <c r="AD45" s="4"/>
      <c r="AE45" s="4"/>
      <c r="AF45" s="4"/>
      <c r="AG45" s="4"/>
      <c r="AH45" s="4"/>
      <c r="AI45" s="4"/>
      <c r="AJ45" s="4"/>
      <c r="AK45" s="4"/>
    </row>
    <row r="46" ht="15.75" customHeight="1">
      <c r="A46" s="4"/>
      <c r="B46" s="28"/>
      <c r="C46" s="30"/>
      <c r="D46" s="3"/>
      <c r="E46" s="31"/>
      <c r="F46" s="31"/>
      <c r="G46" s="31"/>
      <c r="H46" s="31"/>
      <c r="I46" s="32"/>
      <c r="J46" s="31"/>
      <c r="K46" s="32"/>
      <c r="L46" s="31"/>
      <c r="M46" s="31"/>
      <c r="N46" s="32"/>
      <c r="O46" s="32"/>
      <c r="P46" s="32"/>
      <c r="Q46" s="32"/>
      <c r="R46" s="32"/>
      <c r="S46" s="32"/>
      <c r="T46" s="32"/>
      <c r="U46" s="32"/>
      <c r="V46" s="32"/>
      <c r="W46" s="32"/>
      <c r="X46" s="32"/>
      <c r="Y46" s="32"/>
      <c r="Z46" s="32" t="str">
        <f t="shared" si="1"/>
        <v>#DIV/0!</v>
      </c>
      <c r="AA46" s="32" t="str">
        <f t="shared" si="2"/>
        <v>#DIV/0!</v>
      </c>
      <c r="AB46" s="31"/>
      <c r="AC46" s="4"/>
      <c r="AD46" s="4"/>
      <c r="AE46" s="4"/>
      <c r="AF46" s="4"/>
      <c r="AG46" s="4"/>
      <c r="AH46" s="4"/>
      <c r="AI46" s="4"/>
      <c r="AJ46" s="4"/>
      <c r="AK46" s="4"/>
    </row>
    <row r="47" ht="15.75" customHeight="1">
      <c r="A47" s="4"/>
      <c r="B47" s="28"/>
      <c r="C47" s="30"/>
      <c r="D47" s="3"/>
      <c r="E47" s="31"/>
      <c r="F47" s="31"/>
      <c r="G47" s="31"/>
      <c r="H47" s="31"/>
      <c r="I47" s="32"/>
      <c r="J47" s="31"/>
      <c r="K47" s="32"/>
      <c r="L47" s="31"/>
      <c r="M47" s="31"/>
      <c r="N47" s="32"/>
      <c r="O47" s="32"/>
      <c r="P47" s="32"/>
      <c r="Q47" s="32"/>
      <c r="R47" s="32"/>
      <c r="S47" s="32"/>
      <c r="T47" s="32"/>
      <c r="U47" s="32"/>
      <c r="V47" s="32"/>
      <c r="W47" s="32"/>
      <c r="X47" s="32"/>
      <c r="Y47" s="32"/>
      <c r="Z47" s="32" t="str">
        <f t="shared" si="1"/>
        <v>#DIV/0!</v>
      </c>
      <c r="AA47" s="32" t="str">
        <f t="shared" si="2"/>
        <v>#DIV/0!</v>
      </c>
      <c r="AB47" s="31"/>
      <c r="AC47" s="4"/>
      <c r="AD47" s="4"/>
      <c r="AE47" s="4"/>
      <c r="AF47" s="4"/>
      <c r="AG47" s="4"/>
      <c r="AH47" s="4"/>
      <c r="AI47" s="4"/>
      <c r="AJ47" s="4"/>
      <c r="AK47" s="4"/>
    </row>
    <row r="48" ht="15.75" customHeight="1">
      <c r="A48" s="4"/>
      <c r="B48" s="28"/>
      <c r="C48" s="30"/>
      <c r="D48" s="3"/>
      <c r="E48" s="31"/>
      <c r="F48" s="31"/>
      <c r="G48" s="31"/>
      <c r="H48" s="31"/>
      <c r="I48" s="32"/>
      <c r="J48" s="31"/>
      <c r="K48" s="32"/>
      <c r="L48" s="31"/>
      <c r="M48" s="31"/>
      <c r="N48" s="32"/>
      <c r="O48" s="32"/>
      <c r="P48" s="32"/>
      <c r="Q48" s="32"/>
      <c r="R48" s="32"/>
      <c r="S48" s="32"/>
      <c r="T48" s="32"/>
      <c r="U48" s="32"/>
      <c r="V48" s="32"/>
      <c r="W48" s="32"/>
      <c r="X48" s="32"/>
      <c r="Y48" s="32"/>
      <c r="Z48" s="32" t="str">
        <f t="shared" si="1"/>
        <v>#DIV/0!</v>
      </c>
      <c r="AA48" s="32" t="str">
        <f t="shared" si="2"/>
        <v>#DIV/0!</v>
      </c>
      <c r="AB48" s="31"/>
      <c r="AC48" s="4"/>
      <c r="AD48" s="4"/>
      <c r="AE48" s="4"/>
      <c r="AF48" s="4"/>
      <c r="AG48" s="4"/>
      <c r="AH48" s="4"/>
      <c r="AI48" s="4"/>
      <c r="AJ48" s="4"/>
      <c r="AK48" s="4"/>
    </row>
    <row r="49" ht="15.75" customHeight="1">
      <c r="A49" s="4"/>
      <c r="B49" s="28"/>
      <c r="C49" s="30"/>
      <c r="D49" s="3"/>
      <c r="E49" s="31"/>
      <c r="F49" s="31"/>
      <c r="G49" s="31"/>
      <c r="H49" s="31"/>
      <c r="I49" s="32"/>
      <c r="J49" s="31"/>
      <c r="K49" s="32"/>
      <c r="L49" s="31"/>
      <c r="M49" s="31"/>
      <c r="N49" s="32"/>
      <c r="O49" s="32"/>
      <c r="P49" s="32"/>
      <c r="Q49" s="32"/>
      <c r="R49" s="32"/>
      <c r="S49" s="32"/>
      <c r="T49" s="32"/>
      <c r="U49" s="32"/>
      <c r="V49" s="32"/>
      <c r="W49" s="32"/>
      <c r="X49" s="32"/>
      <c r="Y49" s="32"/>
      <c r="Z49" s="32" t="str">
        <f t="shared" si="1"/>
        <v>#DIV/0!</v>
      </c>
      <c r="AA49" s="32" t="str">
        <f t="shared" si="2"/>
        <v>#DIV/0!</v>
      </c>
      <c r="AB49" s="31"/>
      <c r="AC49" s="4"/>
      <c r="AD49" s="4"/>
      <c r="AE49" s="4"/>
      <c r="AF49" s="4"/>
      <c r="AG49" s="4"/>
      <c r="AH49" s="4"/>
      <c r="AI49" s="4"/>
      <c r="AJ49" s="4"/>
      <c r="AK49" s="4"/>
    </row>
    <row r="50" ht="15.75" customHeight="1">
      <c r="A50" s="4"/>
      <c r="B50" s="28"/>
      <c r="C50" s="30"/>
      <c r="D50" s="3"/>
      <c r="E50" s="31"/>
      <c r="F50" s="31"/>
      <c r="G50" s="31"/>
      <c r="H50" s="31"/>
      <c r="I50" s="32"/>
      <c r="J50" s="31"/>
      <c r="K50" s="32"/>
      <c r="L50" s="31"/>
      <c r="M50" s="31"/>
      <c r="N50" s="32"/>
      <c r="O50" s="32"/>
      <c r="P50" s="32"/>
      <c r="Q50" s="32"/>
      <c r="R50" s="32"/>
      <c r="S50" s="32"/>
      <c r="T50" s="32"/>
      <c r="U50" s="32"/>
      <c r="V50" s="32"/>
      <c r="W50" s="32"/>
      <c r="X50" s="32"/>
      <c r="Y50" s="32"/>
      <c r="Z50" s="32" t="str">
        <f t="shared" si="1"/>
        <v>#DIV/0!</v>
      </c>
      <c r="AA50" s="32" t="str">
        <f t="shared" si="2"/>
        <v>#DIV/0!</v>
      </c>
      <c r="AB50" s="31"/>
      <c r="AC50" s="4"/>
      <c r="AD50" s="4"/>
      <c r="AE50" s="4"/>
      <c r="AF50" s="4"/>
      <c r="AG50" s="4"/>
      <c r="AH50" s="4"/>
      <c r="AI50" s="4"/>
      <c r="AJ50" s="4"/>
      <c r="AK50" s="4"/>
    </row>
    <row r="51" ht="15.75" customHeight="1">
      <c r="A51" s="4"/>
      <c r="B51" s="28"/>
      <c r="C51" s="30"/>
      <c r="D51" s="3"/>
      <c r="E51" s="31"/>
      <c r="F51" s="31"/>
      <c r="G51" s="31"/>
      <c r="H51" s="31"/>
      <c r="I51" s="32"/>
      <c r="J51" s="31"/>
      <c r="K51" s="32"/>
      <c r="L51" s="31"/>
      <c r="M51" s="31"/>
      <c r="N51" s="32"/>
      <c r="O51" s="32"/>
      <c r="P51" s="32"/>
      <c r="Q51" s="32"/>
      <c r="R51" s="32"/>
      <c r="S51" s="32"/>
      <c r="T51" s="32"/>
      <c r="U51" s="32"/>
      <c r="V51" s="32"/>
      <c r="W51" s="32"/>
      <c r="X51" s="32"/>
      <c r="Y51" s="32"/>
      <c r="Z51" s="32" t="str">
        <f t="shared" si="1"/>
        <v>#DIV/0!</v>
      </c>
      <c r="AA51" s="32" t="str">
        <f t="shared" si="2"/>
        <v>#DIV/0!</v>
      </c>
      <c r="AB51" s="31"/>
      <c r="AC51" s="4"/>
      <c r="AD51" s="4"/>
      <c r="AE51" s="4"/>
      <c r="AF51" s="4"/>
      <c r="AG51" s="4"/>
      <c r="AH51" s="4"/>
      <c r="AI51" s="4"/>
      <c r="AJ51" s="4"/>
      <c r="AK51" s="4"/>
    </row>
    <row r="52" ht="15.75" customHeight="1">
      <c r="A52" s="4"/>
      <c r="B52" s="28"/>
      <c r="C52" s="30"/>
      <c r="D52" s="3"/>
      <c r="E52" s="31"/>
      <c r="F52" s="31"/>
      <c r="G52" s="31"/>
      <c r="H52" s="31"/>
      <c r="I52" s="32"/>
      <c r="J52" s="31"/>
      <c r="K52" s="32"/>
      <c r="L52" s="31"/>
      <c r="M52" s="31"/>
      <c r="N52" s="32"/>
      <c r="O52" s="32"/>
      <c r="P52" s="32"/>
      <c r="Q52" s="32"/>
      <c r="R52" s="32"/>
      <c r="S52" s="32"/>
      <c r="T52" s="32"/>
      <c r="U52" s="32"/>
      <c r="V52" s="32"/>
      <c r="W52" s="32"/>
      <c r="X52" s="32"/>
      <c r="Y52" s="32"/>
      <c r="Z52" s="32" t="str">
        <f t="shared" si="1"/>
        <v>#DIV/0!</v>
      </c>
      <c r="AA52" s="32" t="str">
        <f t="shared" si="2"/>
        <v>#DIV/0!</v>
      </c>
      <c r="AB52" s="31"/>
      <c r="AC52" s="4"/>
      <c r="AD52" s="4"/>
      <c r="AE52" s="4"/>
      <c r="AF52" s="4"/>
      <c r="AG52" s="4"/>
      <c r="AH52" s="4"/>
      <c r="AI52" s="4"/>
      <c r="AJ52" s="4"/>
      <c r="AK52" s="4"/>
    </row>
    <row r="53" ht="15.75" customHeight="1">
      <c r="A53" s="4"/>
      <c r="B53" s="28"/>
      <c r="C53" s="30"/>
      <c r="D53" s="3"/>
      <c r="E53" s="31"/>
      <c r="F53" s="31"/>
      <c r="G53" s="31"/>
      <c r="H53" s="31"/>
      <c r="I53" s="32"/>
      <c r="J53" s="31"/>
      <c r="K53" s="32"/>
      <c r="L53" s="31"/>
      <c r="M53" s="31"/>
      <c r="N53" s="32"/>
      <c r="O53" s="32"/>
      <c r="P53" s="32"/>
      <c r="Q53" s="32"/>
      <c r="R53" s="32"/>
      <c r="S53" s="32"/>
      <c r="T53" s="32"/>
      <c r="U53" s="32"/>
      <c r="V53" s="32"/>
      <c r="W53" s="32"/>
      <c r="X53" s="32"/>
      <c r="Y53" s="32"/>
      <c r="Z53" s="32" t="str">
        <f t="shared" si="1"/>
        <v>#DIV/0!</v>
      </c>
      <c r="AA53" s="32" t="str">
        <f t="shared" si="2"/>
        <v>#DIV/0!</v>
      </c>
      <c r="AB53" s="31"/>
      <c r="AC53" s="4"/>
      <c r="AD53" s="4"/>
      <c r="AE53" s="4"/>
      <c r="AF53" s="4"/>
      <c r="AG53" s="4"/>
      <c r="AH53" s="4"/>
      <c r="AI53" s="4"/>
      <c r="AJ53" s="4"/>
      <c r="AK53" s="4"/>
    </row>
    <row r="54" ht="15.75" customHeight="1">
      <c r="A54" s="4"/>
      <c r="B54" s="28"/>
      <c r="C54" s="30"/>
      <c r="D54" s="3"/>
      <c r="E54" s="31"/>
      <c r="F54" s="31"/>
      <c r="G54" s="31"/>
      <c r="H54" s="31"/>
      <c r="I54" s="32"/>
      <c r="J54" s="31"/>
      <c r="K54" s="32"/>
      <c r="L54" s="31"/>
      <c r="M54" s="31"/>
      <c r="N54" s="32"/>
      <c r="O54" s="32"/>
      <c r="P54" s="32"/>
      <c r="Q54" s="32"/>
      <c r="R54" s="32"/>
      <c r="S54" s="32"/>
      <c r="T54" s="32"/>
      <c r="U54" s="32"/>
      <c r="V54" s="32"/>
      <c r="W54" s="32"/>
      <c r="X54" s="32"/>
      <c r="Y54" s="32"/>
      <c r="Z54" s="32" t="str">
        <f t="shared" si="1"/>
        <v>#DIV/0!</v>
      </c>
      <c r="AA54" s="32" t="str">
        <f t="shared" si="2"/>
        <v>#DIV/0!</v>
      </c>
      <c r="AB54" s="31"/>
      <c r="AC54" s="4"/>
      <c r="AD54" s="4"/>
      <c r="AE54" s="4"/>
      <c r="AF54" s="4"/>
      <c r="AG54" s="4"/>
      <c r="AH54" s="4"/>
      <c r="AI54" s="4"/>
      <c r="AJ54" s="4"/>
      <c r="AK54" s="4"/>
    </row>
    <row r="55" ht="15.75" customHeight="1">
      <c r="A55" s="4"/>
      <c r="B55" s="28"/>
      <c r="C55" s="30"/>
      <c r="D55" s="3"/>
      <c r="E55" s="31"/>
      <c r="F55" s="31"/>
      <c r="G55" s="31"/>
      <c r="H55" s="31"/>
      <c r="I55" s="32"/>
      <c r="J55" s="31"/>
      <c r="K55" s="32"/>
      <c r="L55" s="31"/>
      <c r="M55" s="31"/>
      <c r="N55" s="32"/>
      <c r="O55" s="32"/>
      <c r="P55" s="32"/>
      <c r="Q55" s="32"/>
      <c r="R55" s="32"/>
      <c r="S55" s="32"/>
      <c r="T55" s="32"/>
      <c r="U55" s="32"/>
      <c r="V55" s="32"/>
      <c r="W55" s="32"/>
      <c r="X55" s="32"/>
      <c r="Y55" s="32"/>
      <c r="Z55" s="32" t="str">
        <f t="shared" si="1"/>
        <v>#DIV/0!</v>
      </c>
      <c r="AA55" s="32" t="str">
        <f t="shared" si="2"/>
        <v>#DIV/0!</v>
      </c>
      <c r="AB55" s="31"/>
      <c r="AC55" s="4"/>
      <c r="AD55" s="4"/>
      <c r="AE55" s="4"/>
      <c r="AF55" s="4"/>
      <c r="AG55" s="4"/>
      <c r="AH55" s="4"/>
      <c r="AI55" s="4"/>
      <c r="AJ55" s="4"/>
      <c r="AK55" s="4"/>
    </row>
    <row r="56" ht="15.75" customHeight="1">
      <c r="A56" s="4"/>
      <c r="B56" s="28"/>
      <c r="C56" s="30"/>
      <c r="D56" s="3"/>
      <c r="E56" s="31"/>
      <c r="F56" s="31"/>
      <c r="G56" s="31"/>
      <c r="H56" s="31"/>
      <c r="I56" s="32"/>
      <c r="J56" s="31"/>
      <c r="K56" s="32"/>
      <c r="L56" s="31"/>
      <c r="M56" s="31"/>
      <c r="N56" s="32"/>
      <c r="O56" s="32"/>
      <c r="P56" s="32"/>
      <c r="Q56" s="32"/>
      <c r="R56" s="32"/>
      <c r="S56" s="32"/>
      <c r="T56" s="32"/>
      <c r="U56" s="32"/>
      <c r="V56" s="32"/>
      <c r="W56" s="32"/>
      <c r="X56" s="32"/>
      <c r="Y56" s="32"/>
      <c r="Z56" s="32" t="str">
        <f t="shared" si="1"/>
        <v>#DIV/0!</v>
      </c>
      <c r="AA56" s="32" t="str">
        <f t="shared" si="2"/>
        <v>#DIV/0!</v>
      </c>
      <c r="AB56" s="31"/>
      <c r="AC56" s="4"/>
      <c r="AD56" s="4"/>
      <c r="AE56" s="4"/>
      <c r="AF56" s="4"/>
      <c r="AG56" s="4"/>
      <c r="AH56" s="4"/>
      <c r="AI56" s="4"/>
      <c r="AJ56" s="4"/>
      <c r="AK56" s="4"/>
    </row>
    <row r="57" ht="15.75" customHeight="1">
      <c r="A57" s="4"/>
      <c r="B57" s="28"/>
      <c r="C57" s="30"/>
      <c r="D57" s="3"/>
      <c r="E57" s="31"/>
      <c r="F57" s="31"/>
      <c r="G57" s="31"/>
      <c r="H57" s="31"/>
      <c r="I57" s="32"/>
      <c r="J57" s="31"/>
      <c r="K57" s="32"/>
      <c r="L57" s="31"/>
      <c r="M57" s="31"/>
      <c r="N57" s="32"/>
      <c r="O57" s="32"/>
      <c r="P57" s="32"/>
      <c r="Q57" s="32"/>
      <c r="R57" s="32"/>
      <c r="S57" s="32"/>
      <c r="T57" s="32"/>
      <c r="U57" s="32"/>
      <c r="V57" s="32"/>
      <c r="W57" s="32"/>
      <c r="X57" s="32"/>
      <c r="Y57" s="32"/>
      <c r="Z57" s="32" t="str">
        <f t="shared" si="1"/>
        <v>#DIV/0!</v>
      </c>
      <c r="AA57" s="32" t="str">
        <f t="shared" si="2"/>
        <v>#DIV/0!</v>
      </c>
      <c r="AB57" s="31"/>
      <c r="AC57" s="4"/>
      <c r="AD57" s="4"/>
      <c r="AE57" s="4"/>
      <c r="AF57" s="4"/>
      <c r="AG57" s="4"/>
      <c r="AH57" s="4"/>
      <c r="AI57" s="4"/>
      <c r="AJ57" s="4"/>
      <c r="AK57" s="4"/>
    </row>
    <row r="58" ht="15.75" customHeight="1">
      <c r="A58" s="4"/>
      <c r="B58" s="28"/>
      <c r="C58" s="30"/>
      <c r="D58" s="3"/>
      <c r="E58" s="31"/>
      <c r="F58" s="31"/>
      <c r="G58" s="31"/>
      <c r="H58" s="31"/>
      <c r="I58" s="32"/>
      <c r="J58" s="31"/>
      <c r="K58" s="32"/>
      <c r="L58" s="31"/>
      <c r="M58" s="31"/>
      <c r="N58" s="32"/>
      <c r="O58" s="32"/>
      <c r="P58" s="32"/>
      <c r="Q58" s="32"/>
      <c r="R58" s="32"/>
      <c r="S58" s="32"/>
      <c r="T58" s="32"/>
      <c r="U58" s="32"/>
      <c r="V58" s="32"/>
      <c r="W58" s="32"/>
      <c r="X58" s="32"/>
      <c r="Y58" s="32"/>
      <c r="Z58" s="32" t="str">
        <f t="shared" si="1"/>
        <v>#DIV/0!</v>
      </c>
      <c r="AA58" s="32" t="str">
        <f t="shared" si="2"/>
        <v>#DIV/0!</v>
      </c>
      <c r="AB58" s="31"/>
      <c r="AC58" s="4"/>
      <c r="AD58" s="4"/>
      <c r="AE58" s="4"/>
      <c r="AF58" s="4"/>
      <c r="AG58" s="4"/>
      <c r="AH58" s="4"/>
      <c r="AI58" s="4"/>
      <c r="AJ58" s="4"/>
      <c r="AK58" s="4"/>
    </row>
    <row r="59" ht="15.75" customHeight="1">
      <c r="A59" s="4"/>
      <c r="B59" s="28"/>
      <c r="C59" s="30"/>
      <c r="D59" s="3"/>
      <c r="E59" s="31"/>
      <c r="F59" s="31"/>
      <c r="G59" s="31"/>
      <c r="H59" s="31"/>
      <c r="I59" s="32"/>
      <c r="J59" s="31"/>
      <c r="K59" s="32"/>
      <c r="L59" s="31"/>
      <c r="M59" s="31"/>
      <c r="N59" s="32"/>
      <c r="O59" s="32"/>
      <c r="P59" s="32"/>
      <c r="Q59" s="32"/>
      <c r="R59" s="32"/>
      <c r="S59" s="32"/>
      <c r="T59" s="32"/>
      <c r="U59" s="32"/>
      <c r="V59" s="32"/>
      <c r="W59" s="32"/>
      <c r="X59" s="32"/>
      <c r="Y59" s="32"/>
      <c r="Z59" s="32" t="str">
        <f t="shared" si="1"/>
        <v>#DIV/0!</v>
      </c>
      <c r="AA59" s="32" t="str">
        <f t="shared" si="2"/>
        <v>#DIV/0!</v>
      </c>
      <c r="AB59" s="31"/>
      <c r="AC59" s="4"/>
      <c r="AD59" s="4"/>
      <c r="AE59" s="4"/>
      <c r="AF59" s="4"/>
      <c r="AG59" s="4"/>
      <c r="AH59" s="4"/>
      <c r="AI59" s="4"/>
      <c r="AJ59" s="4"/>
      <c r="AK59" s="4"/>
    </row>
    <row r="60" ht="15.75" customHeight="1">
      <c r="A60" s="4"/>
      <c r="B60" s="36"/>
      <c r="C60" s="37"/>
      <c r="D60" s="38"/>
      <c r="E60" s="39"/>
      <c r="F60" s="39"/>
      <c r="G60" s="39"/>
      <c r="H60" s="39"/>
      <c r="I60" s="40"/>
      <c r="J60" s="39"/>
      <c r="K60" s="40"/>
      <c r="L60" s="39"/>
      <c r="M60" s="39"/>
      <c r="N60" s="40"/>
      <c r="O60" s="40"/>
      <c r="P60" s="40"/>
      <c r="Q60" s="40"/>
      <c r="R60" s="40"/>
      <c r="S60" s="40"/>
      <c r="T60" s="40"/>
      <c r="U60" s="40"/>
      <c r="V60" s="40"/>
      <c r="W60" s="40"/>
      <c r="X60" s="40"/>
      <c r="Y60" s="40"/>
      <c r="Z60" s="40" t="str">
        <f t="shared" si="1"/>
        <v>#DIV/0!</v>
      </c>
      <c r="AA60" s="40" t="str">
        <f t="shared" si="2"/>
        <v>#DIV/0!</v>
      </c>
      <c r="AB60" s="39"/>
      <c r="AC60" s="4"/>
      <c r="AD60" s="4"/>
      <c r="AE60" s="4"/>
      <c r="AF60" s="4"/>
      <c r="AG60" s="4"/>
      <c r="AH60" s="4"/>
      <c r="AI60" s="4"/>
      <c r="AJ60" s="4"/>
      <c r="AK60" s="4"/>
    </row>
    <row r="61" ht="15.75" customHeight="1">
      <c r="A61" s="4"/>
      <c r="B61" s="29"/>
      <c r="C61" s="55"/>
      <c r="D61" s="3"/>
      <c r="E61" s="56"/>
      <c r="F61" s="57"/>
      <c r="G61" s="56"/>
      <c r="H61" s="56"/>
      <c r="I61" s="58"/>
      <c r="J61" s="59"/>
      <c r="K61" s="58"/>
      <c r="L61" s="56"/>
      <c r="M61" s="56"/>
      <c r="N61" s="58"/>
      <c r="O61" s="58"/>
      <c r="P61" s="58"/>
      <c r="Q61" s="58"/>
      <c r="R61" s="58"/>
      <c r="S61" s="58"/>
      <c r="T61" s="58"/>
      <c r="U61" s="58"/>
      <c r="V61" s="58"/>
      <c r="W61" s="58"/>
      <c r="X61" s="58"/>
      <c r="Y61" s="58"/>
      <c r="Z61" s="58" t="str">
        <f t="shared" si="1"/>
        <v>#DIV/0!</v>
      </c>
      <c r="AA61" s="58" t="str">
        <f t="shared" si="2"/>
        <v>#DIV/0!</v>
      </c>
      <c r="AB61" s="31"/>
      <c r="AC61" s="4"/>
      <c r="AD61" s="4"/>
      <c r="AE61" s="4"/>
      <c r="AF61" s="4"/>
      <c r="AG61" s="4"/>
      <c r="AH61" s="4"/>
      <c r="AI61" s="4"/>
      <c r="AJ61" s="4"/>
      <c r="AK61" s="4"/>
    </row>
    <row r="62" ht="15.75" customHeight="1">
      <c r="A62" s="4"/>
      <c r="B62" s="29"/>
      <c r="C62" s="55"/>
      <c r="D62" s="3"/>
      <c r="E62" s="56"/>
      <c r="F62" s="57"/>
      <c r="G62" s="56"/>
      <c r="H62" s="56"/>
      <c r="I62" s="58"/>
      <c r="J62" s="59"/>
      <c r="K62" s="58"/>
      <c r="L62" s="56"/>
      <c r="M62" s="56"/>
      <c r="N62" s="58"/>
      <c r="O62" s="58"/>
      <c r="P62" s="58"/>
      <c r="Q62" s="58"/>
      <c r="R62" s="58"/>
      <c r="S62" s="58"/>
      <c r="T62" s="58"/>
      <c r="U62" s="58"/>
      <c r="V62" s="58"/>
      <c r="W62" s="58"/>
      <c r="X62" s="58"/>
      <c r="Y62" s="58"/>
      <c r="Z62" s="58" t="str">
        <f t="shared" si="1"/>
        <v>#DIV/0!</v>
      </c>
      <c r="AA62" s="58" t="str">
        <f t="shared" si="2"/>
        <v>#DIV/0!</v>
      </c>
      <c r="AB62" s="31"/>
      <c r="AC62" s="4"/>
      <c r="AD62" s="4"/>
      <c r="AE62" s="4"/>
      <c r="AF62" s="4"/>
      <c r="AG62" s="4"/>
      <c r="AH62" s="4"/>
      <c r="AI62" s="4"/>
      <c r="AJ62" s="4"/>
      <c r="AK62" s="4"/>
    </row>
    <row r="63" ht="15.75" customHeight="1">
      <c r="A63" s="4"/>
      <c r="B63" s="29"/>
      <c r="C63" s="55"/>
      <c r="D63" s="3"/>
      <c r="E63" s="56"/>
      <c r="F63" s="57"/>
      <c r="G63" s="56"/>
      <c r="H63" s="56"/>
      <c r="I63" s="58"/>
      <c r="J63" s="59"/>
      <c r="K63" s="58"/>
      <c r="L63" s="56"/>
      <c r="M63" s="56"/>
      <c r="N63" s="58"/>
      <c r="O63" s="58"/>
      <c r="P63" s="58"/>
      <c r="Q63" s="58"/>
      <c r="R63" s="58"/>
      <c r="S63" s="58"/>
      <c r="T63" s="58"/>
      <c r="U63" s="58"/>
      <c r="V63" s="58"/>
      <c r="W63" s="58"/>
      <c r="X63" s="58"/>
      <c r="Y63" s="58"/>
      <c r="Z63" s="58" t="str">
        <f t="shared" si="1"/>
        <v>#DIV/0!</v>
      </c>
      <c r="AA63" s="58" t="str">
        <f t="shared" si="2"/>
        <v>#DIV/0!</v>
      </c>
      <c r="AB63" s="31"/>
      <c r="AC63" s="4"/>
      <c r="AD63" s="4"/>
      <c r="AE63" s="4"/>
      <c r="AF63" s="4"/>
      <c r="AG63" s="4"/>
      <c r="AH63" s="4"/>
      <c r="AI63" s="4"/>
      <c r="AJ63" s="4"/>
      <c r="AK63" s="4"/>
    </row>
    <row r="64" ht="15.75" customHeight="1">
      <c r="A64" s="4"/>
      <c r="B64" s="29"/>
      <c r="C64" s="55"/>
      <c r="D64" s="3"/>
      <c r="E64" s="56"/>
      <c r="F64" s="57"/>
      <c r="G64" s="56"/>
      <c r="H64" s="56"/>
      <c r="I64" s="58"/>
      <c r="J64" s="59"/>
      <c r="K64" s="58"/>
      <c r="L64" s="56"/>
      <c r="M64" s="56"/>
      <c r="N64" s="58"/>
      <c r="O64" s="58"/>
      <c r="P64" s="58"/>
      <c r="Q64" s="58"/>
      <c r="R64" s="58"/>
      <c r="S64" s="58"/>
      <c r="T64" s="58"/>
      <c r="U64" s="58"/>
      <c r="V64" s="58"/>
      <c r="W64" s="58"/>
      <c r="X64" s="58"/>
      <c r="Y64" s="58"/>
      <c r="Z64" s="58" t="str">
        <f t="shared" si="1"/>
        <v>#DIV/0!</v>
      </c>
      <c r="AA64" s="58" t="str">
        <f t="shared" si="2"/>
        <v>#DIV/0!</v>
      </c>
      <c r="AB64" s="31"/>
      <c r="AC64" s="4"/>
      <c r="AD64" s="4"/>
      <c r="AE64" s="4"/>
      <c r="AF64" s="4"/>
      <c r="AG64" s="4"/>
      <c r="AH64" s="4"/>
      <c r="AI64" s="4"/>
      <c r="AJ64" s="4"/>
      <c r="AK64" s="4"/>
    </row>
    <row r="65" ht="15.75" customHeight="1">
      <c r="A65" s="4"/>
      <c r="B65" s="29"/>
      <c r="C65" s="55"/>
      <c r="D65" s="3"/>
      <c r="E65" s="56"/>
      <c r="F65" s="57"/>
      <c r="G65" s="56"/>
      <c r="H65" s="56"/>
      <c r="I65" s="58"/>
      <c r="J65" s="59"/>
      <c r="K65" s="58"/>
      <c r="L65" s="56"/>
      <c r="M65" s="56"/>
      <c r="N65" s="58"/>
      <c r="O65" s="58"/>
      <c r="P65" s="58"/>
      <c r="Q65" s="58"/>
      <c r="R65" s="58"/>
      <c r="S65" s="58"/>
      <c r="T65" s="58"/>
      <c r="U65" s="58"/>
      <c r="V65" s="58"/>
      <c r="W65" s="58"/>
      <c r="X65" s="58"/>
      <c r="Y65" s="58"/>
      <c r="Z65" s="58" t="str">
        <f t="shared" si="1"/>
        <v>#DIV/0!</v>
      </c>
      <c r="AA65" s="58" t="str">
        <f t="shared" si="2"/>
        <v>#DIV/0!</v>
      </c>
      <c r="AB65" s="31"/>
      <c r="AC65" s="4"/>
      <c r="AD65" s="4"/>
      <c r="AE65" s="4"/>
      <c r="AF65" s="4"/>
      <c r="AG65" s="4"/>
      <c r="AH65" s="4"/>
      <c r="AI65" s="4"/>
      <c r="AJ65" s="4"/>
      <c r="AK65" s="4"/>
    </row>
    <row r="66" ht="15.75" customHeight="1">
      <c r="A66" s="4"/>
      <c r="B66" s="29"/>
      <c r="C66" s="55"/>
      <c r="D66" s="3"/>
      <c r="E66" s="56"/>
      <c r="F66" s="57"/>
      <c r="G66" s="56"/>
      <c r="H66" s="56"/>
      <c r="I66" s="58"/>
      <c r="J66" s="59"/>
      <c r="K66" s="58"/>
      <c r="L66" s="56"/>
      <c r="M66" s="56"/>
      <c r="N66" s="58"/>
      <c r="O66" s="58"/>
      <c r="P66" s="58"/>
      <c r="Q66" s="58"/>
      <c r="R66" s="58"/>
      <c r="S66" s="58"/>
      <c r="T66" s="58"/>
      <c r="U66" s="58"/>
      <c r="V66" s="58"/>
      <c r="W66" s="58"/>
      <c r="X66" s="58"/>
      <c r="Y66" s="58"/>
      <c r="Z66" s="58" t="str">
        <f t="shared" si="1"/>
        <v>#DIV/0!</v>
      </c>
      <c r="AA66" s="58" t="str">
        <f t="shared" si="2"/>
        <v>#DIV/0!</v>
      </c>
      <c r="AB66" s="31"/>
      <c r="AC66" s="4"/>
      <c r="AD66" s="4"/>
      <c r="AE66" s="4"/>
      <c r="AF66" s="4"/>
      <c r="AG66" s="4"/>
      <c r="AH66" s="4"/>
      <c r="AI66" s="4"/>
      <c r="AJ66" s="4"/>
      <c r="AK66" s="4"/>
    </row>
    <row r="67" ht="15.75" customHeight="1">
      <c r="A67" s="4"/>
      <c r="B67" s="29"/>
      <c r="C67" s="55"/>
      <c r="D67" s="3"/>
      <c r="E67" s="56"/>
      <c r="F67" s="57"/>
      <c r="G67" s="56"/>
      <c r="H67" s="56"/>
      <c r="I67" s="58"/>
      <c r="J67" s="59"/>
      <c r="K67" s="58"/>
      <c r="L67" s="56"/>
      <c r="M67" s="56"/>
      <c r="N67" s="58"/>
      <c r="O67" s="58"/>
      <c r="P67" s="58"/>
      <c r="Q67" s="58"/>
      <c r="R67" s="58"/>
      <c r="S67" s="58"/>
      <c r="T67" s="58"/>
      <c r="U67" s="58"/>
      <c r="V67" s="58"/>
      <c r="W67" s="58"/>
      <c r="X67" s="58"/>
      <c r="Y67" s="58"/>
      <c r="Z67" s="58" t="str">
        <f t="shared" si="1"/>
        <v>#DIV/0!</v>
      </c>
      <c r="AA67" s="58" t="str">
        <f t="shared" si="2"/>
        <v>#DIV/0!</v>
      </c>
      <c r="AB67" s="31"/>
      <c r="AC67" s="4"/>
      <c r="AD67" s="4"/>
      <c r="AE67" s="4"/>
      <c r="AF67" s="4"/>
      <c r="AG67" s="4"/>
      <c r="AH67" s="4"/>
      <c r="AI67" s="4"/>
      <c r="AJ67" s="4"/>
      <c r="AK67" s="4"/>
    </row>
    <row r="68" ht="15.75" customHeight="1">
      <c r="A68" s="4"/>
      <c r="B68" s="29"/>
      <c r="C68" s="55"/>
      <c r="D68" s="3"/>
      <c r="E68" s="56"/>
      <c r="F68" s="57"/>
      <c r="G68" s="56"/>
      <c r="H68" s="56"/>
      <c r="I68" s="58"/>
      <c r="J68" s="59"/>
      <c r="K68" s="58"/>
      <c r="L68" s="56"/>
      <c r="M68" s="56"/>
      <c r="N68" s="58"/>
      <c r="O68" s="58"/>
      <c r="P68" s="58"/>
      <c r="Q68" s="58"/>
      <c r="R68" s="58"/>
      <c r="S68" s="58"/>
      <c r="T68" s="58"/>
      <c r="U68" s="58"/>
      <c r="V68" s="58"/>
      <c r="W68" s="58"/>
      <c r="X68" s="58"/>
      <c r="Y68" s="58"/>
      <c r="Z68" s="58" t="str">
        <f t="shared" si="1"/>
        <v>#DIV/0!</v>
      </c>
      <c r="AA68" s="58" t="str">
        <f t="shared" si="2"/>
        <v>#DIV/0!</v>
      </c>
      <c r="AB68" s="31"/>
      <c r="AC68" s="4"/>
      <c r="AD68" s="4"/>
      <c r="AE68" s="4"/>
      <c r="AF68" s="4"/>
      <c r="AG68" s="4"/>
      <c r="AH68" s="4"/>
      <c r="AI68" s="4"/>
      <c r="AJ68" s="4"/>
      <c r="AK68" s="4"/>
    </row>
    <row r="69" ht="15.75" customHeight="1">
      <c r="A69" s="4"/>
      <c r="B69" s="29"/>
      <c r="C69" s="55"/>
      <c r="D69" s="3"/>
      <c r="E69" s="56"/>
      <c r="F69" s="57"/>
      <c r="G69" s="56"/>
      <c r="H69" s="56"/>
      <c r="I69" s="58"/>
      <c r="J69" s="59"/>
      <c r="K69" s="58"/>
      <c r="L69" s="56"/>
      <c r="M69" s="56"/>
      <c r="N69" s="58"/>
      <c r="O69" s="58"/>
      <c r="P69" s="58"/>
      <c r="Q69" s="58"/>
      <c r="R69" s="58"/>
      <c r="S69" s="58"/>
      <c r="T69" s="58"/>
      <c r="U69" s="58"/>
      <c r="V69" s="58"/>
      <c r="W69" s="58"/>
      <c r="X69" s="58"/>
      <c r="Y69" s="58"/>
      <c r="Z69" s="58" t="str">
        <f t="shared" si="1"/>
        <v>#DIV/0!</v>
      </c>
      <c r="AA69" s="58" t="str">
        <f t="shared" si="2"/>
        <v>#DIV/0!</v>
      </c>
      <c r="AB69" s="31"/>
      <c r="AC69" s="4"/>
      <c r="AD69" s="4"/>
      <c r="AE69" s="4"/>
      <c r="AF69" s="4"/>
      <c r="AG69" s="4"/>
      <c r="AH69" s="4"/>
      <c r="AI69" s="4"/>
      <c r="AJ69" s="4"/>
      <c r="AK69" s="4"/>
    </row>
    <row r="70" ht="15.75" customHeight="1">
      <c r="A70" s="4"/>
      <c r="B70" s="29"/>
      <c r="C70" s="55"/>
      <c r="D70" s="3"/>
      <c r="E70" s="56"/>
      <c r="F70" s="57"/>
      <c r="G70" s="56"/>
      <c r="H70" s="56"/>
      <c r="I70" s="58"/>
      <c r="J70" s="59"/>
      <c r="K70" s="58"/>
      <c r="L70" s="56"/>
      <c r="M70" s="56"/>
      <c r="N70" s="58"/>
      <c r="O70" s="58"/>
      <c r="P70" s="58"/>
      <c r="Q70" s="58"/>
      <c r="R70" s="58"/>
      <c r="S70" s="58"/>
      <c r="T70" s="58"/>
      <c r="U70" s="58"/>
      <c r="V70" s="58"/>
      <c r="W70" s="58"/>
      <c r="X70" s="58"/>
      <c r="Y70" s="58"/>
      <c r="Z70" s="58" t="str">
        <f t="shared" si="1"/>
        <v>#DIV/0!</v>
      </c>
      <c r="AA70" s="58" t="str">
        <f t="shared" si="2"/>
        <v>#DIV/0!</v>
      </c>
      <c r="AB70" s="31"/>
      <c r="AC70" s="4"/>
      <c r="AD70" s="4"/>
      <c r="AE70" s="4"/>
      <c r="AF70" s="4"/>
      <c r="AG70" s="4"/>
      <c r="AH70" s="4"/>
      <c r="AI70" s="4"/>
      <c r="AJ70" s="4"/>
      <c r="AK70" s="4"/>
    </row>
    <row r="71" ht="15.75" customHeight="1">
      <c r="A71" s="4"/>
      <c r="B71" s="29"/>
      <c r="C71" s="55"/>
      <c r="D71" s="3"/>
      <c r="E71" s="56"/>
      <c r="F71" s="57"/>
      <c r="G71" s="56"/>
      <c r="H71" s="56"/>
      <c r="I71" s="58"/>
      <c r="J71" s="59"/>
      <c r="K71" s="58"/>
      <c r="L71" s="56"/>
      <c r="M71" s="56"/>
      <c r="N71" s="58"/>
      <c r="O71" s="58"/>
      <c r="P71" s="58"/>
      <c r="Q71" s="58"/>
      <c r="R71" s="58"/>
      <c r="S71" s="58"/>
      <c r="T71" s="58"/>
      <c r="U71" s="58"/>
      <c r="V71" s="58"/>
      <c r="W71" s="58"/>
      <c r="X71" s="58"/>
      <c r="Y71" s="58"/>
      <c r="Z71" s="58" t="str">
        <f t="shared" si="1"/>
        <v>#DIV/0!</v>
      </c>
      <c r="AA71" s="58" t="str">
        <f t="shared" si="2"/>
        <v>#DIV/0!</v>
      </c>
      <c r="AB71" s="31"/>
      <c r="AC71" s="4"/>
      <c r="AD71" s="4"/>
      <c r="AE71" s="4"/>
      <c r="AF71" s="4"/>
      <c r="AG71" s="4"/>
      <c r="AH71" s="4"/>
      <c r="AI71" s="4"/>
      <c r="AJ71" s="4"/>
      <c r="AK71" s="4"/>
    </row>
    <row r="72" ht="15.75" customHeight="1">
      <c r="A72" s="4"/>
      <c r="B72" s="29"/>
      <c r="C72" s="55"/>
      <c r="D72" s="3"/>
      <c r="E72" s="56"/>
      <c r="F72" s="57"/>
      <c r="G72" s="56"/>
      <c r="H72" s="56"/>
      <c r="I72" s="58"/>
      <c r="J72" s="59"/>
      <c r="K72" s="58"/>
      <c r="L72" s="56"/>
      <c r="M72" s="56"/>
      <c r="N72" s="58"/>
      <c r="O72" s="58"/>
      <c r="P72" s="58"/>
      <c r="Q72" s="58"/>
      <c r="R72" s="58"/>
      <c r="S72" s="58"/>
      <c r="T72" s="58"/>
      <c r="U72" s="58"/>
      <c r="V72" s="58"/>
      <c r="W72" s="58"/>
      <c r="X72" s="58"/>
      <c r="Y72" s="58"/>
      <c r="Z72" s="58" t="str">
        <f t="shared" si="1"/>
        <v>#DIV/0!</v>
      </c>
      <c r="AA72" s="58" t="str">
        <f t="shared" si="2"/>
        <v>#DIV/0!</v>
      </c>
      <c r="AB72" s="31"/>
      <c r="AC72" s="4"/>
      <c r="AD72" s="4"/>
      <c r="AE72" s="4"/>
      <c r="AF72" s="4"/>
      <c r="AG72" s="4"/>
      <c r="AH72" s="4"/>
      <c r="AI72" s="4"/>
      <c r="AJ72" s="4"/>
      <c r="AK72" s="4"/>
    </row>
    <row r="73" ht="15.75" customHeight="1">
      <c r="A73" s="4"/>
      <c r="B73" s="29"/>
      <c r="C73" s="55"/>
      <c r="D73" s="3"/>
      <c r="E73" s="56"/>
      <c r="F73" s="57"/>
      <c r="G73" s="56"/>
      <c r="H73" s="56"/>
      <c r="I73" s="58"/>
      <c r="J73" s="59"/>
      <c r="K73" s="58"/>
      <c r="L73" s="56"/>
      <c r="M73" s="56"/>
      <c r="N73" s="58"/>
      <c r="O73" s="58"/>
      <c r="P73" s="58"/>
      <c r="Q73" s="58"/>
      <c r="R73" s="58"/>
      <c r="S73" s="58"/>
      <c r="T73" s="58"/>
      <c r="U73" s="58"/>
      <c r="V73" s="58"/>
      <c r="W73" s="58"/>
      <c r="X73" s="58"/>
      <c r="Y73" s="58"/>
      <c r="Z73" s="58" t="str">
        <f t="shared" si="1"/>
        <v>#DIV/0!</v>
      </c>
      <c r="AA73" s="58" t="str">
        <f t="shared" si="2"/>
        <v>#DIV/0!</v>
      </c>
      <c r="AB73" s="31"/>
      <c r="AC73" s="4"/>
      <c r="AD73" s="4"/>
      <c r="AE73" s="4"/>
      <c r="AF73" s="4"/>
      <c r="AG73" s="4"/>
      <c r="AH73" s="4"/>
      <c r="AI73" s="4"/>
      <c r="AJ73" s="4"/>
      <c r="AK73" s="4"/>
    </row>
    <row r="74" ht="15.75" customHeight="1">
      <c r="A74" s="4"/>
      <c r="B74" s="61"/>
      <c r="C74" s="62"/>
      <c r="D74" s="38"/>
      <c r="E74" s="63"/>
      <c r="F74" s="64"/>
      <c r="G74" s="63"/>
      <c r="H74" s="63"/>
      <c r="I74" s="65"/>
      <c r="J74" s="66"/>
      <c r="K74" s="65"/>
      <c r="L74" s="63"/>
      <c r="M74" s="63"/>
      <c r="N74" s="65"/>
      <c r="O74" s="65"/>
      <c r="P74" s="65"/>
      <c r="Q74" s="65"/>
      <c r="R74" s="65"/>
      <c r="S74" s="65"/>
      <c r="T74" s="65"/>
      <c r="U74" s="65"/>
      <c r="V74" s="65"/>
      <c r="W74" s="65"/>
      <c r="X74" s="65"/>
      <c r="Y74" s="65"/>
      <c r="Z74" s="65" t="str">
        <f t="shared" si="1"/>
        <v>#DIV/0!</v>
      </c>
      <c r="AA74" s="65" t="str">
        <f t="shared" si="2"/>
        <v>#DIV/0!</v>
      </c>
      <c r="AB74" s="39"/>
      <c r="AC74" s="4"/>
      <c r="AD74" s="4"/>
      <c r="AE74" s="4"/>
      <c r="AF74" s="4"/>
      <c r="AG74" s="4"/>
      <c r="AH74" s="4"/>
      <c r="AI74" s="4"/>
      <c r="AJ74" s="4"/>
      <c r="AK74" s="4"/>
    </row>
    <row r="75" ht="15.75" customHeight="1">
      <c r="A75" s="4"/>
      <c r="B75" s="42" t="s">
        <v>70</v>
      </c>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91"/>
      <c r="AC75" s="4"/>
      <c r="AD75" s="4"/>
      <c r="AE75" s="4"/>
      <c r="AF75" s="4"/>
      <c r="AG75" s="4"/>
      <c r="AH75" s="4"/>
      <c r="AI75" s="4"/>
      <c r="AJ75" s="4"/>
      <c r="AK75" s="4"/>
    </row>
    <row r="76" ht="15.75" customHeight="1">
      <c r="A76" s="4"/>
      <c r="B76" s="92"/>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4"/>
      <c r="AC76" s="4"/>
      <c r="AD76" s="4"/>
      <c r="AE76" s="4"/>
      <c r="AF76" s="4"/>
      <c r="AG76" s="4"/>
      <c r="AH76" s="4"/>
      <c r="AI76" s="4"/>
      <c r="AJ76" s="4"/>
      <c r="AK76" s="4"/>
    </row>
    <row r="77" ht="15.75" customHeight="1">
      <c r="A77" s="4"/>
      <c r="B77" s="48" t="s">
        <v>3</v>
      </c>
      <c r="C77" s="9" t="s">
        <v>4</v>
      </c>
      <c r="D77" s="10"/>
      <c r="E77" s="11" t="s">
        <v>5</v>
      </c>
      <c r="F77" s="11" t="s">
        <v>6</v>
      </c>
      <c r="G77" s="11" t="s">
        <v>7</v>
      </c>
      <c r="H77" s="11" t="s">
        <v>8</v>
      </c>
      <c r="I77" s="11" t="s">
        <v>9</v>
      </c>
      <c r="J77" s="11" t="s">
        <v>10</v>
      </c>
      <c r="K77" s="11" t="s">
        <v>11</v>
      </c>
      <c r="L77" s="11" t="s">
        <v>12</v>
      </c>
      <c r="M77" s="11" t="s">
        <v>13</v>
      </c>
      <c r="N77" s="49" t="s">
        <v>14</v>
      </c>
      <c r="O77" s="49" t="s">
        <v>15</v>
      </c>
      <c r="P77" s="49" t="s">
        <v>16</v>
      </c>
      <c r="Q77" s="49" t="s">
        <v>17</v>
      </c>
      <c r="R77" s="49" t="s">
        <v>18</v>
      </c>
      <c r="S77" s="49" t="s">
        <v>19</v>
      </c>
      <c r="T77" s="49" t="s">
        <v>20</v>
      </c>
      <c r="U77" s="49" t="s">
        <v>21</v>
      </c>
      <c r="V77" s="49" t="s">
        <v>22</v>
      </c>
      <c r="W77" s="11" t="s">
        <v>23</v>
      </c>
      <c r="X77" s="11" t="s">
        <v>24</v>
      </c>
      <c r="Y77" s="11" t="s">
        <v>25</v>
      </c>
      <c r="Z77" s="11" t="s">
        <v>26</v>
      </c>
      <c r="AA77" s="11" t="s">
        <v>27</v>
      </c>
      <c r="AB77" s="11" t="s">
        <v>28</v>
      </c>
      <c r="AC77" s="4"/>
      <c r="AD77" s="4"/>
      <c r="AE77" s="4"/>
      <c r="AF77" s="4"/>
      <c r="AG77" s="4"/>
      <c r="AH77" s="4"/>
      <c r="AI77" s="4"/>
      <c r="AJ77" s="4"/>
      <c r="AK77" s="4"/>
    </row>
    <row r="78" ht="132.75" customHeight="1">
      <c r="A78" s="4"/>
      <c r="B78" s="50" t="s">
        <v>60</v>
      </c>
      <c r="C78" s="72" t="s">
        <v>32</v>
      </c>
      <c r="D78" s="73"/>
      <c r="E78" s="120" t="s">
        <v>294</v>
      </c>
      <c r="F78" s="51" t="s">
        <v>67</v>
      </c>
      <c r="G78" s="20" t="s">
        <v>35</v>
      </c>
      <c r="H78" s="20" t="s">
        <v>36</v>
      </c>
      <c r="I78" s="21">
        <v>0.0</v>
      </c>
      <c r="J78" s="52" t="s">
        <v>126</v>
      </c>
      <c r="K78" s="21">
        <v>1.0</v>
      </c>
      <c r="L78" s="20" t="s">
        <v>38</v>
      </c>
      <c r="M78" s="20" t="s">
        <v>39</v>
      </c>
      <c r="N78" s="21"/>
      <c r="O78" s="21"/>
      <c r="P78" s="21">
        <v>0.5</v>
      </c>
      <c r="Q78" s="21"/>
      <c r="R78" s="21"/>
      <c r="S78" s="21">
        <v>1.0</v>
      </c>
      <c r="T78" s="21"/>
      <c r="U78" s="21"/>
      <c r="V78" s="21">
        <v>0.75</v>
      </c>
      <c r="W78" s="21"/>
      <c r="X78" s="21"/>
      <c r="Y78" s="21"/>
      <c r="Z78" s="21">
        <f t="shared" ref="Z78:Z92" si="3">AVERAGE(N78:Y78)</f>
        <v>0.75</v>
      </c>
      <c r="AA78" s="21">
        <f t="shared" ref="AA78:AA92" si="4">Z78/K78</f>
        <v>0.75</v>
      </c>
      <c r="AB78" s="110" t="s">
        <v>295</v>
      </c>
      <c r="AC78" s="4"/>
      <c r="AD78" s="4"/>
      <c r="AE78" s="4"/>
      <c r="AF78" s="4"/>
      <c r="AG78" s="4"/>
      <c r="AH78" s="4"/>
      <c r="AI78" s="4"/>
      <c r="AJ78" s="4"/>
      <c r="AK78" s="4"/>
    </row>
    <row r="79" ht="15.75" customHeight="1">
      <c r="A79" s="4"/>
      <c r="B79" s="29"/>
      <c r="C79" s="55"/>
      <c r="D79" s="3"/>
      <c r="E79" s="56"/>
      <c r="F79" s="57"/>
      <c r="G79" s="56"/>
      <c r="H79" s="56"/>
      <c r="I79" s="58"/>
      <c r="J79" s="59"/>
      <c r="K79" s="58"/>
      <c r="L79" s="56"/>
      <c r="M79" s="56"/>
      <c r="N79" s="58"/>
      <c r="O79" s="58"/>
      <c r="P79" s="58"/>
      <c r="Q79" s="58"/>
      <c r="R79" s="58"/>
      <c r="S79" s="58"/>
      <c r="T79" s="58"/>
      <c r="U79" s="58"/>
      <c r="V79" s="58"/>
      <c r="W79" s="58"/>
      <c r="X79" s="58"/>
      <c r="Y79" s="58"/>
      <c r="Z79" s="58" t="str">
        <f t="shared" si="3"/>
        <v>#DIV/0!</v>
      </c>
      <c r="AA79" s="58" t="str">
        <f t="shared" si="4"/>
        <v>#DIV/0!</v>
      </c>
      <c r="AB79" s="31"/>
      <c r="AC79" s="4"/>
      <c r="AD79" s="4"/>
      <c r="AE79" s="4"/>
      <c r="AF79" s="4"/>
      <c r="AG79" s="4"/>
      <c r="AH79" s="4"/>
      <c r="AI79" s="4"/>
      <c r="AJ79" s="4"/>
      <c r="AK79" s="4"/>
    </row>
    <row r="80" ht="15.75" customHeight="1">
      <c r="A80" s="4"/>
      <c r="B80" s="29"/>
      <c r="C80" s="55"/>
      <c r="D80" s="3"/>
      <c r="E80" s="56"/>
      <c r="F80" s="57"/>
      <c r="G80" s="56"/>
      <c r="H80" s="56"/>
      <c r="I80" s="58"/>
      <c r="J80" s="59"/>
      <c r="K80" s="58"/>
      <c r="L80" s="56"/>
      <c r="M80" s="56"/>
      <c r="N80" s="58"/>
      <c r="O80" s="58"/>
      <c r="P80" s="58"/>
      <c r="Q80" s="58"/>
      <c r="R80" s="58"/>
      <c r="S80" s="58"/>
      <c r="T80" s="58"/>
      <c r="U80" s="58"/>
      <c r="V80" s="58"/>
      <c r="W80" s="58"/>
      <c r="X80" s="58"/>
      <c r="Y80" s="58"/>
      <c r="Z80" s="58" t="str">
        <f t="shared" si="3"/>
        <v>#DIV/0!</v>
      </c>
      <c r="AA80" s="58" t="str">
        <f t="shared" si="4"/>
        <v>#DIV/0!</v>
      </c>
      <c r="AB80" s="31"/>
      <c r="AC80" s="4"/>
      <c r="AD80" s="4"/>
      <c r="AE80" s="4"/>
      <c r="AF80" s="4"/>
      <c r="AG80" s="4"/>
      <c r="AH80" s="4"/>
      <c r="AI80" s="4"/>
      <c r="AJ80" s="4"/>
      <c r="AK80" s="4"/>
    </row>
    <row r="81" ht="15.75" customHeight="1">
      <c r="A81" s="4"/>
      <c r="B81" s="29"/>
      <c r="C81" s="55"/>
      <c r="D81" s="3"/>
      <c r="E81" s="56"/>
      <c r="F81" s="57"/>
      <c r="G81" s="56"/>
      <c r="H81" s="56"/>
      <c r="I81" s="58"/>
      <c r="J81" s="59"/>
      <c r="K81" s="58"/>
      <c r="L81" s="56"/>
      <c r="M81" s="56"/>
      <c r="N81" s="58"/>
      <c r="O81" s="58"/>
      <c r="P81" s="58"/>
      <c r="Q81" s="58"/>
      <c r="R81" s="58"/>
      <c r="S81" s="58"/>
      <c r="T81" s="58"/>
      <c r="U81" s="58"/>
      <c r="V81" s="58"/>
      <c r="W81" s="58"/>
      <c r="X81" s="58"/>
      <c r="Y81" s="58"/>
      <c r="Z81" s="58" t="str">
        <f t="shared" si="3"/>
        <v>#DIV/0!</v>
      </c>
      <c r="AA81" s="58" t="str">
        <f t="shared" si="4"/>
        <v>#DIV/0!</v>
      </c>
      <c r="AB81" s="31"/>
      <c r="AC81" s="4"/>
      <c r="AD81" s="4"/>
      <c r="AE81" s="4"/>
      <c r="AF81" s="4"/>
      <c r="AG81" s="4"/>
      <c r="AH81" s="4"/>
      <c r="AI81" s="4"/>
      <c r="AJ81" s="4"/>
      <c r="AK81" s="4"/>
    </row>
    <row r="82" ht="15.75" customHeight="1">
      <c r="A82" s="4"/>
      <c r="B82" s="29"/>
      <c r="C82" s="55"/>
      <c r="D82" s="3"/>
      <c r="E82" s="56"/>
      <c r="F82" s="57"/>
      <c r="G82" s="56"/>
      <c r="H82" s="56"/>
      <c r="I82" s="58"/>
      <c r="J82" s="59"/>
      <c r="K82" s="58"/>
      <c r="L82" s="56"/>
      <c r="M82" s="56"/>
      <c r="N82" s="58"/>
      <c r="O82" s="58"/>
      <c r="P82" s="58"/>
      <c r="Q82" s="58"/>
      <c r="R82" s="58"/>
      <c r="S82" s="58"/>
      <c r="T82" s="58"/>
      <c r="U82" s="58"/>
      <c r="V82" s="58"/>
      <c r="W82" s="58"/>
      <c r="X82" s="58"/>
      <c r="Y82" s="58"/>
      <c r="Z82" s="58" t="str">
        <f t="shared" si="3"/>
        <v>#DIV/0!</v>
      </c>
      <c r="AA82" s="58" t="str">
        <f t="shared" si="4"/>
        <v>#DIV/0!</v>
      </c>
      <c r="AB82" s="31"/>
      <c r="AC82" s="4"/>
      <c r="AD82" s="4"/>
      <c r="AE82" s="4"/>
      <c r="AF82" s="4"/>
      <c r="AG82" s="4"/>
      <c r="AH82" s="4"/>
      <c r="AI82" s="4"/>
      <c r="AJ82" s="4"/>
      <c r="AK82" s="4"/>
    </row>
    <row r="83" ht="15.75" customHeight="1">
      <c r="A83" s="4"/>
      <c r="B83" s="29"/>
      <c r="C83" s="55"/>
      <c r="D83" s="3"/>
      <c r="E83" s="56"/>
      <c r="F83" s="57"/>
      <c r="G83" s="56"/>
      <c r="H83" s="56"/>
      <c r="I83" s="58"/>
      <c r="J83" s="59"/>
      <c r="K83" s="58"/>
      <c r="L83" s="56"/>
      <c r="M83" s="56"/>
      <c r="N83" s="58"/>
      <c r="O83" s="58"/>
      <c r="P83" s="58"/>
      <c r="Q83" s="58"/>
      <c r="R83" s="58"/>
      <c r="S83" s="58"/>
      <c r="T83" s="58"/>
      <c r="U83" s="58"/>
      <c r="V83" s="58"/>
      <c r="W83" s="58"/>
      <c r="X83" s="58"/>
      <c r="Y83" s="58"/>
      <c r="Z83" s="58" t="str">
        <f t="shared" si="3"/>
        <v>#DIV/0!</v>
      </c>
      <c r="AA83" s="58" t="str">
        <f t="shared" si="4"/>
        <v>#DIV/0!</v>
      </c>
      <c r="AB83" s="31"/>
      <c r="AC83" s="4"/>
      <c r="AD83" s="4"/>
      <c r="AE83" s="4"/>
      <c r="AF83" s="4"/>
      <c r="AG83" s="4"/>
      <c r="AH83" s="4"/>
      <c r="AI83" s="4"/>
      <c r="AJ83" s="4"/>
      <c r="AK83" s="4"/>
    </row>
    <row r="84" ht="15.75" customHeight="1">
      <c r="A84" s="4"/>
      <c r="B84" s="29"/>
      <c r="C84" s="55"/>
      <c r="D84" s="3"/>
      <c r="E84" s="56"/>
      <c r="F84" s="57"/>
      <c r="G84" s="56"/>
      <c r="H84" s="56"/>
      <c r="I84" s="58"/>
      <c r="J84" s="59"/>
      <c r="K84" s="58"/>
      <c r="L84" s="56"/>
      <c r="M84" s="56"/>
      <c r="N84" s="58"/>
      <c r="O84" s="58"/>
      <c r="P84" s="58"/>
      <c r="Q84" s="58"/>
      <c r="R84" s="58"/>
      <c r="S84" s="58"/>
      <c r="T84" s="58"/>
      <c r="U84" s="58"/>
      <c r="V84" s="58"/>
      <c r="W84" s="58"/>
      <c r="X84" s="58"/>
      <c r="Y84" s="58"/>
      <c r="Z84" s="58" t="str">
        <f t="shared" si="3"/>
        <v>#DIV/0!</v>
      </c>
      <c r="AA84" s="58" t="str">
        <f t="shared" si="4"/>
        <v>#DIV/0!</v>
      </c>
      <c r="AB84" s="31"/>
      <c r="AC84" s="4"/>
      <c r="AD84" s="4"/>
      <c r="AE84" s="4"/>
      <c r="AF84" s="4"/>
      <c r="AG84" s="4"/>
      <c r="AH84" s="4"/>
      <c r="AI84" s="4"/>
      <c r="AJ84" s="4"/>
      <c r="AK84" s="4"/>
    </row>
    <row r="85" ht="15.75" customHeight="1">
      <c r="A85" s="4"/>
      <c r="B85" s="29"/>
      <c r="C85" s="55"/>
      <c r="D85" s="3"/>
      <c r="E85" s="56"/>
      <c r="F85" s="57"/>
      <c r="G85" s="56"/>
      <c r="H85" s="56"/>
      <c r="I85" s="58"/>
      <c r="J85" s="59"/>
      <c r="K85" s="58"/>
      <c r="L85" s="56"/>
      <c r="M85" s="56"/>
      <c r="N85" s="58"/>
      <c r="O85" s="58"/>
      <c r="P85" s="58"/>
      <c r="Q85" s="58"/>
      <c r="R85" s="58"/>
      <c r="S85" s="58"/>
      <c r="T85" s="58"/>
      <c r="U85" s="58"/>
      <c r="V85" s="58"/>
      <c r="W85" s="58"/>
      <c r="X85" s="58"/>
      <c r="Y85" s="58"/>
      <c r="Z85" s="58" t="str">
        <f t="shared" si="3"/>
        <v>#DIV/0!</v>
      </c>
      <c r="AA85" s="58" t="str">
        <f t="shared" si="4"/>
        <v>#DIV/0!</v>
      </c>
      <c r="AB85" s="31"/>
      <c r="AC85" s="4"/>
      <c r="AD85" s="4"/>
      <c r="AE85" s="4"/>
      <c r="AF85" s="4"/>
      <c r="AG85" s="4"/>
      <c r="AH85" s="4"/>
      <c r="AI85" s="4"/>
      <c r="AJ85" s="4"/>
      <c r="AK85" s="4"/>
    </row>
    <row r="86" ht="15.75" customHeight="1">
      <c r="A86" s="4"/>
      <c r="B86" s="29"/>
      <c r="C86" s="55"/>
      <c r="D86" s="3"/>
      <c r="E86" s="56"/>
      <c r="F86" s="57"/>
      <c r="G86" s="56"/>
      <c r="H86" s="56"/>
      <c r="I86" s="58"/>
      <c r="J86" s="59"/>
      <c r="K86" s="58"/>
      <c r="L86" s="56"/>
      <c r="M86" s="56"/>
      <c r="N86" s="58"/>
      <c r="O86" s="58"/>
      <c r="P86" s="58"/>
      <c r="Q86" s="58"/>
      <c r="R86" s="58"/>
      <c r="S86" s="58"/>
      <c r="T86" s="58"/>
      <c r="U86" s="58"/>
      <c r="V86" s="58"/>
      <c r="W86" s="58"/>
      <c r="X86" s="58"/>
      <c r="Y86" s="58"/>
      <c r="Z86" s="58" t="str">
        <f t="shared" si="3"/>
        <v>#DIV/0!</v>
      </c>
      <c r="AA86" s="58" t="str">
        <f t="shared" si="4"/>
        <v>#DIV/0!</v>
      </c>
      <c r="AB86" s="31"/>
      <c r="AC86" s="4"/>
      <c r="AD86" s="4"/>
      <c r="AE86" s="4"/>
      <c r="AF86" s="4"/>
      <c r="AG86" s="4"/>
      <c r="AH86" s="4"/>
      <c r="AI86" s="4"/>
      <c r="AJ86" s="4"/>
      <c r="AK86" s="4"/>
    </row>
    <row r="87" ht="15.75" customHeight="1">
      <c r="A87" s="4"/>
      <c r="B87" s="29"/>
      <c r="C87" s="55"/>
      <c r="D87" s="3"/>
      <c r="E87" s="56"/>
      <c r="F87" s="57"/>
      <c r="G87" s="56"/>
      <c r="H87" s="56"/>
      <c r="I87" s="58"/>
      <c r="J87" s="59"/>
      <c r="K87" s="58"/>
      <c r="L87" s="56"/>
      <c r="M87" s="56"/>
      <c r="N87" s="58"/>
      <c r="O87" s="58"/>
      <c r="P87" s="58"/>
      <c r="Q87" s="58"/>
      <c r="R87" s="58"/>
      <c r="S87" s="58"/>
      <c r="T87" s="58"/>
      <c r="U87" s="58"/>
      <c r="V87" s="58"/>
      <c r="W87" s="58"/>
      <c r="X87" s="58"/>
      <c r="Y87" s="58"/>
      <c r="Z87" s="58" t="str">
        <f t="shared" si="3"/>
        <v>#DIV/0!</v>
      </c>
      <c r="AA87" s="58" t="str">
        <f t="shared" si="4"/>
        <v>#DIV/0!</v>
      </c>
      <c r="AB87" s="31"/>
      <c r="AC87" s="4"/>
      <c r="AD87" s="4"/>
      <c r="AE87" s="4"/>
      <c r="AF87" s="4"/>
      <c r="AG87" s="4"/>
      <c r="AH87" s="4"/>
      <c r="AI87" s="4"/>
      <c r="AJ87" s="4"/>
      <c r="AK87" s="4"/>
    </row>
    <row r="88" ht="15.75" customHeight="1">
      <c r="A88" s="4"/>
      <c r="B88" s="29"/>
      <c r="C88" s="55"/>
      <c r="D88" s="3"/>
      <c r="E88" s="56"/>
      <c r="F88" s="57"/>
      <c r="G88" s="56"/>
      <c r="H88" s="56"/>
      <c r="I88" s="58"/>
      <c r="J88" s="59"/>
      <c r="K88" s="58"/>
      <c r="L88" s="56"/>
      <c r="M88" s="56"/>
      <c r="N88" s="58"/>
      <c r="O88" s="58"/>
      <c r="P88" s="58"/>
      <c r="Q88" s="58"/>
      <c r="R88" s="58"/>
      <c r="S88" s="58"/>
      <c r="T88" s="58"/>
      <c r="U88" s="58"/>
      <c r="V88" s="58"/>
      <c r="W88" s="58"/>
      <c r="X88" s="58"/>
      <c r="Y88" s="58"/>
      <c r="Z88" s="58" t="str">
        <f t="shared" si="3"/>
        <v>#DIV/0!</v>
      </c>
      <c r="AA88" s="58" t="str">
        <f t="shared" si="4"/>
        <v>#DIV/0!</v>
      </c>
      <c r="AB88" s="31"/>
      <c r="AC88" s="4"/>
      <c r="AD88" s="4"/>
      <c r="AE88" s="4"/>
      <c r="AF88" s="4"/>
      <c r="AG88" s="4"/>
      <c r="AH88" s="4"/>
      <c r="AI88" s="4"/>
      <c r="AJ88" s="4"/>
      <c r="AK88" s="4"/>
    </row>
    <row r="89" ht="15.75" customHeight="1">
      <c r="A89" s="4"/>
      <c r="B89" s="29"/>
      <c r="C89" s="55"/>
      <c r="D89" s="3"/>
      <c r="E89" s="56"/>
      <c r="F89" s="57"/>
      <c r="G89" s="56"/>
      <c r="H89" s="56"/>
      <c r="I89" s="58"/>
      <c r="J89" s="59"/>
      <c r="K89" s="58"/>
      <c r="L89" s="56"/>
      <c r="M89" s="56"/>
      <c r="N89" s="58"/>
      <c r="O89" s="58"/>
      <c r="P89" s="58"/>
      <c r="Q89" s="58"/>
      <c r="R89" s="58"/>
      <c r="S89" s="58"/>
      <c r="T89" s="58"/>
      <c r="U89" s="58"/>
      <c r="V89" s="58"/>
      <c r="W89" s="58"/>
      <c r="X89" s="58"/>
      <c r="Y89" s="58"/>
      <c r="Z89" s="58" t="str">
        <f t="shared" si="3"/>
        <v>#DIV/0!</v>
      </c>
      <c r="AA89" s="58" t="str">
        <f t="shared" si="4"/>
        <v>#DIV/0!</v>
      </c>
      <c r="AB89" s="31"/>
      <c r="AC89" s="4"/>
      <c r="AD89" s="4"/>
      <c r="AE89" s="4"/>
      <c r="AF89" s="4"/>
      <c r="AG89" s="4"/>
      <c r="AH89" s="4"/>
      <c r="AI89" s="4"/>
      <c r="AJ89" s="4"/>
      <c r="AK89" s="4"/>
    </row>
    <row r="90" ht="15.75" customHeight="1">
      <c r="A90" s="4"/>
      <c r="B90" s="29"/>
      <c r="C90" s="55"/>
      <c r="D90" s="3"/>
      <c r="E90" s="56"/>
      <c r="F90" s="57"/>
      <c r="G90" s="56"/>
      <c r="H90" s="56"/>
      <c r="I90" s="58"/>
      <c r="J90" s="59"/>
      <c r="K90" s="58"/>
      <c r="L90" s="56"/>
      <c r="M90" s="56"/>
      <c r="N90" s="58"/>
      <c r="O90" s="58"/>
      <c r="P90" s="58"/>
      <c r="Q90" s="58"/>
      <c r="R90" s="58"/>
      <c r="S90" s="58"/>
      <c r="T90" s="58"/>
      <c r="U90" s="58"/>
      <c r="V90" s="58"/>
      <c r="W90" s="58"/>
      <c r="X90" s="58"/>
      <c r="Y90" s="58"/>
      <c r="Z90" s="58" t="str">
        <f t="shared" si="3"/>
        <v>#DIV/0!</v>
      </c>
      <c r="AA90" s="58" t="str">
        <f t="shared" si="4"/>
        <v>#DIV/0!</v>
      </c>
      <c r="AB90" s="31"/>
      <c r="AC90" s="4"/>
      <c r="AD90" s="4"/>
      <c r="AE90" s="4"/>
      <c r="AF90" s="4"/>
      <c r="AG90" s="4"/>
      <c r="AH90" s="4"/>
      <c r="AI90" s="4"/>
      <c r="AJ90" s="4"/>
      <c r="AK90" s="4"/>
    </row>
    <row r="91" ht="15.75" customHeight="1">
      <c r="A91" s="4"/>
      <c r="B91" s="29"/>
      <c r="C91" s="55"/>
      <c r="D91" s="3"/>
      <c r="E91" s="56"/>
      <c r="F91" s="57"/>
      <c r="G91" s="56"/>
      <c r="H91" s="56"/>
      <c r="I91" s="58"/>
      <c r="J91" s="59"/>
      <c r="K91" s="58"/>
      <c r="L91" s="56"/>
      <c r="M91" s="56"/>
      <c r="N91" s="58"/>
      <c r="O91" s="58"/>
      <c r="P91" s="58"/>
      <c r="Q91" s="58"/>
      <c r="R91" s="58"/>
      <c r="S91" s="58"/>
      <c r="T91" s="58"/>
      <c r="U91" s="58"/>
      <c r="V91" s="58"/>
      <c r="W91" s="58"/>
      <c r="X91" s="58"/>
      <c r="Y91" s="58"/>
      <c r="Z91" s="58" t="str">
        <f t="shared" si="3"/>
        <v>#DIV/0!</v>
      </c>
      <c r="AA91" s="58" t="str">
        <f t="shared" si="4"/>
        <v>#DIV/0!</v>
      </c>
      <c r="AB91" s="31"/>
      <c r="AC91" s="4"/>
      <c r="AD91" s="4"/>
      <c r="AE91" s="4"/>
      <c r="AF91" s="4"/>
      <c r="AG91" s="4"/>
      <c r="AH91" s="4"/>
      <c r="AI91" s="4"/>
      <c r="AJ91" s="4"/>
      <c r="AK91" s="4"/>
    </row>
    <row r="92" ht="15.75" customHeight="1">
      <c r="A92" s="4"/>
      <c r="B92" s="29"/>
      <c r="C92" s="55"/>
      <c r="D92" s="3"/>
      <c r="E92" s="56"/>
      <c r="F92" s="57"/>
      <c r="G92" s="56"/>
      <c r="H92" s="56"/>
      <c r="I92" s="58"/>
      <c r="J92" s="59"/>
      <c r="K92" s="58"/>
      <c r="L92" s="56"/>
      <c r="M92" s="56"/>
      <c r="N92" s="58"/>
      <c r="O92" s="58"/>
      <c r="P92" s="58"/>
      <c r="Q92" s="58"/>
      <c r="R92" s="58"/>
      <c r="S92" s="58"/>
      <c r="T92" s="58"/>
      <c r="U92" s="58"/>
      <c r="V92" s="58"/>
      <c r="W92" s="58"/>
      <c r="X92" s="58"/>
      <c r="Y92" s="58"/>
      <c r="Z92" s="58" t="str">
        <f t="shared" si="3"/>
        <v>#DIV/0!</v>
      </c>
      <c r="AA92" s="58" t="str">
        <f t="shared" si="4"/>
        <v>#DIV/0!</v>
      </c>
      <c r="AB92" s="31"/>
      <c r="AC92" s="4"/>
      <c r="AD92" s="4"/>
      <c r="AE92" s="4"/>
      <c r="AF92" s="4"/>
      <c r="AG92" s="4"/>
      <c r="AH92" s="4"/>
      <c r="AI92" s="4"/>
      <c r="AJ92" s="4"/>
      <c r="AK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row>
  </sheetData>
  <mergeCells count="124">
    <mergeCell ref="H4:I4"/>
    <mergeCell ref="J4:K4"/>
    <mergeCell ref="L4:M4"/>
    <mergeCell ref="N4:O4"/>
    <mergeCell ref="P4:Q4"/>
    <mergeCell ref="R4:S4"/>
    <mergeCell ref="T4:U4"/>
    <mergeCell ref="V4:W4"/>
    <mergeCell ref="X4:Y4"/>
    <mergeCell ref="P2:Q2"/>
    <mergeCell ref="R2:S2"/>
    <mergeCell ref="T2:U2"/>
    <mergeCell ref="V2:W2"/>
    <mergeCell ref="X2:Y2"/>
    <mergeCell ref="Z2:AA2"/>
    <mergeCell ref="D3:E3"/>
    <mergeCell ref="F3:G3"/>
    <mergeCell ref="H3:I3"/>
    <mergeCell ref="J3:K3"/>
    <mergeCell ref="L3:M3"/>
    <mergeCell ref="N3:O3"/>
    <mergeCell ref="P3:Q3"/>
    <mergeCell ref="R3:S3"/>
    <mergeCell ref="T3:U3"/>
    <mergeCell ref="V3:W3"/>
    <mergeCell ref="X3:Y3"/>
    <mergeCell ref="Z3:AA3"/>
    <mergeCell ref="B2:C4"/>
    <mergeCell ref="D2:E2"/>
    <mergeCell ref="F2:G2"/>
    <mergeCell ref="H2:I2"/>
    <mergeCell ref="J2:K2"/>
    <mergeCell ref="L2:M2"/>
    <mergeCell ref="N2:O2"/>
    <mergeCell ref="Z4:AA4"/>
    <mergeCell ref="AD6:AE6"/>
    <mergeCell ref="D4:E4"/>
    <mergeCell ref="F4:G4"/>
    <mergeCell ref="C6:D6"/>
    <mergeCell ref="C7:D7"/>
    <mergeCell ref="C8:D8"/>
    <mergeCell ref="C9:D9"/>
    <mergeCell ref="C10:D10"/>
    <mergeCell ref="C60:D60"/>
    <mergeCell ref="C61:D61"/>
    <mergeCell ref="C62:D62"/>
    <mergeCell ref="C63:D63"/>
    <mergeCell ref="C64:D64"/>
    <mergeCell ref="C65:D65"/>
    <mergeCell ref="C66:D66"/>
    <mergeCell ref="C74:D74"/>
    <mergeCell ref="B75:AB76"/>
    <mergeCell ref="C67:D67"/>
    <mergeCell ref="C68:D68"/>
    <mergeCell ref="C69:D69"/>
    <mergeCell ref="C70:D70"/>
    <mergeCell ref="C71:D71"/>
    <mergeCell ref="C72:D72"/>
    <mergeCell ref="C73:D73"/>
    <mergeCell ref="C77:D77"/>
    <mergeCell ref="C78:D78"/>
    <mergeCell ref="C79:D79"/>
    <mergeCell ref="C80:D80"/>
    <mergeCell ref="C81:D81"/>
    <mergeCell ref="C82:D82"/>
    <mergeCell ref="C83:D83"/>
    <mergeCell ref="C91:D91"/>
    <mergeCell ref="C92:D92"/>
    <mergeCell ref="C84:D84"/>
    <mergeCell ref="C85:D85"/>
    <mergeCell ref="C86:D86"/>
    <mergeCell ref="C87:D87"/>
    <mergeCell ref="C88:D88"/>
    <mergeCell ref="C89:D89"/>
    <mergeCell ref="C90:D9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s>
  <conditionalFormatting sqref="N7:AA60">
    <cfRule type="cellIs" dxfId="0" priority="1" operator="lessThan">
      <formula>0.7</formula>
    </cfRule>
  </conditionalFormatting>
  <conditionalFormatting sqref="N7:AA60">
    <cfRule type="cellIs" dxfId="1" priority="2" operator="between">
      <formula>0.7</formula>
      <formula>0.9</formula>
    </cfRule>
  </conditionalFormatting>
  <conditionalFormatting sqref="N7:AA60">
    <cfRule type="cellIs" dxfId="2" priority="3" operator="greaterThan">
      <formula>0.9</formula>
    </cfRule>
  </conditionalFormatting>
  <conditionalFormatting sqref="Z61:AA74">
    <cfRule type="cellIs" dxfId="0" priority="4" operator="lessThan">
      <formula>0.7</formula>
    </cfRule>
  </conditionalFormatting>
  <conditionalFormatting sqref="Z61:AA74">
    <cfRule type="cellIs" dxfId="1" priority="5" operator="between">
      <formula>0.7</formula>
      <formula>0.9</formula>
    </cfRule>
  </conditionalFormatting>
  <conditionalFormatting sqref="Z61:AA74">
    <cfRule type="cellIs" dxfId="2" priority="6" operator="greaterThan">
      <formula>0.9</formula>
    </cfRule>
  </conditionalFormatting>
  <conditionalFormatting sqref="N61:Y74">
    <cfRule type="cellIs" dxfId="0" priority="7" operator="lessThan">
      <formula>0.7</formula>
    </cfRule>
  </conditionalFormatting>
  <conditionalFormatting sqref="N61:Y74">
    <cfRule type="cellIs" dxfId="1" priority="8" operator="between">
      <formula>0.7</formula>
      <formula>0.9</formula>
    </cfRule>
  </conditionalFormatting>
  <conditionalFormatting sqref="N61:Y74">
    <cfRule type="cellIs" dxfId="2" priority="9" operator="greaterThan">
      <formula>0.9</formula>
    </cfRule>
  </conditionalFormatting>
  <conditionalFormatting sqref="N78:Y78 Z78:AA92">
    <cfRule type="cellIs" dxfId="0" priority="10" operator="lessThan">
      <formula>0.7</formula>
    </cfRule>
  </conditionalFormatting>
  <conditionalFormatting sqref="N78:Y78 Z78:AA92">
    <cfRule type="cellIs" dxfId="1" priority="11" operator="between">
      <formula>0.7</formula>
      <formula>0.9</formula>
    </cfRule>
  </conditionalFormatting>
  <conditionalFormatting sqref="N78:Y78 Z78:AA92">
    <cfRule type="cellIs" dxfId="2" priority="12" operator="greaterThan">
      <formula>0.9</formula>
    </cfRule>
  </conditionalFormatting>
  <conditionalFormatting sqref="N79:Y92">
    <cfRule type="cellIs" dxfId="0" priority="13" operator="lessThan">
      <formula>0.7</formula>
    </cfRule>
  </conditionalFormatting>
  <conditionalFormatting sqref="N79:Y92">
    <cfRule type="cellIs" dxfId="1" priority="14" operator="between">
      <formula>0.7</formula>
      <formula>0.9</formula>
    </cfRule>
  </conditionalFormatting>
  <conditionalFormatting sqref="N79:Y92">
    <cfRule type="cellIs" dxfId="2" priority="15" operator="greaterThan">
      <formula>0.9</formula>
    </cfRule>
  </conditionalFormatting>
  <dataValidations>
    <dataValidation type="list" allowBlank="1" showErrorMessage="1" sqref="G7:G74 G78:G92">
      <formula1>$AG$7:$AG$11</formula1>
    </dataValidation>
    <dataValidation type="list" allowBlank="1" showErrorMessage="1" sqref="L7:L74 L78:L92">
      <formula1>$AI$7:$AI$10</formula1>
    </dataValidation>
    <dataValidation type="list" allowBlank="1" showErrorMessage="1" sqref="H7:H8">
      <formula1>$AG$7:$AG$9</formula1>
    </dataValidation>
    <dataValidation type="list" allowBlank="1" showErrorMessage="1" sqref="H9:H74 H78:H92">
      <formula1>$AH$7:$AH$9</formula1>
    </dataValidation>
    <dataValidation type="list" allowBlank="1" showErrorMessage="1" sqref="B7:B74 B78:B92">
      <formula1>$AK$7:$AK$10</formula1>
    </dataValidation>
    <dataValidation type="list" allowBlank="1" showErrorMessage="1" sqref="M7:M74 M78:M92">
      <formula1>$AJ$7:$AJ$12</formula1>
    </dataValidation>
  </dataValidations>
  <hyperlinks>
    <hyperlink r:id="rId1" ref="AB78"/>
  </hyperlinks>
  <printOptions/>
  <pageMargins bottom="0.75" footer="0.0" header="0.0" left="0.7" right="0.7" top="0.75"/>
  <pageSetup orientation="landscape"/>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2020-08-28T15:59:46Z</dcterms:created>
  <dc:creator>César Rodríguez González</dc:creator>
</cp:coreProperties>
</file>