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5" rupBuild="18625"/>
  <workbookPr showInkAnnotation="0" codeName="ThisWorkbook" defaultThemeVersion="124226"/>
  <mc:AlternateContent xmlns:mc="http://schemas.openxmlformats.org/markup-compatibility/2006">
    <mc:Choice Requires="x15">
      <x15ac:absPath xmlns:x15ac="http://schemas.microsoft.com/office/spreadsheetml/2010/11/ac" url="C:\Users\mgomez\Documents\MARCELA IDT\2017\TABLERO DE CONTROL PGI\2017\IV TRIMESTRE\"/>
    </mc:Choice>
  </mc:AlternateContent>
  <bookViews>
    <workbookView xWindow="345" yWindow="45" windowWidth="18525" windowHeight="5910" tabRatio="825" firstSheet="2" activeTab="6" xr2:uid="{00000000-000D-0000-FFFF-FFFF00000000}"/>
  </bookViews>
  <sheets>
    <sheet name="INSTRUCCIONES" sheetId="18" r:id="rId1"/>
    <sheet name="CONSOLIDADO ENE-DIC 2017" sheetId="22" r:id="rId2"/>
    <sheet name="1. Direccionamiento Estrategico" sheetId="27" r:id="rId3"/>
    <sheet name="2. Comunicaciones" sheetId="30" r:id="rId4"/>
    <sheet name="3. Gestión Información Turistic" sheetId="48" r:id="rId5"/>
    <sheet name="4. Gestión de Destino Competiti" sheetId="32" r:id="rId6"/>
    <sheet name="5. Promoción y mercadeo turísti" sheetId="33" r:id="rId7"/>
    <sheet name="6. Gestión del Talento Humano" sheetId="35" r:id="rId8"/>
    <sheet name="7. Gestión Bs y Ss" sheetId="34" r:id="rId9"/>
    <sheet name="8. Gestión Financiera" sheetId="42" r:id="rId10"/>
    <sheet name="9. Gestión Jurídica y Contractu" sheetId="41" r:id="rId11"/>
    <sheet name="10. Gestión Documental" sheetId="43" r:id="rId12"/>
    <sheet name="11. Gestión Tecnológica" sheetId="44" r:id="rId13"/>
    <sheet name="12. Atención al Ciudadano" sheetId="45" r:id="rId14"/>
    <sheet name="13. Evaluación Institucional" sheetId="46" r:id="rId15"/>
    <sheet name="14. CI Disciplinario" sheetId="47"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s>
  <definedNames>
    <definedName name="_01._Direccionamiento_Estratégico">INSTRUCCIONES!$G$9</definedName>
    <definedName name="_14._Control_Disciplinario" localSheetId="0">INSTRUCCIONES!$G$25</definedName>
    <definedName name="_14._Control_Disciplinario">INSTRUCCIONES!$G$25</definedName>
    <definedName name="_15._Control_y_Seguimiento__Planeación">INSTRUCCIONES!$G$25</definedName>
    <definedName name="_xlnm._FilterDatabase" localSheetId="1" hidden="1">'CONSOLIDADO ENE-DIC 2017'!$A$5:$Y$5</definedName>
    <definedName name="Activ" localSheetId="11">[1]Códigos!$W$2:$W$39</definedName>
    <definedName name="Activ" localSheetId="12">[1]Códigos!$W$2:$W$39</definedName>
    <definedName name="Activ" localSheetId="13">[1]Códigos!$W$2:$W$39</definedName>
    <definedName name="Activ" localSheetId="14">[1]Códigos!$W$2:$W$39</definedName>
    <definedName name="Activ" localSheetId="15">[1]Códigos!$W$2:$W$39</definedName>
    <definedName name="Activ" localSheetId="3">[1]Códigos!$W$2:$W$39</definedName>
    <definedName name="Activ" localSheetId="5">[2]Códigos!$W$2:$W$39</definedName>
    <definedName name="Activ" localSheetId="6">[3]Códigos!$W$2:$W$39</definedName>
    <definedName name="Activ" localSheetId="7">[1]Códigos!$W$2:$W$39</definedName>
    <definedName name="Activ" localSheetId="8">[1]Códigos!$W$2:$W$39</definedName>
    <definedName name="Activ" localSheetId="9">[1]Códigos!$W$2:$W$39</definedName>
    <definedName name="Activ" localSheetId="10">[1]Códigos!$W$2:$W$39</definedName>
    <definedName name="Activ">[4]Códigos!$W$2:$W$39</definedName>
    <definedName name="ActivNo" localSheetId="11">[1]Códigos!$V$2:$V$52</definedName>
    <definedName name="ActivNo" localSheetId="12">[1]Códigos!$V$2:$V$52</definedName>
    <definedName name="ActivNo" localSheetId="13">[1]Códigos!$V$2:$V$52</definedName>
    <definedName name="ActivNo" localSheetId="14">[1]Códigos!$V$2:$V$52</definedName>
    <definedName name="ActivNo" localSheetId="15">[1]Códigos!$V$2:$V$52</definedName>
    <definedName name="ActivNo" localSheetId="3">[1]Códigos!$V$2:$V$52</definedName>
    <definedName name="ActivNo" localSheetId="5">[2]Códigos!$V$2:$V$52</definedName>
    <definedName name="ActivNo" localSheetId="6">[3]Códigos!$V$2:$V$52</definedName>
    <definedName name="ActivNo" localSheetId="7">[1]Códigos!$V$2:$V$52</definedName>
    <definedName name="ActivNo" localSheetId="8">[1]Códigos!$V$2:$V$52</definedName>
    <definedName name="ActivNo" localSheetId="9">[1]Códigos!$V$2:$V$52</definedName>
    <definedName name="ActivNo" localSheetId="10">[1]Códigos!$V$2:$V$52</definedName>
    <definedName name="ActivNo">[4]Códigos!$V$2:$V$52</definedName>
    <definedName name="area" localSheetId="11">[1]Códigos!$N$2:$N$11</definedName>
    <definedName name="area" localSheetId="12">[1]Códigos!$N$2:$N$11</definedName>
    <definedName name="area" localSheetId="13">[1]Códigos!$N$2:$N$11</definedName>
    <definedName name="area" localSheetId="14">[1]Códigos!$N$2:$N$11</definedName>
    <definedName name="area" localSheetId="15">[1]Códigos!$N$2:$N$11</definedName>
    <definedName name="area" localSheetId="3">[1]Códigos!$N$2:$N$11</definedName>
    <definedName name="area" localSheetId="5">[2]Códigos!$N$2:$N$11</definedName>
    <definedName name="area" localSheetId="6">[3]Códigos!$N$2:$N$11</definedName>
    <definedName name="area" localSheetId="7">[1]Códigos!$N$2:$N$11</definedName>
    <definedName name="area" localSheetId="8">[1]Códigos!$N$2:$N$11</definedName>
    <definedName name="area" localSheetId="9">[1]Códigos!$N$2:$N$11</definedName>
    <definedName name="area" localSheetId="10">[1]Códigos!$N$2:$N$11</definedName>
    <definedName name="area">[4]Códigos!$N$2:$N$11</definedName>
    <definedName name="_xlnm.Print_Area" localSheetId="2">'1. Direccionamiento Estrategico'!$A$1:$AT$53</definedName>
    <definedName name="_xlnm.Print_Area" localSheetId="11">'10. Gestión Documental'!$A$1:$AT$38</definedName>
    <definedName name="_xlnm.Print_Area" localSheetId="12">'11. Gestión Tecnológica'!$A$1:$AT$42</definedName>
    <definedName name="_xlnm.Print_Area" localSheetId="13">'12. Atención al Ciudadano'!$A$1:$AT$33</definedName>
    <definedName name="_xlnm.Print_Area" localSheetId="14">'13. Evaluación Institucional'!$A$1:$AT$37</definedName>
    <definedName name="_xlnm.Print_Area" localSheetId="15">'14. CI Disciplinario'!$A$1:$AT$34</definedName>
    <definedName name="_xlnm.Print_Area" localSheetId="3">'2. Comunicaciones'!$A$1:$AT$42</definedName>
    <definedName name="_xlnm.Print_Area" localSheetId="4">'3. Gestión Información Turistic'!$A$1:$AT$56</definedName>
    <definedName name="_xlnm.Print_Area" localSheetId="5">'4. Gestión de Destino Competiti'!$A$1:$AT$73</definedName>
    <definedName name="_xlnm.Print_Area" localSheetId="6">'5. Promoción y mercadeo turísti'!$A$1:$AT$65</definedName>
    <definedName name="_xlnm.Print_Area" localSheetId="7">'6. Gestión del Talento Humano'!$A$1:$AT$45</definedName>
    <definedName name="_xlnm.Print_Area" localSheetId="8">'7. Gestión Bs y Ss'!$A$1:$AT$57</definedName>
    <definedName name="_xlnm.Print_Area" localSheetId="9">'8. Gestión Financiera'!$A$1:$AT$60</definedName>
    <definedName name="_xlnm.Print_Area" localSheetId="10">'9. Gestión Jurídica y Contractu'!$A$1:$AT$46</definedName>
    <definedName name="_xlnm.Print_Area" localSheetId="1">'CONSOLIDADO ENE-DIC 2017'!$A$1:$AB$75</definedName>
    <definedName name="_xlnm.Print_Area" localSheetId="0">INSTRUCCIONES!$A$1:$M$40</definedName>
    <definedName name="Dependencias" localSheetId="11">[5]ref!$D$2:$D$11</definedName>
    <definedName name="Dependencias" localSheetId="12">[6]ref!$D$2:$D$11</definedName>
    <definedName name="Dependencias" localSheetId="13">[7]ref!$D$2:$D$11</definedName>
    <definedName name="Dependencias" localSheetId="14">[8]ref!$D$2:$D$11</definedName>
    <definedName name="Dependencias" localSheetId="15">[9]ref!$D$2:$D$11</definedName>
    <definedName name="Dependencias" localSheetId="3">[10]ref!$D$2:$D$11</definedName>
    <definedName name="Dependencias" localSheetId="5">[11]ref!$D$2:$D$11</definedName>
    <definedName name="Dependencias" localSheetId="6">[12]ref!$D$2:$D$11</definedName>
    <definedName name="Dependencias" localSheetId="7">[13]ref!$D$2:$D$11</definedName>
    <definedName name="Dependencias" localSheetId="8">[14]ref!$D$2:$D$11</definedName>
    <definedName name="Dependencias" localSheetId="9">[15]ref!$D$2:$D$11</definedName>
    <definedName name="Dependencias" localSheetId="10">[16]ref!$D$2:$D$11</definedName>
    <definedName name="Dependencias">[17]ref!$D$2:$D$11</definedName>
    <definedName name="edad" localSheetId="11">[1]Códigos!$I$2:$I$109</definedName>
    <definedName name="edad" localSheetId="12">[1]Códigos!$I$2:$I$109</definedName>
    <definedName name="edad" localSheetId="13">[1]Códigos!$I$2:$I$109</definedName>
    <definedName name="edad" localSheetId="14">[1]Códigos!$I$2:$I$109</definedName>
    <definedName name="edad" localSheetId="15">[1]Códigos!$I$2:$I$109</definedName>
    <definedName name="edad" localSheetId="3">[1]Códigos!$I$2:$I$109</definedName>
    <definedName name="edad" localSheetId="5">[2]Códigos!$I$2:$I$109</definedName>
    <definedName name="edad" localSheetId="6">[3]Códigos!$I$2:$I$109</definedName>
    <definedName name="edad" localSheetId="7">[1]Códigos!$I$2:$I$109</definedName>
    <definedName name="edad" localSheetId="8">[1]Códigos!$I$2:$I$109</definedName>
    <definedName name="edad" localSheetId="9">[1]Códigos!$I$2:$I$109</definedName>
    <definedName name="edad" localSheetId="10">[1]Códigos!$I$2:$I$109</definedName>
    <definedName name="edad">[4]Códigos!$I$2:$I$109</definedName>
    <definedName name="etnia" localSheetId="11">[1]Códigos!$G$2:$G$8</definedName>
    <definedName name="etnia" localSheetId="12">[1]Códigos!$G$2:$G$8</definedName>
    <definedName name="etnia" localSheetId="13">[1]Códigos!$G$2:$G$8</definedName>
    <definedName name="etnia" localSheetId="14">[1]Códigos!$G$2:$G$8</definedName>
    <definedName name="etnia" localSheetId="15">[1]Códigos!$G$2:$G$8</definedName>
    <definedName name="etnia" localSheetId="3">[1]Códigos!$G$2:$G$8</definedName>
    <definedName name="etnia" localSheetId="5">[2]Códigos!$G$2:$G$8</definedName>
    <definedName name="etnia" localSheetId="6">[3]Códigos!$G$2:$G$8</definedName>
    <definedName name="etnia" localSheetId="7">[1]Códigos!$G$2:$G$8</definedName>
    <definedName name="etnia" localSheetId="8">[1]Códigos!$G$2:$G$8</definedName>
    <definedName name="etnia" localSheetId="9">[1]Códigos!$G$2:$G$8</definedName>
    <definedName name="etnia" localSheetId="10">[1]Códigos!$G$2:$G$8</definedName>
    <definedName name="etnia">[4]Códigos!$G$2:$G$8</definedName>
    <definedName name="falta" localSheetId="11">[1]Códigos!$D$2</definedName>
    <definedName name="falta" localSheetId="12">[1]Códigos!$D$2</definedName>
    <definedName name="falta" localSheetId="13">[1]Códigos!$D$2</definedName>
    <definedName name="falta" localSheetId="14">[1]Códigos!$D$2</definedName>
    <definedName name="falta" localSheetId="15">[1]Códigos!$D$2</definedName>
    <definedName name="falta" localSheetId="3">[1]Códigos!$D$2</definedName>
    <definedName name="falta" localSheetId="5">[2]Códigos!$D$2</definedName>
    <definedName name="falta" localSheetId="6">[3]Códigos!$D$2</definedName>
    <definedName name="falta" localSheetId="7">[1]Códigos!$D$2</definedName>
    <definedName name="falta" localSheetId="8">[1]Códigos!$D$2</definedName>
    <definedName name="falta" localSheetId="9">[1]Códigos!$D$2</definedName>
    <definedName name="falta" localSheetId="10">[1]Códigos!$D$2</definedName>
    <definedName name="falta">[4]Códigos!$D$2</definedName>
    <definedName name="faltaproc" localSheetId="11">[1]Códigos!$D$5</definedName>
    <definedName name="faltaproc" localSheetId="12">[1]Códigos!$D$5</definedName>
    <definedName name="faltaproc" localSheetId="13">[1]Códigos!$D$5</definedName>
    <definedName name="faltaproc" localSheetId="14">[1]Códigos!$D$5</definedName>
    <definedName name="faltaproc" localSheetId="15">[1]Códigos!$D$5</definedName>
    <definedName name="faltaproc" localSheetId="3">[1]Códigos!$D$5</definedName>
    <definedName name="faltaproc" localSheetId="5">[2]Códigos!$D$5</definedName>
    <definedName name="faltaproc" localSheetId="6">[3]Códigos!$D$5</definedName>
    <definedName name="faltaproc" localSheetId="7">[1]Códigos!$D$5</definedName>
    <definedName name="faltaproc" localSheetId="8">[1]Códigos!$D$5</definedName>
    <definedName name="faltaproc" localSheetId="9">[1]Códigos!$D$5</definedName>
    <definedName name="faltaproc" localSheetId="10">[1]Códigos!$D$5</definedName>
    <definedName name="faltaproc">[4]Códigos!$D$5</definedName>
    <definedName name="genero" localSheetId="11">[1]Códigos!$F$2:$F$10</definedName>
    <definedName name="genero" localSheetId="12">[1]Códigos!$F$2:$F$10</definedName>
    <definedName name="genero" localSheetId="13">[1]Códigos!$F$2:$F$10</definedName>
    <definedName name="genero" localSheetId="14">[1]Códigos!$F$2:$F$10</definedName>
    <definedName name="genero" localSheetId="15">[1]Códigos!$F$2:$F$10</definedName>
    <definedName name="genero" localSheetId="3">[1]Códigos!$F$2:$F$10</definedName>
    <definedName name="genero" localSheetId="5">[2]Códigos!$F$2:$F$10</definedName>
    <definedName name="genero" localSheetId="6">[3]Códigos!$F$2:$F$10</definedName>
    <definedName name="genero" localSheetId="7">[1]Códigos!$F$2:$F$10</definedName>
    <definedName name="genero" localSheetId="8">[1]Códigos!$F$2:$F$10</definedName>
    <definedName name="genero" localSheetId="9">[1]Códigos!$F$2:$F$10</definedName>
    <definedName name="genero" localSheetId="10">[1]Códigos!$F$2:$F$10</definedName>
    <definedName name="genero">[4]Códigos!$F$2:$F$10</definedName>
    <definedName name="grado">[18]Códigos!$AC$2:$AC$4</definedName>
    <definedName name="Localidad" localSheetId="11">[5]ref!#REF!</definedName>
    <definedName name="Localidad" localSheetId="12">[6]ref!#REF!</definedName>
    <definedName name="Localidad" localSheetId="13">[7]ref!#REF!</definedName>
    <definedName name="Localidad" localSheetId="14">[8]ref!#REF!</definedName>
    <definedName name="Localidad" localSheetId="15">[9]ref!#REF!</definedName>
    <definedName name="Localidad" localSheetId="3">[10]ref!#REF!</definedName>
    <definedName name="Localidad" localSheetId="5">[11]ref!#REF!</definedName>
    <definedName name="Localidad" localSheetId="6">[12]ref!#REF!</definedName>
    <definedName name="Localidad" localSheetId="7">[13]ref!#REF!</definedName>
    <definedName name="Localidad" localSheetId="8">[14]ref!#REF!</definedName>
    <definedName name="Localidad" localSheetId="9">[15]ref!#REF!</definedName>
    <definedName name="Localidad" localSheetId="10">[16]ref!#REF!</definedName>
    <definedName name="localidad">[4]Códigos!$J$2:$J$25</definedName>
    <definedName name="Localizacion" localSheetId="11">[5]ref!$F$2:$F$26</definedName>
    <definedName name="Localizacion" localSheetId="12">[6]ref!$F$2:$F$26</definedName>
    <definedName name="Localizacion" localSheetId="13">[7]ref!$F$2:$F$26</definedName>
    <definedName name="Localizacion" localSheetId="14">[8]ref!$F$2:$F$26</definedName>
    <definedName name="Localizacion" localSheetId="15">[9]ref!$F$2:$F$26</definedName>
    <definedName name="Localizacion" localSheetId="3">[10]ref!$F$2:$F$26</definedName>
    <definedName name="Localizacion" localSheetId="5">[11]ref!$F$2:$F$26</definedName>
    <definedName name="Localizacion" localSheetId="6">[12]ref!$F$2:$F$26</definedName>
    <definedName name="Localizacion" localSheetId="7">[13]ref!$F$2:$F$26</definedName>
    <definedName name="Localizacion" localSheetId="8">[14]ref!$F$2:$F$26</definedName>
    <definedName name="Localizacion" localSheetId="9">[15]ref!$F$2:$F$26</definedName>
    <definedName name="Localizacion" localSheetId="10">[16]ref!$F$2:$F$26</definedName>
    <definedName name="Localizacion">[17]ref!$F$2:$F$26</definedName>
    <definedName name="Localizaciones" localSheetId="11">[5]ref!#REF!</definedName>
    <definedName name="Localizaciones" localSheetId="12">[6]ref!#REF!</definedName>
    <definedName name="Localizaciones" localSheetId="13">[7]ref!#REF!</definedName>
    <definedName name="Localizaciones" localSheetId="14">[8]ref!#REF!</definedName>
    <definedName name="Localizaciones" localSheetId="15">[9]ref!#REF!</definedName>
    <definedName name="Localizaciones" localSheetId="3">[10]ref!#REF!</definedName>
    <definedName name="Localizaciones" localSheetId="5">[11]ref!#REF!</definedName>
    <definedName name="Localizaciones" localSheetId="6">[12]ref!#REF!</definedName>
    <definedName name="Localizaciones" localSheetId="7">[13]ref!#REF!</definedName>
    <definedName name="Localizaciones" localSheetId="8">[14]ref!#REF!</definedName>
    <definedName name="Localizaciones" localSheetId="9">[15]ref!#REF!</definedName>
    <definedName name="Localizaciones" localSheetId="10">[16]ref!#REF!</definedName>
    <definedName name="Localizaciones">[17]ref!#REF!</definedName>
    <definedName name="MBORIS">[19]Códigos!$X$2:$X$14</definedName>
    <definedName name="metas712" localSheetId="11">[1]Códigos!$Q$4</definedName>
    <definedName name="metas712" localSheetId="12">[1]Códigos!$Q$4</definedName>
    <definedName name="metas712" localSheetId="13">[1]Códigos!$Q$4</definedName>
    <definedName name="metas712" localSheetId="14">[1]Códigos!$Q$4</definedName>
    <definedName name="metas712" localSheetId="15">[1]Códigos!$Q$4</definedName>
    <definedName name="metas712" localSheetId="3">[1]Códigos!$Q$4</definedName>
    <definedName name="metas712" localSheetId="5">[2]Códigos!$Q$4</definedName>
    <definedName name="metas712" localSheetId="6">[3]Códigos!$Q$4</definedName>
    <definedName name="metas712" localSheetId="7">[1]Códigos!$Q$4</definedName>
    <definedName name="metas712" localSheetId="8">[1]Códigos!$Q$4</definedName>
    <definedName name="metas712" localSheetId="9">[1]Códigos!$Q$4</definedName>
    <definedName name="metas712" localSheetId="10">[1]Códigos!$Q$4</definedName>
    <definedName name="metas712">[4]Códigos!$Q$4</definedName>
    <definedName name="metas731" localSheetId="11">[1]Códigos!$Q$7:$Q$13</definedName>
    <definedName name="metas731" localSheetId="12">[1]Códigos!$Q$7:$Q$13</definedName>
    <definedName name="metas731" localSheetId="13">[1]Códigos!$Q$7:$Q$13</definedName>
    <definedName name="metas731" localSheetId="14">[1]Códigos!$Q$7:$Q$13</definedName>
    <definedName name="metas731" localSheetId="15">[1]Códigos!$Q$7:$Q$13</definedName>
    <definedName name="metas731" localSheetId="3">[1]Códigos!$Q$7:$Q$13</definedName>
    <definedName name="metas731" localSheetId="5">[2]Códigos!$Q$7:$Q$13</definedName>
    <definedName name="metas731" localSheetId="6">[3]Códigos!$Q$7:$Q$13</definedName>
    <definedName name="metas731" localSheetId="7">[1]Códigos!$Q$7:$Q$13</definedName>
    <definedName name="metas731" localSheetId="8">[1]Códigos!$Q$7:$Q$13</definedName>
    <definedName name="metas731" localSheetId="9">[1]Códigos!$Q$7:$Q$13</definedName>
    <definedName name="metas731" localSheetId="10">[1]Códigos!$Q$7:$Q$13</definedName>
    <definedName name="metas731">[4]Códigos!$Q$7:$Q$13</definedName>
    <definedName name="metas740" localSheetId="11">[1]Códigos!$Q$16:$Q$24</definedName>
    <definedName name="metas740" localSheetId="12">[1]Códigos!$Q$16:$Q$24</definedName>
    <definedName name="metas740" localSheetId="13">[1]Códigos!$Q$16:$Q$24</definedName>
    <definedName name="metas740" localSheetId="14">[1]Códigos!$Q$16:$Q$24</definedName>
    <definedName name="metas740" localSheetId="15">[1]Códigos!$Q$16:$Q$24</definedName>
    <definedName name="metas740" localSheetId="3">[1]Códigos!$Q$16:$Q$24</definedName>
    <definedName name="metas740" localSheetId="5">[2]Códigos!$Q$16:$Q$24</definedName>
    <definedName name="metas740" localSheetId="6">[3]Códigos!$Q$16:$Q$24</definedName>
    <definedName name="metas740" localSheetId="7">[1]Códigos!$Q$16:$Q$24</definedName>
    <definedName name="metas740" localSheetId="8">[1]Códigos!$Q$16:$Q$24</definedName>
    <definedName name="metas740" localSheetId="9">[1]Códigos!$Q$16:$Q$24</definedName>
    <definedName name="metas740" localSheetId="10">[1]Códigos!$Q$16:$Q$24</definedName>
    <definedName name="metas740">[4]Códigos!$Q$16:$Q$24</definedName>
    <definedName name="mveri" localSheetId="11">[1]Códigos!$X$2:$X$14</definedName>
    <definedName name="mveri" localSheetId="12">[1]Códigos!$X$2:$X$14</definedName>
    <definedName name="mveri" localSheetId="13">[1]Códigos!$X$2:$X$14</definedName>
    <definedName name="mveri" localSheetId="14">[1]Códigos!$X$2:$X$14</definedName>
    <definedName name="mveri" localSheetId="15">[1]Códigos!$X$2:$X$14</definedName>
    <definedName name="mveri" localSheetId="3">[1]Códigos!$X$2:$X$14</definedName>
    <definedName name="mveri" localSheetId="5">[2]Códigos!$X$2:$X$14</definedName>
    <definedName name="mveri" localSheetId="6">[3]Códigos!$X$2:$X$14</definedName>
    <definedName name="mveri" localSheetId="7">[1]Códigos!$X$2:$X$14</definedName>
    <definedName name="mveri" localSheetId="8">[1]Códigos!$X$2:$X$14</definedName>
    <definedName name="mveri" localSheetId="9">[1]Códigos!$X$2:$X$14</definedName>
    <definedName name="mveri" localSheetId="10">[1]Códigos!$X$2:$X$14</definedName>
    <definedName name="mveri">[4]Códigos!$X$2:$X$14</definedName>
    <definedName name="Objetivos" localSheetId="11">[5]ref!$C$2:$C$5</definedName>
    <definedName name="Objetivos" localSheetId="12">[6]ref!$C$2:$C$5</definedName>
    <definedName name="Objetivos" localSheetId="13">[7]ref!$C$2:$C$5</definedName>
    <definedName name="Objetivos" localSheetId="14">[8]ref!$C$2:$C$5</definedName>
    <definedName name="Objetivos" localSheetId="15">[9]ref!$C$2:$C$5</definedName>
    <definedName name="Objetivos" localSheetId="3">[10]ref!$C$2:$C$5</definedName>
    <definedName name="Objetivos" localSheetId="5">[11]ref!$C$2:$C$5</definedName>
    <definedName name="Objetivos" localSheetId="6">[12]ref!$C$2:$C$5</definedName>
    <definedName name="Objetivos" localSheetId="7">[13]ref!$C$2:$C$5</definedName>
    <definedName name="Objetivos" localSheetId="8">[14]ref!$C$2:$C$5</definedName>
    <definedName name="Objetivos" localSheetId="9">[15]ref!$C$2:$C$5</definedName>
    <definedName name="Objetivos" localSheetId="10">[16]ref!$C$2:$C$5</definedName>
    <definedName name="objetivos">[4]Códigos!$R$2:$R$5</definedName>
    <definedName name="poblacion" localSheetId="11">[1]Códigos!$H$2:$H$10</definedName>
    <definedName name="poblacion" localSheetId="12">[1]Códigos!$H$2:$H$10</definedName>
    <definedName name="poblacion" localSheetId="13">[1]Códigos!$H$2:$H$10</definedName>
    <definedName name="poblacion" localSheetId="14">[1]Códigos!$H$2:$H$10</definedName>
    <definedName name="poblacion" localSheetId="15">[1]Códigos!$H$2:$H$10</definedName>
    <definedName name="poblacion" localSheetId="3">[1]Códigos!$H$2:$H$10</definedName>
    <definedName name="poblacion" localSheetId="5">[2]Códigos!$H$2:$H$10</definedName>
    <definedName name="poblacion" localSheetId="6">[3]Códigos!$H$2:$H$10</definedName>
    <definedName name="poblacion" localSheetId="7">[1]Códigos!$H$2:$H$10</definedName>
    <definedName name="poblacion" localSheetId="8">[1]Códigos!$H$2:$H$10</definedName>
    <definedName name="poblacion" localSheetId="9">[1]Códigos!$H$2:$H$10</definedName>
    <definedName name="poblacion" localSheetId="10">[1]Códigos!$H$2:$H$10</definedName>
    <definedName name="poblacion">[4]Códigos!$H$2:$H$10</definedName>
    <definedName name="proceso" localSheetId="11">[1]Códigos!$B$2:$B$16</definedName>
    <definedName name="proceso" localSheetId="12">[1]Códigos!$B$2:$B$16</definedName>
    <definedName name="proceso" localSheetId="13">[1]Códigos!$B$2:$B$16</definedName>
    <definedName name="proceso" localSheetId="14">[1]Códigos!$B$2:$B$16</definedName>
    <definedName name="proceso" localSheetId="15">[1]Códigos!$B$2:$B$16</definedName>
    <definedName name="proceso" localSheetId="3">[1]Códigos!$B$2:$B$16</definedName>
    <definedName name="proceso" localSheetId="5">[2]Códigos!$B$2:$B$16</definedName>
    <definedName name="proceso" localSheetId="6">[3]Códigos!$B$2:$B$16</definedName>
    <definedName name="proceso" localSheetId="7">[1]Códigos!$B$2:$B$16</definedName>
    <definedName name="proceso" localSheetId="8">[1]Códigos!$B$2:$B$16</definedName>
    <definedName name="proceso" localSheetId="9">[1]Códigos!$B$2:$B$16</definedName>
    <definedName name="proceso" localSheetId="10">[1]Códigos!$B$2:$B$16</definedName>
    <definedName name="proceso">[4]Códigos!$B$2:$B$16</definedName>
    <definedName name="procesos" localSheetId="11">[5]ref!$A$2:$A$16</definedName>
    <definedName name="procesos" localSheetId="12">[6]ref!$A$2:$A$16</definedName>
    <definedName name="procesos" localSheetId="13">[7]ref!$A$2:$A$16</definedName>
    <definedName name="procesos" localSheetId="14">[8]ref!$A$2:$A$16</definedName>
    <definedName name="procesos" localSheetId="15">[9]ref!$A$2:$A$16</definedName>
    <definedName name="procesos" localSheetId="3">[10]ref!$A$2:$A$16</definedName>
    <definedName name="procesos" localSheetId="5">[11]ref!$A$2:$A$16</definedName>
    <definedName name="procesos" localSheetId="6">[12]ref!$A$2:$A$16</definedName>
    <definedName name="procesos" localSheetId="7">[13]ref!$A$2:$A$16</definedName>
    <definedName name="procesos" localSheetId="8">[14]ref!$A$2:$A$16</definedName>
    <definedName name="procesos" localSheetId="9">[15]ref!$A$2:$A$16</definedName>
    <definedName name="procesos" localSheetId="10">[16]ref!$A$2:$A$16</definedName>
    <definedName name="procesos">[17]ref!$A$2:$A$16</definedName>
    <definedName name="Productos" localSheetId="11">[5]ref!$B$2:$B$4</definedName>
    <definedName name="Productos" localSheetId="12">[6]ref!$B$2:$B$4</definedName>
    <definedName name="Productos" localSheetId="13">[7]ref!$B$2:$B$4</definedName>
    <definedName name="Productos" localSheetId="14">[8]ref!$B$2:$B$4</definedName>
    <definedName name="Productos" localSheetId="15">[9]ref!$B$2:$B$4</definedName>
    <definedName name="Productos" localSheetId="3">[10]ref!$B$2:$B$4</definedName>
    <definedName name="Productos" localSheetId="5">[11]ref!$B$2:$B$4</definedName>
    <definedName name="Productos" localSheetId="6">[12]ref!$B$2:$B$4</definedName>
    <definedName name="Productos" localSheetId="7">[13]ref!$B$2:$B$4</definedName>
    <definedName name="Productos" localSheetId="8">[14]ref!$B$2:$B$4</definedName>
    <definedName name="Productos" localSheetId="9">[15]ref!$B$2:$B$4</definedName>
    <definedName name="Productos" localSheetId="10">[16]ref!$B$2:$B$4</definedName>
    <definedName name="Productos">[17]ref!$B$2:$B$4</definedName>
    <definedName name="Promoción">[20]Códigos!$J$2:$J$25</definedName>
    <definedName name="proy" localSheetId="11">[1]Códigos!$A$2:$A$5</definedName>
    <definedName name="proy" localSheetId="12">[1]Códigos!$A$2:$A$5</definedName>
    <definedName name="proy" localSheetId="13">[1]Códigos!$A$2:$A$5</definedName>
    <definedName name="proy" localSheetId="14">[1]Códigos!$A$2:$A$5</definedName>
    <definedName name="proy" localSheetId="15">[1]Códigos!$A$2:$A$5</definedName>
    <definedName name="proy" localSheetId="3">[1]Códigos!$A$2:$A$5</definedName>
    <definedName name="proy" localSheetId="5">[2]Códigos!$A$2:$A$5</definedName>
    <definedName name="proy" localSheetId="6">[3]Códigos!$A$2:$A$5</definedName>
    <definedName name="proy" localSheetId="7">[1]Códigos!$A$2:$A$5</definedName>
    <definedName name="proy" localSheetId="8">[1]Códigos!$A$2:$A$5</definedName>
    <definedName name="proy" localSheetId="9">[1]Códigos!$A$2:$A$5</definedName>
    <definedName name="proy" localSheetId="10">[1]Códigos!$A$2:$A$5</definedName>
    <definedName name="proy">[4]Códigos!$A$2:$A$5</definedName>
    <definedName name="proy712" localSheetId="11">[1]Códigos!$K$4:$K$9</definedName>
    <definedName name="proy712" localSheetId="12">[1]Códigos!$K$4:$K$9</definedName>
    <definedName name="proy712" localSheetId="13">[1]Códigos!$K$4:$K$9</definedName>
    <definedName name="proy712" localSheetId="14">[1]Códigos!$K$4:$K$9</definedName>
    <definedName name="proy712" localSheetId="15">[1]Códigos!$K$4:$K$9</definedName>
    <definedName name="proy712" localSheetId="3">[1]Códigos!$K$4:$K$9</definedName>
    <definedName name="proy712" localSheetId="5">[2]Códigos!$K$4:$K$9</definedName>
    <definedName name="proy712" localSheetId="6">[3]Códigos!$K$4:$K$9</definedName>
    <definedName name="proy712" localSheetId="7">[1]Códigos!$K$4:$K$9</definedName>
    <definedName name="proy712" localSheetId="8">[1]Códigos!$K$4:$K$9</definedName>
    <definedName name="proy712" localSheetId="9">[1]Códigos!$K$4:$K$9</definedName>
    <definedName name="proy712" localSheetId="10">[1]Códigos!$K$4:$K$9</definedName>
    <definedName name="proy712">[4]Códigos!$K$4:$K$9</definedName>
    <definedName name="proy731" localSheetId="11">[1]Códigos!$K$12:$K$20</definedName>
    <definedName name="proy731" localSheetId="12">[1]Códigos!$K$12:$K$20</definedName>
    <definedName name="proy731" localSheetId="13">[1]Códigos!$K$12:$K$20</definedName>
    <definedName name="proy731" localSheetId="14">[1]Códigos!$K$12:$K$20</definedName>
    <definedName name="proy731" localSheetId="15">[1]Códigos!$K$12:$K$20</definedName>
    <definedName name="proy731" localSheetId="3">[1]Códigos!$K$12:$K$20</definedName>
    <definedName name="proy731" localSheetId="5">[2]Códigos!$K$12:$K$20</definedName>
    <definedName name="proy731" localSheetId="6">[3]Códigos!$K$12:$K$20</definedName>
    <definedName name="proy731" localSheetId="7">[1]Códigos!$K$12:$K$20</definedName>
    <definedName name="proy731" localSheetId="8">[1]Códigos!$K$12:$K$20</definedName>
    <definedName name="proy731" localSheetId="9">[1]Códigos!$K$12:$K$20</definedName>
    <definedName name="proy731" localSheetId="10">[1]Códigos!$K$12:$K$20</definedName>
    <definedName name="proy731">[4]Códigos!$K$12:$K$21</definedName>
    <definedName name="proy740" localSheetId="11">[1]Códigos!$K$23:$K$34</definedName>
    <definedName name="proy740" localSheetId="12">[1]Códigos!$K$23:$K$34</definedName>
    <definedName name="proy740" localSheetId="13">[1]Códigos!$K$23:$K$34</definedName>
    <definedName name="proy740" localSheetId="14">[1]Códigos!$K$23:$K$34</definedName>
    <definedName name="proy740" localSheetId="15">[1]Códigos!$K$23:$K$34</definedName>
    <definedName name="proy740" localSheetId="3">[1]Códigos!$K$23:$K$34</definedName>
    <definedName name="proy740" localSheetId="5">[2]Códigos!$K$23:$K$34</definedName>
    <definedName name="proy740" localSheetId="6">[3]Códigos!$K$23:$K$34</definedName>
    <definedName name="proy740" localSheetId="7">[1]Códigos!$K$23:$K$34</definedName>
    <definedName name="proy740" localSheetId="8">[1]Códigos!$K$23:$K$34</definedName>
    <definedName name="proy740" localSheetId="9">[1]Códigos!$K$23:$K$34</definedName>
    <definedName name="proy740" localSheetId="10">[1]Códigos!$K$23:$K$34</definedName>
    <definedName name="proy740">[4]Códigos!$K$24:$K$37</definedName>
    <definedName name="recurso">[18]Códigos!$U$2:$U$4</definedName>
    <definedName name="recursos" localSheetId="11">[1]Códigos!$U$2:$U$4</definedName>
    <definedName name="recursos" localSheetId="12">[1]Códigos!$U$2:$U$4</definedName>
    <definedName name="recursos" localSheetId="13">[1]Códigos!$U$2:$U$4</definedName>
    <definedName name="recursos" localSheetId="14">[1]Códigos!$U$2:$U$4</definedName>
    <definedName name="recursos" localSheetId="15">[1]Códigos!$U$2:$U$4</definedName>
    <definedName name="recursos" localSheetId="3">[1]Códigos!$U$2:$U$4</definedName>
    <definedName name="recursos" localSheetId="5">[2]Códigos!$U$2:$U$4</definedName>
    <definedName name="recursos" localSheetId="6">[3]Códigos!$U$2:$U$4</definedName>
    <definedName name="recursos" localSheetId="7">[1]Códigos!$U$2:$U$4</definedName>
    <definedName name="recursos" localSheetId="8">[1]Códigos!$U$2:$U$4</definedName>
    <definedName name="recursos" localSheetId="9">[1]Códigos!$U$2:$U$4</definedName>
    <definedName name="recursos" localSheetId="10">[1]Códigos!$U$2:$U$4</definedName>
    <definedName name="recursos">[4]Códigos!$U$2:$U$4</definedName>
    <definedName name="responsable" localSheetId="11">[1]Códigos!$O$2:$O$22</definedName>
    <definedName name="responsable" localSheetId="12">[1]Códigos!$O$2:$O$22</definedName>
    <definedName name="responsable" localSheetId="13">[1]Códigos!$O$2:$O$22</definedName>
    <definedName name="responsable" localSheetId="14">[1]Códigos!$O$2:$O$22</definedName>
    <definedName name="responsable" localSheetId="15">[1]Códigos!$O$2:$O$22</definedName>
    <definedName name="responsable" localSheetId="3">[1]Códigos!$O$2:$O$22</definedName>
    <definedName name="responsable" localSheetId="5">[2]Códigos!$O$2:$O$22</definedName>
    <definedName name="responsable" localSheetId="6">[3]Códigos!$O$2:$O$22</definedName>
    <definedName name="responsable" localSheetId="7">[1]Códigos!$O$2:$O$22</definedName>
    <definedName name="responsable" localSheetId="8">[1]Códigos!$O$2:$O$22</definedName>
    <definedName name="responsable" localSheetId="9">[1]Códigos!$O$2:$O$22</definedName>
    <definedName name="responsable" localSheetId="10">[1]Códigos!$O$2:$O$22</definedName>
    <definedName name="responsable">[4]Códigos!$O$2:$O$22</definedName>
    <definedName name="Responsables" localSheetId="11">[5]ref!$E$2:$E$12</definedName>
    <definedName name="Responsables" localSheetId="12">[6]ref!$E$2:$E$12</definedName>
    <definedName name="Responsables" localSheetId="13">[7]ref!$E$2:$E$12</definedName>
    <definedName name="Responsables" localSheetId="14">[8]ref!$E$2:$E$12</definedName>
    <definedName name="Responsables" localSheetId="15">[9]ref!$E$2:$E$12</definedName>
    <definedName name="Responsables" localSheetId="3">[10]ref!$E$2:$E$12</definedName>
    <definedName name="Responsables" localSheetId="5">[11]ref!$E$2:$E$12</definedName>
    <definedName name="Responsables" localSheetId="6">[12]ref!$E$2:$E$12</definedName>
    <definedName name="Responsables" localSheetId="7">[13]ref!$E$2:$E$12</definedName>
    <definedName name="Responsables" localSheetId="8">[14]ref!$E$2:$E$12</definedName>
    <definedName name="Responsables" localSheetId="9">[15]ref!$E$2:$E$12</definedName>
    <definedName name="Responsables" localSheetId="10">[16]ref!$E$2:$E$12</definedName>
    <definedName name="Responsables">[17]ref!$E$2:$E$12</definedName>
    <definedName name="rv">[21]Códigos!$AC$2:$AC$4</definedName>
    <definedName name="select" localSheetId="11">[1]Códigos!$K$2</definedName>
    <definedName name="select" localSheetId="12">[1]Códigos!$K$2</definedName>
    <definedName name="select" localSheetId="13">[1]Códigos!$K$2</definedName>
    <definedName name="select" localSheetId="14">[1]Códigos!$K$2</definedName>
    <definedName name="select" localSheetId="15">[1]Códigos!$K$2</definedName>
    <definedName name="select" localSheetId="3">[1]Códigos!$K$2</definedName>
    <definedName name="select" localSheetId="5">[2]Códigos!$K$2</definedName>
    <definedName name="select" localSheetId="6">[3]Códigos!$K$2</definedName>
    <definedName name="select" localSheetId="7">[1]Códigos!$K$2</definedName>
    <definedName name="select" localSheetId="8">[1]Códigos!$K$2</definedName>
    <definedName name="select" localSheetId="9">[1]Códigos!$K$2</definedName>
    <definedName name="select" localSheetId="10">[1]Códigos!$K$2</definedName>
    <definedName name="select">[4]Códigos!$K$2</definedName>
    <definedName name="sexo" localSheetId="11">[1]Códigos!$E$2:$E$4</definedName>
    <definedName name="sexo" localSheetId="12">[1]Códigos!$E$2:$E$4</definedName>
    <definedName name="sexo" localSheetId="13">[1]Códigos!$E$2:$E$4</definedName>
    <definedName name="sexo" localSheetId="14">[1]Códigos!$E$2:$E$4</definedName>
    <definedName name="sexo" localSheetId="15">[1]Códigos!$E$2:$E$4</definedName>
    <definedName name="sexo" localSheetId="3">[1]Códigos!$E$2:$E$4</definedName>
    <definedName name="sexo" localSheetId="5">[2]Códigos!$E$2:$E$4</definedName>
    <definedName name="sexo" localSheetId="6">[3]Códigos!$E$2:$E$4</definedName>
    <definedName name="sexo" localSheetId="7">[1]Códigos!$E$2:$E$4</definedName>
    <definedName name="sexo" localSheetId="8">[1]Códigos!$E$2:$E$4</definedName>
    <definedName name="sexo" localSheetId="9">[1]Códigos!$E$2:$E$4</definedName>
    <definedName name="sexo" localSheetId="10">[1]Códigos!$E$2:$E$4</definedName>
    <definedName name="sexo">[4]Códigos!$E$2:$E$4</definedName>
    <definedName name="SGA" localSheetId="11">[1]Códigos!$AA$2:$AA$6</definedName>
    <definedName name="SGA" localSheetId="12">[1]Códigos!$AA$2:$AA$6</definedName>
    <definedName name="SGA" localSheetId="13">[1]Códigos!$AA$2:$AA$6</definedName>
    <definedName name="SGA" localSheetId="14">[1]Códigos!$AA$2:$AA$6</definedName>
    <definedName name="SGA" localSheetId="15">[1]Códigos!$AA$2:$AA$6</definedName>
    <definedName name="SGA" localSheetId="3">[1]Códigos!$AA$2:$AA$6</definedName>
    <definedName name="SGA" localSheetId="5">[2]Códigos!$AA$2:$AA$6</definedName>
    <definedName name="SGA" localSheetId="6">[3]Códigos!$AA$2:$AA$6</definedName>
    <definedName name="SGA" localSheetId="7">[1]Códigos!$AA$2:$AA$6</definedName>
    <definedName name="SGA" localSheetId="8">[1]Códigos!$AA$2:$AA$6</definedName>
    <definedName name="SGA" localSheetId="9">[1]Códigos!$AA$2:$AA$6</definedName>
    <definedName name="SGA" localSheetId="10">[1]Códigos!$AA$2:$AA$6</definedName>
    <definedName name="SGA">[4]Códigos!$AA$2:$AA$6</definedName>
    <definedName name="SGC" localSheetId="11">[1]Códigos!$Z$2:$Z$6</definedName>
    <definedName name="SGC" localSheetId="12">[1]Códigos!$Z$2:$Z$6</definedName>
    <definedName name="SGC" localSheetId="13">[1]Códigos!$Z$2:$Z$6</definedName>
    <definedName name="SGC" localSheetId="14">[1]Códigos!$Z$2:$Z$6</definedName>
    <definedName name="SGC" localSheetId="15">[1]Códigos!$Z$2:$Z$6</definedName>
    <definedName name="SGC" localSheetId="3">[1]Códigos!$Z$2:$Z$6</definedName>
    <definedName name="SGC" localSheetId="5">[2]Códigos!$Z$2:$Z$6</definedName>
    <definedName name="SGC" localSheetId="6">[3]Códigos!$Z$2:$Z$6</definedName>
    <definedName name="SGC" localSheetId="7">[1]Códigos!$Z$2:$Z$6</definedName>
    <definedName name="SGC" localSheetId="8">[1]Códigos!$Z$2:$Z$6</definedName>
    <definedName name="SGC" localSheetId="9">[1]Códigos!$Z$2:$Z$6</definedName>
    <definedName name="SGC" localSheetId="10">[1]Códigos!$Z$2:$Z$6</definedName>
    <definedName name="SGC">[4]Códigos!$Z$2:$Z$6</definedName>
    <definedName name="SGSI" localSheetId="11">[1]Códigos!$AC$2:$AC$4</definedName>
    <definedName name="SGSI" localSheetId="12">[1]Códigos!$AC$2:$AC$4</definedName>
    <definedName name="SGSI" localSheetId="13">[1]Códigos!$AC$2:$AC$4</definedName>
    <definedName name="SGSI" localSheetId="14">[1]Códigos!$AC$2:$AC$4</definedName>
    <definedName name="SGSI" localSheetId="15">[1]Códigos!$AC$2:$AC$4</definedName>
    <definedName name="SGSI" localSheetId="3">[1]Códigos!$AC$2:$AC$4</definedName>
    <definedName name="SGSI" localSheetId="5">[2]Códigos!$AC$2:$AC$4</definedName>
    <definedName name="SGSI" localSheetId="6">[3]Códigos!$AC$2:$AC$4</definedName>
    <definedName name="SGSI" localSheetId="7">[1]Códigos!$AC$2:$AC$4</definedName>
    <definedName name="SGSI" localSheetId="8">[1]Códigos!$AC$2:$AC$4</definedName>
    <definedName name="SGSI" localSheetId="9">[1]Códigos!$AC$2:$AC$4</definedName>
    <definedName name="SGSI" localSheetId="10">[1]Códigos!$AC$2:$AC$4</definedName>
    <definedName name="SGSI">[4]Códigos!$AC$2:$AC$4</definedName>
    <definedName name="SIGA" localSheetId="11">[1]Códigos!$AD$2:$AD$4</definedName>
    <definedName name="SIGA" localSheetId="12">[1]Códigos!$AD$2:$AD$4</definedName>
    <definedName name="SIGA" localSheetId="13">[1]Códigos!$AD$2:$AD$4</definedName>
    <definedName name="SIGA" localSheetId="14">[1]Códigos!$AD$2:$AD$4</definedName>
    <definedName name="SIGA" localSheetId="15">[1]Códigos!$AD$2:$AD$4</definedName>
    <definedName name="SIGA" localSheetId="3">[1]Códigos!$AD$2:$AD$4</definedName>
    <definedName name="SIGA" localSheetId="5">[2]Códigos!$AD$2:$AD$4</definedName>
    <definedName name="SIGA" localSheetId="6">[3]Códigos!$AD$2:$AD$4</definedName>
    <definedName name="SIGA" localSheetId="7">[1]Códigos!$AD$2:$AD$4</definedName>
    <definedName name="SIGA" localSheetId="8">[1]Códigos!$AD$2:$AD$4</definedName>
    <definedName name="SIGA" localSheetId="9">[1]Códigos!$AD$2:$AD$4</definedName>
    <definedName name="SIGA" localSheetId="10">[1]Códigos!$AD$2:$AD$4</definedName>
    <definedName name="SIGA">[4]Códigos!$AD$2:$AD$4</definedName>
    <definedName name="SRS" localSheetId="11">[1]Códigos!$Z$2:$Z$7</definedName>
    <definedName name="SRS" localSheetId="12">[1]Códigos!$Z$2:$Z$7</definedName>
    <definedName name="SRS" localSheetId="13">[1]Códigos!$Z$2:$Z$7</definedName>
    <definedName name="SRS" localSheetId="14">[1]Códigos!$Z$2:$Z$7</definedName>
    <definedName name="SRS" localSheetId="15">[1]Códigos!$Z$2:$Z$7</definedName>
    <definedName name="SRS" localSheetId="3">[1]Códigos!$Z$2:$Z$7</definedName>
    <definedName name="SRS" localSheetId="5">[2]Códigos!$Z$2:$Z$7</definedName>
    <definedName name="SRS" localSheetId="6">[3]Códigos!$Z$2:$Z$7</definedName>
    <definedName name="SRS" localSheetId="7">[1]Códigos!$Z$2:$Z$7</definedName>
    <definedName name="SRS" localSheetId="8">[1]Códigos!$Z$2:$Z$7</definedName>
    <definedName name="SRS" localSheetId="9">[1]Códigos!$Z$2:$Z$7</definedName>
    <definedName name="SRS" localSheetId="10">[1]Códigos!$Z$2:$Z$7</definedName>
    <definedName name="SRS">[4]Códigos!$Z$2:$Z$7</definedName>
    <definedName name="SSO" localSheetId="11">[1]Códigos!$AB$2:$AB$5</definedName>
    <definedName name="SSO" localSheetId="12">[1]Códigos!$AB$2:$AB$5</definedName>
    <definedName name="SSO" localSheetId="13">[1]Códigos!$AB$2:$AB$5</definedName>
    <definedName name="SSO" localSheetId="14">[1]Códigos!$AB$2:$AB$5</definedName>
    <definedName name="SSO" localSheetId="15">[1]Códigos!$AB$2:$AB$5</definedName>
    <definedName name="SSO" localSheetId="3">[1]Códigos!$AB$2:$AB$5</definedName>
    <definedName name="SSO" localSheetId="5">[2]Códigos!$AB$2:$AB$5</definedName>
    <definedName name="SSO" localSheetId="6">[3]Códigos!$AB$2:$AB$5</definedName>
    <definedName name="SSO" localSheetId="7">[1]Códigos!$AB$2:$AB$5</definedName>
    <definedName name="SSO" localSheetId="8">[1]Códigos!$AB$2:$AB$5</definedName>
    <definedName name="SSO" localSheetId="9">[1]Códigos!$AB$2:$AB$5</definedName>
    <definedName name="SSO" localSheetId="10">[1]Códigos!$AB$2:$AB$5</definedName>
    <definedName name="SSO">[4]Códigos!$AB$2:$AB$5</definedName>
    <definedName name="tactividad" localSheetId="11">[1]Códigos!$Y$2:$Y$6</definedName>
    <definedName name="tactividad" localSheetId="12">[1]Códigos!$Y$2:$Y$6</definedName>
    <definedName name="tactividad" localSheetId="13">[1]Códigos!$Y$2:$Y$6</definedName>
    <definedName name="tactividad" localSheetId="14">[1]Códigos!$Y$2:$Y$6</definedName>
    <definedName name="tactividad" localSheetId="15">[1]Códigos!$Y$2:$Y$6</definedName>
    <definedName name="tactividad" localSheetId="3">[1]Códigos!$Y$2:$Y$6</definedName>
    <definedName name="tactividad" localSheetId="5">[2]Códigos!$Y$2:$Y$6</definedName>
    <definedName name="tactividad" localSheetId="6">[3]Códigos!$Y$2:$Y$6</definedName>
    <definedName name="tactividad" localSheetId="7">[1]Códigos!$Y$2:$Y$6</definedName>
    <definedName name="tactividad" localSheetId="8">[1]Códigos!$Y$2:$Y$6</definedName>
    <definedName name="tactividad" localSheetId="9">[1]Códigos!$Y$2:$Y$6</definedName>
    <definedName name="tactividad" localSheetId="10">[1]Códigos!$Y$2:$Y$6</definedName>
    <definedName name="tactividad">[4]Códigos!$Y$2:$Y$6</definedName>
    <definedName name="_xlnm.Print_Titles" localSheetId="2">'1. Direccionamiento Estrategico'!$1:$9</definedName>
    <definedName name="_xlnm.Print_Titles" localSheetId="11">'10. Gestión Documental'!$1:$7</definedName>
    <definedName name="_xlnm.Print_Titles" localSheetId="12">'11. Gestión Tecnológica'!$6:$7</definedName>
    <definedName name="_xlnm.Print_Titles" localSheetId="13">'12. Atención al Ciudadano'!$1:$7</definedName>
    <definedName name="_xlnm.Print_Titles" localSheetId="15">'14. CI Disciplinario'!$1:$7</definedName>
    <definedName name="_xlnm.Print_Titles" localSheetId="3">'2. Comunicaciones'!$7:$7</definedName>
    <definedName name="_xlnm.Print_Titles" localSheetId="5">'4. Gestión de Destino Competiti'!$1:$7</definedName>
    <definedName name="_xlnm.Print_Titles" localSheetId="6">'5. Promoción y mercadeo turísti'!$1:$7</definedName>
    <definedName name="_xlnm.Print_Titles" localSheetId="7">'6. Gestión del Talento Humano'!$1:$7</definedName>
    <definedName name="_xlnm.Print_Titles" localSheetId="8">'7. Gestión Bs y Ss'!$1:$7</definedName>
    <definedName name="_xlnm.Print_Titles" localSheetId="9">'8. Gestión Financiera'!$5:$7</definedName>
    <definedName name="_xlnm.Print_Titles" localSheetId="10">'9. Gestión Jurídica y Contractu'!$7:$7</definedName>
    <definedName name="_xlnm.Print_Titles" localSheetId="1">'CONSOLIDADO ENE-DIC 2017'!$5:$5</definedName>
    <definedName name="v">[20]Códigos!$K$2</definedName>
    <definedName name="vigencia" localSheetId="11">[1]Códigos!$P$2:$P$30</definedName>
    <definedName name="vigencia" localSheetId="12">[1]Códigos!$P$2:$P$30</definedName>
    <definedName name="vigencia" localSheetId="13">[1]Códigos!$P$2:$P$30</definedName>
    <definedName name="vigencia" localSheetId="14">[1]Códigos!$P$2:$P$30</definedName>
    <definedName name="vigencia" localSheetId="15">[1]Códigos!$P$2:$P$30</definedName>
    <definedName name="vigencia" localSheetId="3">[1]Códigos!$P$2:$P$30</definedName>
    <definedName name="vigencia" localSheetId="5">[2]Códigos!$P$2:$P$30</definedName>
    <definedName name="vigencia" localSheetId="6">[3]Códigos!$P$2:$P$30</definedName>
    <definedName name="vigencia" localSheetId="7">[1]Códigos!$P$2:$P$30</definedName>
    <definedName name="vigencia" localSheetId="8">[1]Códigos!$P$2:$P$30</definedName>
    <definedName name="vigencia" localSheetId="9">[1]Códigos!$P$2:$P$30</definedName>
    <definedName name="vigencia" localSheetId="10">[1]Códigos!$P$2:$P$30</definedName>
    <definedName name="vigencia">[4]Códigos!$P$2:$P$30</definedName>
  </definedNames>
  <calcPr calcId="171027"/>
</workbook>
</file>

<file path=xl/calcChain.xml><?xml version="1.0" encoding="utf-8"?>
<calcChain xmlns="http://schemas.openxmlformats.org/spreadsheetml/2006/main">
  <c r="AT18" i="46" l="1"/>
  <c r="AT20" i="46"/>
  <c r="AT24" i="46"/>
  <c r="AT26" i="46"/>
  <c r="Z29" i="46"/>
  <c r="AB27" i="46"/>
  <c r="AC23" i="46"/>
  <c r="AB17" i="46"/>
  <c r="AA17" i="46"/>
  <c r="O16" i="46"/>
  <c r="AF33" i="42" l="1"/>
  <c r="AS52" i="32" l="1"/>
  <c r="E60" i="22" l="1"/>
  <c r="E64" i="22"/>
  <c r="E57" i="22"/>
  <c r="E55" i="22"/>
  <c r="E51" i="22"/>
  <c r="E47" i="22"/>
  <c r="E41" i="22"/>
  <c r="E12" i="22"/>
  <c r="E7" i="22"/>
  <c r="E16" i="22"/>
  <c r="E19" i="22"/>
  <c r="E27" i="22"/>
  <c r="AS48" i="42" l="1"/>
  <c r="O22" i="48" l="1"/>
  <c r="O12" i="48"/>
  <c r="O46" i="32" l="1"/>
  <c r="O40" i="32"/>
  <c r="O28" i="32"/>
  <c r="O26" i="32"/>
  <c r="O22" i="32"/>
  <c r="O8" i="32"/>
  <c r="AQ40" i="27"/>
  <c r="O24" i="33" l="1"/>
  <c r="O8" i="33"/>
  <c r="AF8" i="32" l="1"/>
  <c r="AF9" i="32"/>
  <c r="AF10" i="32"/>
  <c r="AF11" i="32"/>
  <c r="AF12" i="32"/>
  <c r="AF13" i="32"/>
  <c r="AF14" i="32"/>
  <c r="AF15" i="32"/>
  <c r="AF16" i="32"/>
  <c r="AF17" i="32"/>
  <c r="AF18" i="32"/>
  <c r="AF19" i="32"/>
  <c r="AF20" i="32"/>
  <c r="AF21" i="32"/>
  <c r="AF22" i="32"/>
  <c r="AF23" i="32"/>
  <c r="AF24" i="32"/>
  <c r="AF25" i="32"/>
  <c r="AF26" i="32"/>
  <c r="AF27" i="32"/>
  <c r="AF28" i="32"/>
  <c r="AF29" i="32"/>
  <c r="AF30" i="32"/>
  <c r="AF31" i="32"/>
  <c r="AF32" i="32"/>
  <c r="AF33" i="32"/>
  <c r="AF34" i="32"/>
  <c r="AF35" i="32"/>
  <c r="AF36" i="32"/>
  <c r="AF37" i="32"/>
  <c r="AF38" i="32"/>
  <c r="AF39" i="32"/>
  <c r="AF40" i="32"/>
  <c r="AF41" i="32"/>
  <c r="AF42" i="32"/>
  <c r="AF43" i="32"/>
  <c r="AF44" i="32"/>
  <c r="AF45" i="32"/>
  <c r="AF46" i="32"/>
  <c r="AF47" i="32"/>
  <c r="AF48" i="32"/>
  <c r="AF49" i="32"/>
  <c r="AF50" i="32"/>
  <c r="AF51" i="32"/>
  <c r="AF52" i="32"/>
  <c r="AF53" i="32"/>
  <c r="AF54" i="32"/>
  <c r="AF55" i="32"/>
  <c r="AF56" i="32"/>
  <c r="AF57" i="32"/>
  <c r="AF58" i="32"/>
  <c r="AF59" i="32"/>
  <c r="AF60" i="32"/>
  <c r="AF61" i="32"/>
  <c r="AF62" i="32"/>
  <c r="AF63" i="32"/>
  <c r="AF64" i="32"/>
  <c r="AF65" i="32"/>
  <c r="AF12" i="48" l="1"/>
  <c r="AF13" i="48"/>
  <c r="AF14" i="48"/>
  <c r="AF15" i="48"/>
  <c r="AF16" i="48"/>
  <c r="AF17" i="48"/>
  <c r="AF18" i="48"/>
  <c r="AF19" i="48"/>
  <c r="AF20" i="48"/>
  <c r="AF21" i="48"/>
  <c r="AF22" i="48"/>
  <c r="AF23" i="48"/>
  <c r="AF24" i="48"/>
  <c r="AF25" i="48"/>
  <c r="AF26" i="48"/>
  <c r="AF27" i="48"/>
  <c r="AF28" i="48"/>
  <c r="AF29" i="48"/>
  <c r="AF30" i="48"/>
  <c r="AF31" i="48"/>
  <c r="AF32" i="48"/>
  <c r="AF33" i="48"/>
  <c r="AF34" i="48"/>
  <c r="AF35" i="48"/>
  <c r="AF36" i="48"/>
  <c r="AF37" i="48"/>
  <c r="AF38" i="48"/>
  <c r="AF39" i="48"/>
  <c r="AF40" i="48"/>
  <c r="AF41" i="48"/>
  <c r="AF42" i="48"/>
  <c r="AF43" i="48"/>
  <c r="AF44" i="48"/>
  <c r="AF45" i="48"/>
  <c r="AF46" i="48"/>
  <c r="AF47" i="48"/>
  <c r="AI14" i="44" l="1"/>
  <c r="AK14" i="44"/>
  <c r="AF10" i="33" l="1"/>
  <c r="AF11" i="33"/>
  <c r="AF12" i="33"/>
  <c r="AF13" i="33"/>
  <c r="AF14" i="33"/>
  <c r="AF15" i="33"/>
  <c r="AF16" i="33"/>
  <c r="AF17" i="33"/>
  <c r="AF18" i="33"/>
  <c r="AF19" i="33"/>
  <c r="AF20" i="33"/>
  <c r="AF21" i="33"/>
  <c r="AF22" i="33"/>
  <c r="AF23" i="33"/>
  <c r="AF24" i="33"/>
  <c r="AF25" i="33"/>
  <c r="AF26" i="33"/>
  <c r="AF27" i="33"/>
  <c r="AF28" i="33"/>
  <c r="AF29" i="33"/>
  <c r="AF30" i="33"/>
  <c r="AF31" i="33"/>
  <c r="AF32" i="33"/>
  <c r="AF33" i="33"/>
  <c r="AF34" i="33"/>
  <c r="AF35" i="33"/>
  <c r="AF36" i="33"/>
  <c r="AF37" i="33"/>
  <c r="AF38" i="33"/>
  <c r="AF39" i="33"/>
  <c r="AF40" i="33"/>
  <c r="AF41" i="33"/>
  <c r="AF42" i="33"/>
  <c r="AF43" i="33"/>
  <c r="AF44" i="33"/>
  <c r="AF45" i="33"/>
  <c r="AF46" i="33"/>
  <c r="AF47" i="33"/>
  <c r="AF48" i="33"/>
  <c r="AF49" i="33"/>
  <c r="AF50" i="33"/>
  <c r="AF51" i="33"/>
  <c r="AF52" i="33"/>
  <c r="AF53" i="33"/>
  <c r="AF54" i="33"/>
  <c r="AF55" i="33"/>
  <c r="AF56" i="33"/>
  <c r="AF57" i="33"/>
  <c r="AF9" i="33"/>
  <c r="AF8" i="33"/>
  <c r="B16" i="47" l="1"/>
  <c r="B12" i="47"/>
  <c r="B8" i="47"/>
  <c r="AH10" i="47"/>
  <c r="AI10" i="47"/>
  <c r="AJ10" i="47"/>
  <c r="AK10" i="47"/>
  <c r="AL10" i="47"/>
  <c r="AM10" i="47"/>
  <c r="AN10" i="47"/>
  <c r="AO10" i="47"/>
  <c r="AP10" i="47"/>
  <c r="AQ10" i="47"/>
  <c r="AR10" i="47"/>
  <c r="AS10" i="47"/>
  <c r="AH12" i="47"/>
  <c r="AI12" i="47"/>
  <c r="AJ12" i="47"/>
  <c r="AK12" i="47"/>
  <c r="AL12" i="47"/>
  <c r="AM12" i="47"/>
  <c r="AN12" i="47"/>
  <c r="AO12" i="47"/>
  <c r="AP12" i="47"/>
  <c r="AQ12" i="47"/>
  <c r="AR12" i="47"/>
  <c r="AS12" i="47"/>
  <c r="AH14" i="47"/>
  <c r="AI14" i="47"/>
  <c r="AJ14" i="47"/>
  <c r="AK14" i="47"/>
  <c r="AL14" i="47"/>
  <c r="AM14" i="47"/>
  <c r="AN14" i="47"/>
  <c r="AO14" i="47"/>
  <c r="AP14" i="47"/>
  <c r="AQ14" i="47"/>
  <c r="AR14" i="47"/>
  <c r="AS14" i="47"/>
  <c r="AH16" i="47"/>
  <c r="AI16" i="47"/>
  <c r="AJ16" i="47"/>
  <c r="AK16" i="47"/>
  <c r="AL16" i="47"/>
  <c r="AM16" i="47"/>
  <c r="AN16" i="47"/>
  <c r="AO16" i="47"/>
  <c r="AP16" i="47"/>
  <c r="AQ16" i="47"/>
  <c r="AR16" i="47"/>
  <c r="AS16" i="47"/>
  <c r="AH18" i="47"/>
  <c r="AI18" i="47"/>
  <c r="AJ18" i="47"/>
  <c r="AK18" i="47"/>
  <c r="AL18" i="47"/>
  <c r="AM18" i="47"/>
  <c r="AN18" i="47"/>
  <c r="AO18" i="47"/>
  <c r="AP18" i="47"/>
  <c r="AQ18" i="47"/>
  <c r="AR18" i="47"/>
  <c r="AS18" i="47"/>
  <c r="AH20" i="47"/>
  <c r="AI20" i="47"/>
  <c r="AJ20" i="47"/>
  <c r="AK20" i="47"/>
  <c r="AL20" i="47"/>
  <c r="AM20" i="47"/>
  <c r="AN20" i="47"/>
  <c r="AO20" i="47"/>
  <c r="AP20" i="47"/>
  <c r="AQ20" i="47"/>
  <c r="AR20" i="47"/>
  <c r="AS20" i="47"/>
  <c r="AH22" i="47"/>
  <c r="AI22" i="47"/>
  <c r="AJ22" i="47"/>
  <c r="AK22" i="47"/>
  <c r="AL22" i="47"/>
  <c r="AM22" i="47"/>
  <c r="AN22" i="47"/>
  <c r="AO22" i="47"/>
  <c r="AP22" i="47"/>
  <c r="AQ22" i="47"/>
  <c r="AR22" i="47"/>
  <c r="AS22" i="47"/>
  <c r="AH24" i="47"/>
  <c r="AI24" i="47"/>
  <c r="AJ24" i="47"/>
  <c r="AK24" i="47"/>
  <c r="AL24" i="47"/>
  <c r="AM24" i="47"/>
  <c r="AN24" i="47"/>
  <c r="AO24" i="47"/>
  <c r="AP24" i="47"/>
  <c r="AQ24" i="47"/>
  <c r="AR24" i="47"/>
  <c r="AS24" i="47"/>
  <c r="AS8" i="47"/>
  <c r="AR8" i="47"/>
  <c r="AQ8" i="47"/>
  <c r="AP8" i="47"/>
  <c r="AO8" i="47"/>
  <c r="AN8" i="47"/>
  <c r="AM8" i="47"/>
  <c r="AL8" i="47"/>
  <c r="AK8" i="47"/>
  <c r="AJ8" i="47"/>
  <c r="AI8" i="47"/>
  <c r="AH8" i="47"/>
  <c r="AF25" i="47"/>
  <c r="AF24" i="47"/>
  <c r="AF23" i="47"/>
  <c r="AF22" i="47"/>
  <c r="AF21" i="47"/>
  <c r="AF20" i="47"/>
  <c r="AF19" i="47"/>
  <c r="AF18" i="47"/>
  <c r="AF17" i="47"/>
  <c r="AF16" i="47"/>
  <c r="AF15" i="47"/>
  <c r="AF14" i="47"/>
  <c r="AF13" i="47"/>
  <c r="AF12" i="47"/>
  <c r="AF11" i="47"/>
  <c r="AF10" i="47"/>
  <c r="AF9" i="47"/>
  <c r="AF8" i="47"/>
  <c r="B8" i="46"/>
  <c r="B16" i="46"/>
  <c r="B12" i="46"/>
  <c r="AF29" i="46"/>
  <c r="AF28" i="46"/>
  <c r="AF27" i="46"/>
  <c r="AF26" i="46"/>
  <c r="AF25" i="46"/>
  <c r="AF24" i="46"/>
  <c r="AF23" i="46"/>
  <c r="AF22" i="46"/>
  <c r="AF21" i="46"/>
  <c r="AF20" i="46"/>
  <c r="AF19" i="46"/>
  <c r="AF18" i="46"/>
  <c r="AF17" i="46"/>
  <c r="AF16" i="46"/>
  <c r="AF15" i="46"/>
  <c r="AF14" i="46"/>
  <c r="AF13" i="46"/>
  <c r="AF12" i="46"/>
  <c r="AF11" i="46"/>
  <c r="AF10" i="46"/>
  <c r="AF9" i="46"/>
  <c r="AF8" i="46"/>
  <c r="AM28" i="46"/>
  <c r="AL28" i="46"/>
  <c r="AK28" i="46"/>
  <c r="AJ28" i="46"/>
  <c r="AI28" i="46"/>
  <c r="AH28" i="46"/>
  <c r="AM26" i="46"/>
  <c r="AL26" i="46"/>
  <c r="AK26" i="46"/>
  <c r="AJ26" i="46"/>
  <c r="AI26" i="46"/>
  <c r="AH26" i="46"/>
  <c r="AM24" i="46"/>
  <c r="AL24" i="46"/>
  <c r="AK24" i="46"/>
  <c r="AJ24" i="46"/>
  <c r="AI24" i="46"/>
  <c r="AH24" i="46"/>
  <c r="AM22" i="46"/>
  <c r="AL22" i="46"/>
  <c r="AK22" i="46"/>
  <c r="AJ22" i="46"/>
  <c r="AI22" i="46"/>
  <c r="AH22" i="46"/>
  <c r="AM20" i="46"/>
  <c r="AL20" i="46"/>
  <c r="AK20" i="46"/>
  <c r="AJ20" i="46"/>
  <c r="AI20" i="46"/>
  <c r="AH20" i="46"/>
  <c r="AM18" i="46"/>
  <c r="AL18" i="46"/>
  <c r="AK18" i="46"/>
  <c r="AJ18" i="46"/>
  <c r="AI18" i="46"/>
  <c r="AH18" i="46"/>
  <c r="AM16" i="46"/>
  <c r="AL16" i="46"/>
  <c r="AK16" i="46"/>
  <c r="AJ16" i="46"/>
  <c r="AI16" i="46"/>
  <c r="AH16" i="46"/>
  <c r="AM14" i="46"/>
  <c r="AL14" i="46"/>
  <c r="AK14" i="46"/>
  <c r="AJ14" i="46"/>
  <c r="AI14" i="46"/>
  <c r="AH14" i="46"/>
  <c r="AM12" i="46"/>
  <c r="AL12" i="46"/>
  <c r="AK12" i="46"/>
  <c r="AJ12" i="46"/>
  <c r="AI12" i="46"/>
  <c r="AH12" i="46"/>
  <c r="AM10" i="46"/>
  <c r="AL10" i="46"/>
  <c r="AK10" i="46"/>
  <c r="AJ10" i="46"/>
  <c r="AI10" i="46"/>
  <c r="AH10" i="46"/>
  <c r="AM8" i="46"/>
  <c r="AL8" i="46"/>
  <c r="AK8" i="46"/>
  <c r="AJ8" i="46"/>
  <c r="AI8" i="46"/>
  <c r="AH8" i="46"/>
  <c r="B16" i="45"/>
  <c r="B12" i="45"/>
  <c r="B8" i="45"/>
  <c r="AF25" i="45"/>
  <c r="AF24" i="45"/>
  <c r="AF23" i="45"/>
  <c r="AF22" i="45"/>
  <c r="AF21" i="45"/>
  <c r="AF20" i="45"/>
  <c r="AF19" i="45"/>
  <c r="AF18" i="45"/>
  <c r="AF17" i="45"/>
  <c r="AF16" i="45"/>
  <c r="AF15" i="45"/>
  <c r="AF14" i="45"/>
  <c r="AF13" i="45"/>
  <c r="AF12" i="45"/>
  <c r="AF11" i="45"/>
  <c r="AF10" i="45"/>
  <c r="AF9" i="45"/>
  <c r="AF8" i="45"/>
  <c r="AS22" i="45"/>
  <c r="AR22" i="45"/>
  <c r="AQ22" i="45"/>
  <c r="AP22" i="45"/>
  <c r="AO22" i="45"/>
  <c r="AN22" i="45"/>
  <c r="AM22" i="45"/>
  <c r="AL22" i="45"/>
  <c r="AK22" i="45"/>
  <c r="AJ22" i="45"/>
  <c r="AI22" i="45"/>
  <c r="AH22" i="45"/>
  <c r="AS20" i="45"/>
  <c r="AR20" i="45"/>
  <c r="AQ20" i="45"/>
  <c r="AP20" i="45"/>
  <c r="AO20" i="45"/>
  <c r="AN20" i="45"/>
  <c r="AM20" i="45"/>
  <c r="AL20" i="45"/>
  <c r="AK20" i="45"/>
  <c r="AJ20" i="45"/>
  <c r="AI20" i="45"/>
  <c r="AH20" i="45"/>
  <c r="AS18" i="45"/>
  <c r="AR18" i="45"/>
  <c r="AQ18" i="45"/>
  <c r="AP18" i="45"/>
  <c r="AO18" i="45"/>
  <c r="AN18" i="45"/>
  <c r="AM18" i="45"/>
  <c r="AL18" i="45"/>
  <c r="AK18" i="45"/>
  <c r="AJ18" i="45"/>
  <c r="AI18" i="45"/>
  <c r="AH18" i="45"/>
  <c r="AS16" i="45"/>
  <c r="AR16" i="45"/>
  <c r="AQ16" i="45"/>
  <c r="AP16" i="45"/>
  <c r="AO16" i="45"/>
  <c r="AN16" i="45"/>
  <c r="AM16" i="45"/>
  <c r="AL16" i="45"/>
  <c r="AK16" i="45"/>
  <c r="AJ16" i="45"/>
  <c r="AI16" i="45"/>
  <c r="AH16" i="45"/>
  <c r="AM24" i="45"/>
  <c r="AL24" i="45"/>
  <c r="AK24" i="45"/>
  <c r="AJ24" i="45"/>
  <c r="AI24" i="45"/>
  <c r="AH24" i="45"/>
  <c r="AM14" i="45"/>
  <c r="AL14" i="45"/>
  <c r="AK14" i="45"/>
  <c r="AJ14" i="45"/>
  <c r="AI14" i="45"/>
  <c r="AH14" i="45"/>
  <c r="AM12" i="45"/>
  <c r="AL12" i="45"/>
  <c r="AK12" i="45"/>
  <c r="AJ12" i="45"/>
  <c r="AI12" i="45"/>
  <c r="AH12" i="45"/>
  <c r="AM10" i="45"/>
  <c r="AL10" i="45"/>
  <c r="AK10" i="45"/>
  <c r="AJ10" i="45"/>
  <c r="AI10" i="45"/>
  <c r="AH10" i="45"/>
  <c r="AM8" i="45"/>
  <c r="AL8" i="45"/>
  <c r="AK8" i="45"/>
  <c r="AJ8" i="45"/>
  <c r="AI8" i="45"/>
  <c r="AH8" i="45"/>
  <c r="B18" i="44"/>
  <c r="B8" i="44"/>
  <c r="AM14" i="44"/>
  <c r="AN14" i="44"/>
  <c r="AO14" i="44"/>
  <c r="AF33" i="44"/>
  <c r="AF32" i="44"/>
  <c r="AF31" i="44"/>
  <c r="AF30" i="44"/>
  <c r="AF29" i="44"/>
  <c r="AF28" i="44"/>
  <c r="AF27" i="44"/>
  <c r="AF26" i="44"/>
  <c r="AF25" i="44"/>
  <c r="AF24" i="44"/>
  <c r="AF23" i="44"/>
  <c r="AF22" i="44"/>
  <c r="AF21" i="44"/>
  <c r="AF20" i="44"/>
  <c r="AF19" i="44"/>
  <c r="AF18" i="44"/>
  <c r="AF17" i="44"/>
  <c r="AF16" i="44"/>
  <c r="AF15" i="44"/>
  <c r="AF14" i="44"/>
  <c r="AF13" i="44"/>
  <c r="AF12" i="44"/>
  <c r="AF11" i="44"/>
  <c r="AF10" i="44"/>
  <c r="AF9" i="44"/>
  <c r="AF8" i="44"/>
  <c r="AS22" i="44"/>
  <c r="AR22" i="44"/>
  <c r="AQ22" i="44"/>
  <c r="AP22" i="44"/>
  <c r="AO22" i="44"/>
  <c r="AN22" i="44"/>
  <c r="AM22" i="44"/>
  <c r="AL22" i="44"/>
  <c r="AK22" i="44"/>
  <c r="AJ22" i="44"/>
  <c r="AI22" i="44"/>
  <c r="AH22" i="44"/>
  <c r="AS20" i="44"/>
  <c r="AR20" i="44"/>
  <c r="AP20" i="44"/>
  <c r="AO20" i="44"/>
  <c r="AN20" i="44"/>
  <c r="AM20" i="44"/>
  <c r="AL20" i="44"/>
  <c r="AK20" i="44"/>
  <c r="AH20" i="44"/>
  <c r="AS18" i="44"/>
  <c r="AR18" i="44"/>
  <c r="AQ18" i="44"/>
  <c r="AP18" i="44"/>
  <c r="AO18" i="44"/>
  <c r="AN18" i="44"/>
  <c r="AM18" i="44"/>
  <c r="AL18" i="44"/>
  <c r="AK18" i="44"/>
  <c r="AJ18" i="44"/>
  <c r="AI18" i="44"/>
  <c r="AH18" i="44"/>
  <c r="AS16" i="44"/>
  <c r="AR16" i="44"/>
  <c r="AQ16" i="44"/>
  <c r="AP16" i="44"/>
  <c r="AO16" i="44"/>
  <c r="AN16" i="44"/>
  <c r="AM16" i="44"/>
  <c r="AL16" i="44"/>
  <c r="AK16" i="44"/>
  <c r="AJ16" i="44"/>
  <c r="AI16" i="44"/>
  <c r="AH16" i="44"/>
  <c r="AS30" i="44"/>
  <c r="AR30" i="44"/>
  <c r="AQ30" i="44"/>
  <c r="AP30" i="44"/>
  <c r="AO30" i="44"/>
  <c r="AN30" i="44"/>
  <c r="AM30" i="44"/>
  <c r="AL30" i="44"/>
  <c r="AK30" i="44"/>
  <c r="AJ30" i="44"/>
  <c r="AI30" i="44"/>
  <c r="AH30" i="44"/>
  <c r="AS28" i="44"/>
  <c r="AR28" i="44"/>
  <c r="AQ28" i="44"/>
  <c r="AP28" i="44"/>
  <c r="AO28" i="44"/>
  <c r="AN28" i="44"/>
  <c r="AM28" i="44"/>
  <c r="AL28" i="44"/>
  <c r="AK28" i="44"/>
  <c r="AJ28" i="44"/>
  <c r="AI28" i="44"/>
  <c r="AH28" i="44"/>
  <c r="AS26" i="44"/>
  <c r="AR26" i="44"/>
  <c r="AQ26" i="44"/>
  <c r="AP26" i="44"/>
  <c r="AO26" i="44"/>
  <c r="AN26" i="44"/>
  <c r="AM26" i="44"/>
  <c r="AL26" i="44"/>
  <c r="AK26" i="44"/>
  <c r="AJ26" i="44"/>
  <c r="AI26" i="44"/>
  <c r="AH26" i="44"/>
  <c r="AS24" i="44"/>
  <c r="AR24" i="44"/>
  <c r="AQ24" i="44"/>
  <c r="AP24" i="44"/>
  <c r="AO24" i="44"/>
  <c r="AN24" i="44"/>
  <c r="AM24" i="44"/>
  <c r="AL24" i="44"/>
  <c r="AK24" i="44"/>
  <c r="AJ24" i="44"/>
  <c r="AI24" i="44"/>
  <c r="AH24" i="44"/>
  <c r="AM32" i="44"/>
  <c r="AL32" i="44"/>
  <c r="AK32" i="44"/>
  <c r="AJ32" i="44"/>
  <c r="AI32" i="44"/>
  <c r="AH32" i="44"/>
  <c r="AH14" i="44"/>
  <c r="AM12" i="44"/>
  <c r="AL12" i="44"/>
  <c r="AK12" i="44"/>
  <c r="AJ12" i="44"/>
  <c r="AI12" i="44"/>
  <c r="AH12" i="44"/>
  <c r="AM10" i="44"/>
  <c r="AL10" i="44"/>
  <c r="AK10" i="44"/>
  <c r="AJ10" i="44"/>
  <c r="AI10" i="44"/>
  <c r="AH10" i="44"/>
  <c r="AM8" i="44"/>
  <c r="AL8" i="44"/>
  <c r="AK8" i="44"/>
  <c r="AJ8" i="44"/>
  <c r="AI8" i="44"/>
  <c r="AH8" i="44"/>
  <c r="AT20" i="45" l="1"/>
  <c r="AT18" i="44"/>
  <c r="AT26" i="44"/>
  <c r="AT30" i="44"/>
  <c r="AT16" i="44"/>
  <c r="AT20" i="44"/>
  <c r="AT24" i="44"/>
  <c r="AT28" i="44"/>
  <c r="AT10" i="47"/>
  <c r="AT14" i="47"/>
  <c r="AT18" i="47"/>
  <c r="AT22" i="47"/>
  <c r="AT8" i="47"/>
  <c r="G60" i="22" s="1"/>
  <c r="AT12" i="47"/>
  <c r="AT16" i="47"/>
  <c r="AT20" i="47"/>
  <c r="AT24" i="47"/>
  <c r="G62" i="22" s="1"/>
  <c r="AT16" i="45"/>
  <c r="AT22" i="44"/>
  <c r="AT18" i="45"/>
  <c r="AT22" i="45"/>
  <c r="B24" i="43"/>
  <c r="B18" i="43"/>
  <c r="B12" i="43"/>
  <c r="B8" i="43"/>
  <c r="AF29" i="43"/>
  <c r="AF28" i="43"/>
  <c r="AF27" i="43"/>
  <c r="AF26" i="43"/>
  <c r="AF25" i="43"/>
  <c r="AF24" i="43"/>
  <c r="AF23" i="43"/>
  <c r="AF22" i="43"/>
  <c r="AF21" i="43"/>
  <c r="AF20" i="43"/>
  <c r="AF19" i="43"/>
  <c r="AF18" i="43"/>
  <c r="AF17" i="43"/>
  <c r="AF16" i="43"/>
  <c r="AF15" i="43"/>
  <c r="AF14" i="43"/>
  <c r="AF13" i="43"/>
  <c r="AF12" i="43"/>
  <c r="AF11" i="43"/>
  <c r="AF10" i="43"/>
  <c r="AF9" i="43"/>
  <c r="AF8" i="43"/>
  <c r="AS18" i="43"/>
  <c r="AR18" i="43"/>
  <c r="AQ18" i="43"/>
  <c r="AP18" i="43"/>
  <c r="AO18" i="43"/>
  <c r="AN18" i="43"/>
  <c r="AM18" i="43"/>
  <c r="AL18" i="43"/>
  <c r="AK18" i="43"/>
  <c r="AJ18" i="43"/>
  <c r="AI18" i="43"/>
  <c r="AH18" i="43"/>
  <c r="AS16" i="43"/>
  <c r="AR16" i="43"/>
  <c r="AQ16" i="43"/>
  <c r="AP16" i="43"/>
  <c r="AO16" i="43"/>
  <c r="AN16" i="43"/>
  <c r="AM16" i="43"/>
  <c r="AL16" i="43"/>
  <c r="AK16" i="43"/>
  <c r="AJ16" i="43"/>
  <c r="AI16" i="43"/>
  <c r="AH16" i="43"/>
  <c r="AS22" i="43"/>
  <c r="AR22" i="43"/>
  <c r="AQ22" i="43"/>
  <c r="AP22" i="43"/>
  <c r="AO22" i="43"/>
  <c r="AN22" i="43"/>
  <c r="AM22" i="43"/>
  <c r="AL22" i="43"/>
  <c r="AK22" i="43"/>
  <c r="AJ22" i="43"/>
  <c r="AI22" i="43"/>
  <c r="AH22" i="43"/>
  <c r="AS20" i="43"/>
  <c r="AR20" i="43"/>
  <c r="AQ20" i="43"/>
  <c r="AP20" i="43"/>
  <c r="AO20" i="43"/>
  <c r="AN20" i="43"/>
  <c r="AM20" i="43"/>
  <c r="AL20" i="43"/>
  <c r="AK20" i="43"/>
  <c r="AJ20" i="43"/>
  <c r="AI20" i="43"/>
  <c r="AH20" i="43"/>
  <c r="AM28" i="43"/>
  <c r="AL28" i="43"/>
  <c r="AK28" i="43"/>
  <c r="AJ28" i="43"/>
  <c r="AI28" i="43"/>
  <c r="AH28" i="43"/>
  <c r="AM26" i="43"/>
  <c r="AL26" i="43"/>
  <c r="AK26" i="43"/>
  <c r="AJ26" i="43"/>
  <c r="AI26" i="43"/>
  <c r="AH26" i="43"/>
  <c r="AM24" i="43"/>
  <c r="AL24" i="43"/>
  <c r="AK24" i="43"/>
  <c r="AJ24" i="43"/>
  <c r="AI24" i="43"/>
  <c r="AH24" i="43"/>
  <c r="AM14" i="43"/>
  <c r="AL14" i="43"/>
  <c r="AK14" i="43"/>
  <c r="AJ14" i="43"/>
  <c r="AI14" i="43"/>
  <c r="AH14" i="43"/>
  <c r="AM12" i="43"/>
  <c r="AL12" i="43"/>
  <c r="AK12" i="43"/>
  <c r="AJ12" i="43"/>
  <c r="AI12" i="43"/>
  <c r="AH12" i="43"/>
  <c r="AM10" i="43"/>
  <c r="AL10" i="43"/>
  <c r="AK10" i="43"/>
  <c r="AJ10" i="43"/>
  <c r="AI10" i="43"/>
  <c r="AH10" i="43"/>
  <c r="AM8" i="43"/>
  <c r="AL8" i="43"/>
  <c r="AK8" i="43"/>
  <c r="AJ8" i="43"/>
  <c r="AI8" i="43"/>
  <c r="AH8" i="43"/>
  <c r="AR10" i="43"/>
  <c r="B8" i="41"/>
  <c r="G61" i="22" l="1"/>
  <c r="AT18" i="43"/>
  <c r="AT22" i="43"/>
  <c r="AT20" i="43"/>
  <c r="AT16" i="43"/>
  <c r="C8" i="41"/>
  <c r="B32" i="41"/>
  <c r="B22" i="41"/>
  <c r="B12" i="41"/>
  <c r="AF37" i="41"/>
  <c r="AF36" i="41"/>
  <c r="AF35" i="41"/>
  <c r="AF34" i="41"/>
  <c r="AF33" i="41"/>
  <c r="AF32" i="41"/>
  <c r="AF31" i="41"/>
  <c r="AF30" i="41"/>
  <c r="AF29" i="41"/>
  <c r="AF28" i="41"/>
  <c r="AF27" i="41"/>
  <c r="AF26" i="41"/>
  <c r="AF25" i="41"/>
  <c r="AF24" i="41"/>
  <c r="AF23" i="41"/>
  <c r="AF22" i="41"/>
  <c r="AF21" i="41"/>
  <c r="AF20" i="41"/>
  <c r="AF19" i="41"/>
  <c r="AF18" i="41"/>
  <c r="AF17" i="41"/>
  <c r="AF16" i="41"/>
  <c r="AF15" i="41"/>
  <c r="AF14" i="41"/>
  <c r="AF13" i="41"/>
  <c r="AF12" i="41"/>
  <c r="AF11" i="41"/>
  <c r="AF10" i="41"/>
  <c r="AF9" i="41"/>
  <c r="AF8" i="41"/>
  <c r="G53" i="22" l="1"/>
  <c r="AM36" i="41"/>
  <c r="AL36" i="41"/>
  <c r="AK36" i="41"/>
  <c r="AJ36" i="41"/>
  <c r="AI36" i="41"/>
  <c r="AH36" i="41"/>
  <c r="AM34" i="41"/>
  <c r="AL34" i="41"/>
  <c r="AK34" i="41"/>
  <c r="AJ34" i="41"/>
  <c r="AI34" i="41"/>
  <c r="AH34" i="41"/>
  <c r="AM32" i="41"/>
  <c r="AL32" i="41"/>
  <c r="AK32" i="41"/>
  <c r="AJ32" i="41"/>
  <c r="AI32" i="41"/>
  <c r="AH32" i="41"/>
  <c r="AM30" i="41"/>
  <c r="AL30" i="41"/>
  <c r="AK30" i="41"/>
  <c r="AJ30" i="41"/>
  <c r="AI30" i="41"/>
  <c r="AH30" i="41"/>
  <c r="AM28" i="41"/>
  <c r="AL28" i="41"/>
  <c r="AK28" i="41"/>
  <c r="AJ28" i="41"/>
  <c r="AI28" i="41"/>
  <c r="AH28" i="41"/>
  <c r="AM26" i="41"/>
  <c r="AL26" i="41"/>
  <c r="AK26" i="41"/>
  <c r="AJ26" i="41"/>
  <c r="AI26" i="41"/>
  <c r="AH26" i="41"/>
  <c r="AM24" i="41"/>
  <c r="AL24" i="41"/>
  <c r="AK24" i="41"/>
  <c r="AJ24" i="41"/>
  <c r="AI24" i="41"/>
  <c r="AH24" i="41"/>
  <c r="AM22" i="41"/>
  <c r="AL22" i="41"/>
  <c r="AK22" i="41"/>
  <c r="AJ22" i="41"/>
  <c r="AI22" i="41"/>
  <c r="AH22" i="41"/>
  <c r="AM20" i="41"/>
  <c r="AL20" i="41"/>
  <c r="AK20" i="41"/>
  <c r="AJ20" i="41"/>
  <c r="AI20" i="41"/>
  <c r="AH20" i="41"/>
  <c r="AM18" i="41"/>
  <c r="AL18" i="41"/>
  <c r="AK18" i="41"/>
  <c r="AJ18" i="41"/>
  <c r="AI18" i="41"/>
  <c r="AH18" i="41"/>
  <c r="AM16" i="41"/>
  <c r="AL16" i="41"/>
  <c r="AK16" i="41"/>
  <c r="AJ16" i="41"/>
  <c r="AI16" i="41"/>
  <c r="AH16" i="41"/>
  <c r="AM14" i="41"/>
  <c r="AL14" i="41"/>
  <c r="AK14" i="41"/>
  <c r="AJ14" i="41"/>
  <c r="AI14" i="41"/>
  <c r="AH14" i="41"/>
  <c r="AM12" i="41"/>
  <c r="AL12" i="41"/>
  <c r="AK12" i="41"/>
  <c r="AJ12" i="41"/>
  <c r="AI12" i="41"/>
  <c r="AH12" i="41"/>
  <c r="AM10" i="41"/>
  <c r="AL10" i="41"/>
  <c r="AK10" i="41"/>
  <c r="AJ10" i="41"/>
  <c r="AI10" i="41"/>
  <c r="AH10" i="41"/>
  <c r="AM8" i="41"/>
  <c r="AL8" i="41"/>
  <c r="AK8" i="41"/>
  <c r="AJ8" i="41"/>
  <c r="AI8" i="41"/>
  <c r="AH8" i="41"/>
  <c r="B44" i="42"/>
  <c r="B36" i="42"/>
  <c r="B28" i="42"/>
  <c r="B20" i="42"/>
  <c r="B12" i="42"/>
  <c r="B8" i="42"/>
  <c r="AR48" i="42"/>
  <c r="AQ48" i="42"/>
  <c r="AP48" i="42"/>
  <c r="AO48" i="42"/>
  <c r="AN48" i="42"/>
  <c r="AM48" i="42"/>
  <c r="AL48" i="42"/>
  <c r="AK48" i="42"/>
  <c r="AJ48" i="42"/>
  <c r="AI48" i="42"/>
  <c r="AH48" i="42"/>
  <c r="AH10" i="42"/>
  <c r="AI10" i="42"/>
  <c r="AJ10" i="42"/>
  <c r="AK10" i="42"/>
  <c r="AL10" i="42"/>
  <c r="AM10" i="42"/>
  <c r="AN10" i="42"/>
  <c r="AO10" i="42"/>
  <c r="AP10" i="42"/>
  <c r="AQ10" i="42"/>
  <c r="AR10" i="42"/>
  <c r="AS10" i="42"/>
  <c r="AH12" i="42"/>
  <c r="AI12" i="42"/>
  <c r="AJ12" i="42"/>
  <c r="AK12" i="42"/>
  <c r="AL12" i="42"/>
  <c r="AM12" i="42"/>
  <c r="AN12" i="42"/>
  <c r="AO12" i="42"/>
  <c r="AP12" i="42"/>
  <c r="AQ12" i="42"/>
  <c r="AR12" i="42"/>
  <c r="AS12" i="42"/>
  <c r="AH14" i="42"/>
  <c r="AI14" i="42"/>
  <c r="AJ14" i="42"/>
  <c r="AK14" i="42"/>
  <c r="AL14" i="42"/>
  <c r="AM14" i="42"/>
  <c r="AN14" i="42"/>
  <c r="AO14" i="42"/>
  <c r="AP14" i="42"/>
  <c r="AQ14" i="42"/>
  <c r="AR14" i="42"/>
  <c r="AS14" i="42"/>
  <c r="AH16" i="42"/>
  <c r="AI16" i="42"/>
  <c r="AJ16" i="42"/>
  <c r="AK16" i="42"/>
  <c r="AL16" i="42"/>
  <c r="AM16" i="42"/>
  <c r="AN16" i="42"/>
  <c r="AO16" i="42"/>
  <c r="AP16" i="42"/>
  <c r="AQ16" i="42"/>
  <c r="AR16" i="42"/>
  <c r="AS16" i="42"/>
  <c r="AH18" i="42"/>
  <c r="AI18" i="42"/>
  <c r="AJ18" i="42"/>
  <c r="AK18" i="42"/>
  <c r="AL18" i="42"/>
  <c r="AM18" i="42"/>
  <c r="AN18" i="42"/>
  <c r="AO18" i="42"/>
  <c r="AP18" i="42"/>
  <c r="AQ18" i="42"/>
  <c r="AR18" i="42"/>
  <c r="AS18" i="42"/>
  <c r="AH20" i="42"/>
  <c r="AI20" i="42"/>
  <c r="AJ20" i="42"/>
  <c r="AK20" i="42"/>
  <c r="AL20" i="42"/>
  <c r="AM20" i="42"/>
  <c r="AN20" i="42"/>
  <c r="AO20" i="42"/>
  <c r="AP20" i="42"/>
  <c r="AQ20" i="42"/>
  <c r="AR20" i="42"/>
  <c r="AS20" i="42"/>
  <c r="AH22" i="42"/>
  <c r="AI22" i="42"/>
  <c r="AJ22" i="42"/>
  <c r="AK22" i="42"/>
  <c r="AL22" i="42"/>
  <c r="AM22" i="42"/>
  <c r="AN22" i="42"/>
  <c r="AO22" i="42"/>
  <c r="AP22" i="42"/>
  <c r="AQ22" i="42"/>
  <c r="AR22" i="42"/>
  <c r="AS22" i="42"/>
  <c r="AH24" i="42"/>
  <c r="AI24" i="42"/>
  <c r="AJ24" i="42"/>
  <c r="AK24" i="42"/>
  <c r="AL24" i="42"/>
  <c r="AM24" i="42"/>
  <c r="AN24" i="42"/>
  <c r="AO24" i="42"/>
  <c r="AP24" i="42"/>
  <c r="AQ24" i="42"/>
  <c r="AR24" i="42"/>
  <c r="AS24" i="42"/>
  <c r="AH26" i="42"/>
  <c r="AI26" i="42"/>
  <c r="AJ26" i="42"/>
  <c r="AK26" i="42"/>
  <c r="AL26" i="42"/>
  <c r="AM26" i="42"/>
  <c r="AN26" i="42"/>
  <c r="AO26" i="42"/>
  <c r="AP26" i="42"/>
  <c r="AQ26" i="42"/>
  <c r="AR26" i="42"/>
  <c r="AS26" i="42"/>
  <c r="AH28" i="42"/>
  <c r="AI28" i="42"/>
  <c r="AJ28" i="42"/>
  <c r="AK28" i="42"/>
  <c r="AL28" i="42"/>
  <c r="AM28" i="42"/>
  <c r="AN28" i="42"/>
  <c r="AO28" i="42"/>
  <c r="AP28" i="42"/>
  <c r="AQ28" i="42"/>
  <c r="AR28" i="42"/>
  <c r="AS28" i="42"/>
  <c r="AH30" i="42"/>
  <c r="AI30" i="42"/>
  <c r="AJ30" i="42"/>
  <c r="AK30" i="42"/>
  <c r="AL30" i="42"/>
  <c r="AM30" i="42"/>
  <c r="AN30" i="42"/>
  <c r="AO30" i="42"/>
  <c r="AP30" i="42"/>
  <c r="AQ30" i="42"/>
  <c r="AR30" i="42"/>
  <c r="AS30" i="42"/>
  <c r="AH32" i="42"/>
  <c r="AI32" i="42"/>
  <c r="AJ32" i="42"/>
  <c r="AK32" i="42"/>
  <c r="AL32" i="42"/>
  <c r="AM32" i="42"/>
  <c r="AN32" i="42"/>
  <c r="AO32" i="42"/>
  <c r="AP32" i="42"/>
  <c r="AQ32" i="42"/>
  <c r="AR32" i="42"/>
  <c r="AS32" i="42"/>
  <c r="AH34" i="42"/>
  <c r="AI34" i="42"/>
  <c r="AJ34" i="42"/>
  <c r="AK34" i="42"/>
  <c r="AL34" i="42"/>
  <c r="AM34" i="42"/>
  <c r="AN34" i="42"/>
  <c r="AO34" i="42"/>
  <c r="AP34" i="42"/>
  <c r="AQ34" i="42"/>
  <c r="AR34" i="42"/>
  <c r="AS34" i="42"/>
  <c r="AH36" i="42"/>
  <c r="AI36" i="42"/>
  <c r="AJ36" i="42"/>
  <c r="AK36" i="42"/>
  <c r="AL36" i="42"/>
  <c r="AM36" i="42"/>
  <c r="AN36" i="42"/>
  <c r="AO36" i="42"/>
  <c r="AP36" i="42"/>
  <c r="AQ36" i="42"/>
  <c r="AR36" i="42"/>
  <c r="AS36" i="42"/>
  <c r="AH38" i="42"/>
  <c r="AI38" i="42"/>
  <c r="AJ38" i="42"/>
  <c r="AK38" i="42"/>
  <c r="AL38" i="42"/>
  <c r="AM38" i="42"/>
  <c r="AN38" i="42"/>
  <c r="AO38" i="42"/>
  <c r="AP38" i="42"/>
  <c r="AQ38" i="42"/>
  <c r="AR38" i="42"/>
  <c r="AS38" i="42"/>
  <c r="AH40" i="42"/>
  <c r="AI40" i="42"/>
  <c r="AJ40" i="42"/>
  <c r="AK40" i="42"/>
  <c r="AL40" i="42"/>
  <c r="AM40" i="42"/>
  <c r="AN40" i="42"/>
  <c r="AO40" i="42"/>
  <c r="AP40" i="42"/>
  <c r="AQ40" i="42"/>
  <c r="AR40" i="42"/>
  <c r="AS40" i="42"/>
  <c r="AH42" i="42"/>
  <c r="AI42" i="42"/>
  <c r="AJ42" i="42"/>
  <c r="AK42" i="42"/>
  <c r="AL42" i="42"/>
  <c r="AM42" i="42"/>
  <c r="AN42" i="42"/>
  <c r="AO42" i="42"/>
  <c r="AP42" i="42"/>
  <c r="AQ42" i="42"/>
  <c r="AR42" i="42"/>
  <c r="AS42" i="42"/>
  <c r="AH44" i="42"/>
  <c r="AI44" i="42"/>
  <c r="AJ44" i="42"/>
  <c r="AK44" i="42"/>
  <c r="AL44" i="42"/>
  <c r="AM44" i="42"/>
  <c r="AN44" i="42"/>
  <c r="AO44" i="42"/>
  <c r="AP44" i="42"/>
  <c r="AQ44" i="42"/>
  <c r="AR44" i="42"/>
  <c r="AS44" i="42"/>
  <c r="AH46" i="42"/>
  <c r="AI46" i="42"/>
  <c r="AJ46" i="42"/>
  <c r="AK46" i="42"/>
  <c r="AL46" i="42"/>
  <c r="AM46" i="42"/>
  <c r="AN46" i="42"/>
  <c r="AO46" i="42"/>
  <c r="AP46" i="42"/>
  <c r="AQ46" i="42"/>
  <c r="AR46" i="42"/>
  <c r="AS46" i="42"/>
  <c r="AH50" i="42"/>
  <c r="AI50" i="42"/>
  <c r="AJ50" i="42"/>
  <c r="AK50" i="42"/>
  <c r="AL50" i="42"/>
  <c r="AM50" i="42"/>
  <c r="AN50" i="42"/>
  <c r="AO50" i="42"/>
  <c r="AP50" i="42"/>
  <c r="AQ50" i="42"/>
  <c r="AR50" i="42"/>
  <c r="AS50" i="42"/>
  <c r="AS8" i="42"/>
  <c r="AR8" i="42"/>
  <c r="AQ8" i="42"/>
  <c r="AP8" i="42"/>
  <c r="AO8" i="42"/>
  <c r="AN8" i="42"/>
  <c r="AM8" i="42"/>
  <c r="AL8" i="42"/>
  <c r="AK8" i="42"/>
  <c r="AJ8" i="42"/>
  <c r="AI8" i="42"/>
  <c r="AH8" i="42"/>
  <c r="AF51" i="42"/>
  <c r="AF50" i="42"/>
  <c r="AF49" i="42"/>
  <c r="AF48" i="42"/>
  <c r="AF47" i="42"/>
  <c r="AF46" i="42"/>
  <c r="AF45" i="42"/>
  <c r="AF44" i="42"/>
  <c r="AF43" i="42"/>
  <c r="AF42" i="42"/>
  <c r="AF41" i="42"/>
  <c r="AF40" i="42"/>
  <c r="AF39" i="42"/>
  <c r="AF38" i="42"/>
  <c r="AF37" i="42"/>
  <c r="AF36" i="42"/>
  <c r="AF35" i="42"/>
  <c r="AF34" i="42"/>
  <c r="AF32" i="42"/>
  <c r="AT32" i="42" s="1"/>
  <c r="AF31" i="42"/>
  <c r="AF30" i="42"/>
  <c r="AF29" i="42"/>
  <c r="AF28" i="42"/>
  <c r="AF27" i="42"/>
  <c r="AF26" i="42"/>
  <c r="AF25" i="42"/>
  <c r="AF24" i="42"/>
  <c r="AF23" i="42"/>
  <c r="AF22" i="42"/>
  <c r="AF21" i="42"/>
  <c r="AF20" i="42"/>
  <c r="AF19" i="42"/>
  <c r="AF18" i="42"/>
  <c r="AF17" i="42"/>
  <c r="AF16" i="42"/>
  <c r="AF15" i="42"/>
  <c r="AF14" i="42"/>
  <c r="AF13" i="42"/>
  <c r="AF12" i="42"/>
  <c r="AF11" i="42"/>
  <c r="AF10" i="42"/>
  <c r="AF9" i="42"/>
  <c r="AF8" i="42"/>
  <c r="C25" i="34"/>
  <c r="C24" i="34"/>
  <c r="C23" i="34"/>
  <c r="C22" i="34"/>
  <c r="C21" i="34"/>
  <c r="C20" i="34"/>
  <c r="C19" i="34"/>
  <c r="C18" i="34"/>
  <c r="C17" i="34"/>
  <c r="B26" i="34"/>
  <c r="B32" i="34"/>
  <c r="B16" i="34"/>
  <c r="B12" i="34"/>
  <c r="B8" i="34"/>
  <c r="AF49" i="34"/>
  <c r="AF48" i="34"/>
  <c r="AF47" i="34"/>
  <c r="AF46" i="34"/>
  <c r="AF45" i="34"/>
  <c r="AF44" i="34"/>
  <c r="AF43" i="34"/>
  <c r="AF42" i="34"/>
  <c r="AF41" i="34"/>
  <c r="AF40" i="34"/>
  <c r="AF39" i="34"/>
  <c r="AF38" i="34"/>
  <c r="AF37" i="34"/>
  <c r="AF36" i="34"/>
  <c r="AF35" i="34"/>
  <c r="AF34" i="34"/>
  <c r="AF33" i="34"/>
  <c r="AF32" i="34"/>
  <c r="AF31" i="34"/>
  <c r="AF30" i="34"/>
  <c r="AF29" i="34"/>
  <c r="AF28" i="34"/>
  <c r="AF27" i="34"/>
  <c r="AF26" i="34"/>
  <c r="AF25" i="34"/>
  <c r="AF24" i="34"/>
  <c r="AF23" i="34"/>
  <c r="AF22" i="34"/>
  <c r="AF21" i="34"/>
  <c r="AF20" i="34"/>
  <c r="AF19" i="34"/>
  <c r="AF18" i="34"/>
  <c r="AF17" i="34"/>
  <c r="AF16" i="34"/>
  <c r="AF15" i="34"/>
  <c r="AF14" i="34"/>
  <c r="AF13" i="34"/>
  <c r="AF12" i="34"/>
  <c r="AF11" i="34"/>
  <c r="AF10" i="34"/>
  <c r="AF9" i="34"/>
  <c r="AF8" i="34"/>
  <c r="AM48" i="34"/>
  <c r="AL48" i="34"/>
  <c r="AK48" i="34"/>
  <c r="AJ48" i="34"/>
  <c r="AI48" i="34"/>
  <c r="AH48" i="34"/>
  <c r="AM46" i="34"/>
  <c r="AL46" i="34"/>
  <c r="AK46" i="34"/>
  <c r="AJ46" i="34"/>
  <c r="AI46" i="34"/>
  <c r="AH46" i="34"/>
  <c r="AM44" i="34"/>
  <c r="AL44" i="34"/>
  <c r="AK44" i="34"/>
  <c r="AJ44" i="34"/>
  <c r="AI44" i="34"/>
  <c r="AH44" i="34"/>
  <c r="AM42" i="34"/>
  <c r="AL42" i="34"/>
  <c r="AK42" i="34"/>
  <c r="AJ42" i="34"/>
  <c r="AI42" i="34"/>
  <c r="AH42" i="34"/>
  <c r="AM40" i="34"/>
  <c r="AL40" i="34"/>
  <c r="AK40" i="34"/>
  <c r="AJ40" i="34"/>
  <c r="AI40" i="34"/>
  <c r="AH40" i="34"/>
  <c r="AM38" i="34"/>
  <c r="AL38" i="34"/>
  <c r="AK38" i="34"/>
  <c r="AJ38" i="34"/>
  <c r="AI38" i="34"/>
  <c r="AH38" i="34"/>
  <c r="AM36" i="34"/>
  <c r="AL36" i="34"/>
  <c r="AK36" i="34"/>
  <c r="AJ36" i="34"/>
  <c r="AI36" i="34"/>
  <c r="AH36" i="34"/>
  <c r="AM34" i="34"/>
  <c r="AL34" i="34"/>
  <c r="AK34" i="34"/>
  <c r="AJ34" i="34"/>
  <c r="AI34" i="34"/>
  <c r="AH34" i="34"/>
  <c r="AM32" i="34"/>
  <c r="AL32" i="34"/>
  <c r="AK32" i="34"/>
  <c r="AJ32" i="34"/>
  <c r="AI32" i="34"/>
  <c r="AH32" i="34"/>
  <c r="AM30" i="34"/>
  <c r="AL30" i="34"/>
  <c r="AK30" i="34"/>
  <c r="AJ30" i="34"/>
  <c r="AI30" i="34"/>
  <c r="AH30" i="34"/>
  <c r="AM28" i="34"/>
  <c r="AL28" i="34"/>
  <c r="AK28" i="34"/>
  <c r="AJ28" i="34"/>
  <c r="AI28" i="34"/>
  <c r="AH28" i="34"/>
  <c r="AM26" i="34"/>
  <c r="AL26" i="34"/>
  <c r="AK26" i="34"/>
  <c r="AJ26" i="34"/>
  <c r="AI26" i="34"/>
  <c r="AH26" i="34"/>
  <c r="AM24" i="34"/>
  <c r="AL24" i="34"/>
  <c r="AK24" i="34"/>
  <c r="AJ24" i="34"/>
  <c r="AI24" i="34"/>
  <c r="AH24" i="34"/>
  <c r="AM22" i="34"/>
  <c r="AL22" i="34"/>
  <c r="AK22" i="34"/>
  <c r="AJ22" i="34"/>
  <c r="AI22" i="34"/>
  <c r="AH22" i="34"/>
  <c r="AM20" i="34"/>
  <c r="AL20" i="34"/>
  <c r="AK20" i="34"/>
  <c r="AJ20" i="34"/>
  <c r="AI20" i="34"/>
  <c r="AH20" i="34"/>
  <c r="AM18" i="34"/>
  <c r="AL18" i="34"/>
  <c r="AK18" i="34"/>
  <c r="AJ18" i="34"/>
  <c r="AI18" i="34"/>
  <c r="AH18" i="34"/>
  <c r="AM16" i="34"/>
  <c r="AL16" i="34"/>
  <c r="AK16" i="34"/>
  <c r="AJ16" i="34"/>
  <c r="AI16" i="34"/>
  <c r="AH16" i="34"/>
  <c r="AM14" i="34"/>
  <c r="AL14" i="34"/>
  <c r="AK14" i="34"/>
  <c r="AJ14" i="34"/>
  <c r="AI14" i="34"/>
  <c r="AH14" i="34"/>
  <c r="AM12" i="34"/>
  <c r="AL12" i="34"/>
  <c r="AK12" i="34"/>
  <c r="AJ12" i="34"/>
  <c r="AI12" i="34"/>
  <c r="AH12" i="34"/>
  <c r="AM10" i="34"/>
  <c r="AL10" i="34"/>
  <c r="AK10" i="34"/>
  <c r="AJ10" i="34"/>
  <c r="AI10" i="34"/>
  <c r="AH10" i="34"/>
  <c r="AM8" i="34"/>
  <c r="AL8" i="34"/>
  <c r="AK8" i="34"/>
  <c r="AJ8" i="34"/>
  <c r="AI8" i="34"/>
  <c r="AH8" i="34"/>
  <c r="AF10" i="35"/>
  <c r="AF11" i="35"/>
  <c r="AF12" i="35"/>
  <c r="AF13" i="35"/>
  <c r="AF14" i="35"/>
  <c r="AF15" i="35"/>
  <c r="AF16" i="35"/>
  <c r="AF17" i="35"/>
  <c r="AF18" i="35"/>
  <c r="AF19" i="35"/>
  <c r="AF20" i="35"/>
  <c r="AF21" i="35"/>
  <c r="AF22" i="35"/>
  <c r="AF23" i="35"/>
  <c r="AF24" i="35"/>
  <c r="AF25" i="35"/>
  <c r="AF26" i="35"/>
  <c r="AF27" i="35"/>
  <c r="AF28" i="35"/>
  <c r="AF29" i="35"/>
  <c r="AF30" i="35"/>
  <c r="AF31" i="35"/>
  <c r="AF32" i="35"/>
  <c r="AF33" i="35"/>
  <c r="AF34" i="35"/>
  <c r="AF35" i="35"/>
  <c r="AF36" i="35"/>
  <c r="AF37" i="35"/>
  <c r="AF9" i="35"/>
  <c r="AF8" i="35"/>
  <c r="AH16" i="35"/>
  <c r="AI16" i="35"/>
  <c r="AJ16" i="35"/>
  <c r="AK16" i="35"/>
  <c r="AL16" i="35"/>
  <c r="AM16" i="35"/>
  <c r="AN16" i="35"/>
  <c r="AO16" i="35"/>
  <c r="AP16" i="35"/>
  <c r="AQ16" i="35"/>
  <c r="AR16" i="35"/>
  <c r="AS16" i="35"/>
  <c r="AH10" i="35"/>
  <c r="AI10" i="35"/>
  <c r="AJ10" i="35"/>
  <c r="AK10" i="35"/>
  <c r="AL10" i="35"/>
  <c r="AM10" i="35"/>
  <c r="AN10" i="35"/>
  <c r="AO10" i="35"/>
  <c r="AP10" i="35"/>
  <c r="AQ10" i="35"/>
  <c r="AR10" i="35"/>
  <c r="AS10" i="35"/>
  <c r="AH12" i="35"/>
  <c r="AI12" i="35"/>
  <c r="AJ12" i="35"/>
  <c r="AK12" i="35"/>
  <c r="AL12" i="35"/>
  <c r="AM12" i="35"/>
  <c r="AN12" i="35"/>
  <c r="AO12" i="35"/>
  <c r="AP12" i="35"/>
  <c r="AQ12" i="35"/>
  <c r="AR12" i="35"/>
  <c r="AS12" i="35"/>
  <c r="AH14" i="35"/>
  <c r="AI14" i="35"/>
  <c r="AJ14" i="35"/>
  <c r="AK14" i="35"/>
  <c r="AL14" i="35"/>
  <c r="AM14" i="35"/>
  <c r="AN14" i="35"/>
  <c r="AO14" i="35"/>
  <c r="AP14" i="35"/>
  <c r="AQ14" i="35"/>
  <c r="AR14" i="35"/>
  <c r="AS14" i="35"/>
  <c r="AS8" i="35"/>
  <c r="AR8" i="35"/>
  <c r="AQ8" i="35"/>
  <c r="AP8" i="35"/>
  <c r="AO8" i="35"/>
  <c r="AN8" i="35"/>
  <c r="AM8" i="35"/>
  <c r="AL8" i="35"/>
  <c r="AK8" i="35"/>
  <c r="AJ8" i="35"/>
  <c r="AI8" i="35"/>
  <c r="AH8" i="35"/>
  <c r="O37" i="35"/>
  <c r="O36" i="35"/>
  <c r="O35" i="35"/>
  <c r="O33" i="35"/>
  <c r="O32" i="35"/>
  <c r="O31" i="35"/>
  <c r="O30" i="35"/>
  <c r="O29" i="35"/>
  <c r="O28" i="35"/>
  <c r="O27" i="35"/>
  <c r="O25" i="35"/>
  <c r="O24" i="35"/>
  <c r="O23" i="35"/>
  <c r="O22" i="35"/>
  <c r="O21" i="35"/>
  <c r="O19" i="35"/>
  <c r="O18" i="35"/>
  <c r="O17" i="35"/>
  <c r="O16" i="35"/>
  <c r="O15" i="35"/>
  <c r="O14" i="35"/>
  <c r="O13" i="35"/>
  <c r="O11" i="35"/>
  <c r="O10" i="35"/>
  <c r="O9" i="35"/>
  <c r="C8" i="35"/>
  <c r="B34" i="35"/>
  <c r="B26" i="35"/>
  <c r="B20" i="35"/>
  <c r="B12" i="35"/>
  <c r="B8" i="35"/>
  <c r="AH18" i="35"/>
  <c r="AI18" i="35"/>
  <c r="AJ18" i="35"/>
  <c r="AK18" i="35"/>
  <c r="AL18" i="35"/>
  <c r="AM18" i="35"/>
  <c r="AN18" i="35"/>
  <c r="AO18" i="35"/>
  <c r="AP18" i="35"/>
  <c r="AQ18" i="35"/>
  <c r="AR18" i="35"/>
  <c r="AS18" i="35"/>
  <c r="AH20" i="35"/>
  <c r="AI20" i="35"/>
  <c r="AJ20" i="35"/>
  <c r="AK20" i="35"/>
  <c r="AL20" i="35"/>
  <c r="AM20" i="35"/>
  <c r="AN20" i="35"/>
  <c r="AO20" i="35"/>
  <c r="AP20" i="35"/>
  <c r="AQ20" i="35"/>
  <c r="AR20" i="35"/>
  <c r="AS20" i="35"/>
  <c r="AH22" i="35"/>
  <c r="AI22" i="35"/>
  <c r="AJ22" i="35"/>
  <c r="AK22" i="35"/>
  <c r="AL22" i="35"/>
  <c r="AM22" i="35"/>
  <c r="AN22" i="35"/>
  <c r="AO22" i="35"/>
  <c r="AP22" i="35"/>
  <c r="AQ22" i="35"/>
  <c r="AR22" i="35"/>
  <c r="AS22" i="35"/>
  <c r="AH24" i="35"/>
  <c r="AI24" i="35"/>
  <c r="AJ24" i="35"/>
  <c r="AK24" i="35"/>
  <c r="AM24" i="35"/>
  <c r="AN24" i="35"/>
  <c r="AO24" i="35"/>
  <c r="AP24" i="35"/>
  <c r="AQ24" i="35"/>
  <c r="AR24" i="35"/>
  <c r="AS24" i="35"/>
  <c r="AH26" i="35"/>
  <c r="AI26" i="35"/>
  <c r="AJ26" i="35"/>
  <c r="AK26" i="35"/>
  <c r="AL26" i="35"/>
  <c r="AM26" i="35"/>
  <c r="AN26" i="35"/>
  <c r="AO26" i="35"/>
  <c r="AP26" i="35"/>
  <c r="AQ26" i="35"/>
  <c r="AR26" i="35"/>
  <c r="AS26" i="35"/>
  <c r="AH28" i="35"/>
  <c r="AI28" i="35"/>
  <c r="AJ28" i="35"/>
  <c r="AK28" i="35"/>
  <c r="AL28" i="35"/>
  <c r="AM28" i="35"/>
  <c r="AN28" i="35"/>
  <c r="AO28" i="35"/>
  <c r="AP28" i="35"/>
  <c r="AQ28" i="35"/>
  <c r="AR28" i="35"/>
  <c r="AS28" i="35"/>
  <c r="AH30" i="35"/>
  <c r="AI30" i="35"/>
  <c r="AJ30" i="35"/>
  <c r="AK30" i="35"/>
  <c r="AL30" i="35"/>
  <c r="AM30" i="35"/>
  <c r="AN30" i="35"/>
  <c r="AO30" i="35"/>
  <c r="AP30" i="35"/>
  <c r="AQ30" i="35"/>
  <c r="AR30" i="35"/>
  <c r="AS30" i="35"/>
  <c r="AH32" i="35"/>
  <c r="AI32" i="35"/>
  <c r="AJ32" i="35"/>
  <c r="AK32" i="35"/>
  <c r="AL32" i="35"/>
  <c r="AM32" i="35"/>
  <c r="AN32" i="35"/>
  <c r="AO32" i="35"/>
  <c r="AP32" i="35"/>
  <c r="AQ32" i="35"/>
  <c r="AR32" i="35"/>
  <c r="AS32" i="35"/>
  <c r="AH34" i="35"/>
  <c r="AI34" i="35"/>
  <c r="AJ34" i="35"/>
  <c r="AK34" i="35"/>
  <c r="AL34" i="35"/>
  <c r="AM34" i="35"/>
  <c r="AN34" i="35"/>
  <c r="AO34" i="35"/>
  <c r="AP34" i="35"/>
  <c r="AQ34" i="35"/>
  <c r="AR34" i="35"/>
  <c r="AS34" i="35"/>
  <c r="AH36" i="35"/>
  <c r="AI36" i="35"/>
  <c r="AJ36" i="35"/>
  <c r="AK36" i="35"/>
  <c r="AL36" i="35"/>
  <c r="AM36" i="35"/>
  <c r="AN36" i="35"/>
  <c r="AO36" i="35"/>
  <c r="AP36" i="35"/>
  <c r="AQ36" i="35"/>
  <c r="AR36" i="35"/>
  <c r="AS36" i="35"/>
  <c r="AT10" i="42" l="1"/>
  <c r="AT14" i="42"/>
  <c r="AT18" i="42"/>
  <c r="AT22" i="42"/>
  <c r="AT26" i="42"/>
  <c r="AT32" i="35"/>
  <c r="AT16" i="35"/>
  <c r="AT30" i="42"/>
  <c r="AT8" i="42"/>
  <c r="AT12" i="42"/>
  <c r="AT16" i="42"/>
  <c r="AT20" i="42"/>
  <c r="AT24" i="42"/>
  <c r="AT28" i="42"/>
  <c r="AT36" i="42"/>
  <c r="AT44" i="42"/>
  <c r="AT22" i="35"/>
  <c r="AT38" i="42"/>
  <c r="AT46" i="42"/>
  <c r="AT50" i="42"/>
  <c r="AT34" i="42"/>
  <c r="AT42" i="42"/>
  <c r="AT40" i="42"/>
  <c r="AT48" i="42"/>
  <c r="AT18" i="34"/>
  <c r="AT8" i="35"/>
  <c r="AT30" i="35"/>
  <c r="AT14" i="35"/>
  <c r="G41" i="22"/>
  <c r="G45" i="22"/>
  <c r="G33" i="22"/>
  <c r="AT36" i="35"/>
  <c r="AT28" i="35"/>
  <c r="AT12" i="35"/>
  <c r="AT26" i="35"/>
  <c r="AT18" i="35"/>
  <c r="AT10" i="35"/>
  <c r="AH10" i="33"/>
  <c r="AI10" i="33"/>
  <c r="AJ10" i="33"/>
  <c r="AK10" i="33"/>
  <c r="AL10" i="33"/>
  <c r="AM10" i="33"/>
  <c r="AN10" i="33"/>
  <c r="AO10" i="33"/>
  <c r="AP10" i="33"/>
  <c r="AQ10" i="33"/>
  <c r="AR10" i="33"/>
  <c r="AS10" i="33"/>
  <c r="AT10" i="33"/>
  <c r="AH12" i="33"/>
  <c r="AI12" i="33"/>
  <c r="AJ12" i="33"/>
  <c r="AK12" i="33"/>
  <c r="AL12" i="33"/>
  <c r="AM12" i="33"/>
  <c r="AN12" i="33"/>
  <c r="AO12" i="33"/>
  <c r="AP12" i="33"/>
  <c r="AQ12" i="33"/>
  <c r="AR12" i="33"/>
  <c r="AS12" i="33"/>
  <c r="AT12" i="33"/>
  <c r="AH14" i="33"/>
  <c r="AI14" i="33"/>
  <c r="AJ14" i="33"/>
  <c r="AK14" i="33"/>
  <c r="AL14" i="33"/>
  <c r="AM14" i="33"/>
  <c r="AN14" i="33"/>
  <c r="AO14" i="33"/>
  <c r="AP14" i="33"/>
  <c r="AQ14" i="33"/>
  <c r="AR14" i="33"/>
  <c r="AS14" i="33"/>
  <c r="AT14" i="33"/>
  <c r="AH16" i="33"/>
  <c r="AI16" i="33"/>
  <c r="AJ16" i="33"/>
  <c r="AK16" i="33"/>
  <c r="AL16" i="33"/>
  <c r="AM16" i="33"/>
  <c r="AN16" i="33"/>
  <c r="AO16" i="33"/>
  <c r="AQ16" i="33"/>
  <c r="AR16" i="33"/>
  <c r="AS16" i="33"/>
  <c r="AT16" i="33"/>
  <c r="AH18" i="33"/>
  <c r="AI18" i="33"/>
  <c r="AJ18" i="33"/>
  <c r="AK18" i="33"/>
  <c r="AL18" i="33"/>
  <c r="AM18" i="33"/>
  <c r="AN18" i="33"/>
  <c r="AO18" i="33"/>
  <c r="AP18" i="33"/>
  <c r="AQ18" i="33"/>
  <c r="AR18" i="33"/>
  <c r="AS18" i="33"/>
  <c r="AT18" i="33"/>
  <c r="AH20" i="33"/>
  <c r="AI20" i="33"/>
  <c r="AJ20" i="33"/>
  <c r="AK20" i="33"/>
  <c r="AL20" i="33"/>
  <c r="AM20" i="33"/>
  <c r="AN20" i="33"/>
  <c r="AO20" i="33"/>
  <c r="AP20" i="33"/>
  <c r="AQ20" i="33"/>
  <c r="AR20" i="33"/>
  <c r="AS20" i="33"/>
  <c r="AT20" i="33"/>
  <c r="AH22" i="33"/>
  <c r="AI22" i="33"/>
  <c r="AJ22" i="33"/>
  <c r="AK22" i="33"/>
  <c r="AL22" i="33"/>
  <c r="AM22" i="33"/>
  <c r="AN22" i="33"/>
  <c r="AO22" i="33"/>
  <c r="AP22" i="33"/>
  <c r="AQ22" i="33"/>
  <c r="AR22" i="33"/>
  <c r="AS22" i="33"/>
  <c r="AT22" i="33"/>
  <c r="AH24" i="33"/>
  <c r="AI24" i="33"/>
  <c r="AJ24" i="33"/>
  <c r="AK24" i="33"/>
  <c r="AL24" i="33"/>
  <c r="AM24" i="33"/>
  <c r="AN24" i="33"/>
  <c r="AO24" i="33"/>
  <c r="AP24" i="33"/>
  <c r="AQ24" i="33"/>
  <c r="AR24" i="33"/>
  <c r="AS24" i="33"/>
  <c r="AT24" i="33"/>
  <c r="AH26" i="33"/>
  <c r="AI26" i="33"/>
  <c r="AJ26" i="33"/>
  <c r="AK26" i="33"/>
  <c r="AL26" i="33"/>
  <c r="AM26" i="33"/>
  <c r="AN26" i="33"/>
  <c r="AO26" i="33"/>
  <c r="AP26" i="33"/>
  <c r="AQ26" i="33"/>
  <c r="AR26" i="33"/>
  <c r="AS26" i="33"/>
  <c r="AT26" i="33"/>
  <c r="AH28" i="33"/>
  <c r="AI28" i="33"/>
  <c r="AJ28" i="33"/>
  <c r="AK28" i="33"/>
  <c r="AL28" i="33"/>
  <c r="AM28" i="33"/>
  <c r="AN28" i="33"/>
  <c r="AO28" i="33"/>
  <c r="AP28" i="33"/>
  <c r="AQ28" i="33"/>
  <c r="AR28" i="33"/>
  <c r="AS28" i="33"/>
  <c r="AT28" i="33"/>
  <c r="AH30" i="33"/>
  <c r="AI30" i="33"/>
  <c r="AJ30" i="33"/>
  <c r="AK30" i="33"/>
  <c r="AL30" i="33"/>
  <c r="AM30" i="33"/>
  <c r="AN30" i="33"/>
  <c r="AO30" i="33"/>
  <c r="AP30" i="33"/>
  <c r="AQ30" i="33"/>
  <c r="AR30" i="33"/>
  <c r="AS30" i="33"/>
  <c r="AT30" i="33"/>
  <c r="AH32" i="33"/>
  <c r="AI32" i="33"/>
  <c r="AJ32" i="33"/>
  <c r="AK32" i="33"/>
  <c r="AL32" i="33"/>
  <c r="AM32" i="33"/>
  <c r="AN32" i="33"/>
  <c r="AO32" i="33"/>
  <c r="AP32" i="33"/>
  <c r="AQ32" i="33"/>
  <c r="AR32" i="33"/>
  <c r="AS32" i="33"/>
  <c r="AT32" i="33"/>
  <c r="AH34" i="33"/>
  <c r="AI34" i="33"/>
  <c r="AJ34" i="33"/>
  <c r="AK34" i="33"/>
  <c r="AL34" i="33"/>
  <c r="AM34" i="33"/>
  <c r="AN34" i="33"/>
  <c r="AO34" i="33"/>
  <c r="AP34" i="33"/>
  <c r="AQ34" i="33"/>
  <c r="AR34" i="33"/>
  <c r="AS34" i="33"/>
  <c r="AT34" i="33"/>
  <c r="AH36" i="33"/>
  <c r="AI36" i="33"/>
  <c r="AJ36" i="33"/>
  <c r="AK36" i="33"/>
  <c r="AL36" i="33"/>
  <c r="AM36" i="33"/>
  <c r="AN36" i="33"/>
  <c r="AO36" i="33"/>
  <c r="AP36" i="33"/>
  <c r="AQ36" i="33"/>
  <c r="AR36" i="33"/>
  <c r="AS36" i="33"/>
  <c r="AT36" i="33"/>
  <c r="AH38" i="33"/>
  <c r="AI38" i="33"/>
  <c r="AJ38" i="33"/>
  <c r="AK38" i="33"/>
  <c r="AL38" i="33"/>
  <c r="AM38" i="33"/>
  <c r="AN38" i="33"/>
  <c r="AO38" i="33"/>
  <c r="AP38" i="33"/>
  <c r="AQ38" i="33"/>
  <c r="AR38" i="33"/>
  <c r="AS38" i="33"/>
  <c r="AT38" i="33"/>
  <c r="AH40" i="33"/>
  <c r="AI40" i="33"/>
  <c r="AJ40" i="33"/>
  <c r="AK40" i="33"/>
  <c r="AL40" i="33"/>
  <c r="AM40" i="33"/>
  <c r="AN40" i="33"/>
  <c r="AO40" i="33"/>
  <c r="AP40" i="33"/>
  <c r="AQ40" i="33"/>
  <c r="AR40" i="33"/>
  <c r="AS40" i="33"/>
  <c r="AT40" i="33"/>
  <c r="AH42" i="33"/>
  <c r="AI42" i="33"/>
  <c r="AJ42" i="33"/>
  <c r="AK42" i="33"/>
  <c r="AL42" i="33"/>
  <c r="AM42" i="33"/>
  <c r="AN42" i="33"/>
  <c r="AO42" i="33"/>
  <c r="AP42" i="33"/>
  <c r="AQ42" i="33"/>
  <c r="AR42" i="33"/>
  <c r="AS42" i="33"/>
  <c r="AT42" i="33"/>
  <c r="AH44" i="33"/>
  <c r="AI44" i="33"/>
  <c r="AJ44" i="33"/>
  <c r="AK44" i="33"/>
  <c r="AL44" i="33"/>
  <c r="AM44" i="33"/>
  <c r="AN44" i="33"/>
  <c r="AO44" i="33"/>
  <c r="AP44" i="33"/>
  <c r="AQ44" i="33"/>
  <c r="AR44" i="33"/>
  <c r="AS44" i="33"/>
  <c r="AH46" i="33"/>
  <c r="AI46" i="33"/>
  <c r="AJ46" i="33"/>
  <c r="AK46" i="33"/>
  <c r="AL46" i="33"/>
  <c r="AM46" i="33"/>
  <c r="AN46" i="33"/>
  <c r="AO46" i="33"/>
  <c r="AP46" i="33"/>
  <c r="AQ46" i="33"/>
  <c r="AR46" i="33"/>
  <c r="AS46" i="33"/>
  <c r="AT46" i="33"/>
  <c r="AH48" i="33"/>
  <c r="AI48" i="33"/>
  <c r="AJ48" i="33"/>
  <c r="AK48" i="33"/>
  <c r="AL48" i="33"/>
  <c r="AM48" i="33"/>
  <c r="AN48" i="33"/>
  <c r="AO48" i="33"/>
  <c r="AP48" i="33"/>
  <c r="AQ48" i="33"/>
  <c r="AR48" i="33"/>
  <c r="AS48" i="33"/>
  <c r="AT48" i="33"/>
  <c r="AH50" i="33"/>
  <c r="AI50" i="33"/>
  <c r="AJ50" i="33"/>
  <c r="AK50" i="33"/>
  <c r="AL50" i="33"/>
  <c r="AM50" i="33"/>
  <c r="AN50" i="33"/>
  <c r="AO50" i="33"/>
  <c r="AP50" i="33"/>
  <c r="AQ50" i="33"/>
  <c r="AR50" i="33"/>
  <c r="AS50" i="33"/>
  <c r="AT50" i="33"/>
  <c r="AH52" i="33"/>
  <c r="AI52" i="33"/>
  <c r="AJ52" i="33"/>
  <c r="AK52" i="33"/>
  <c r="AL52" i="33"/>
  <c r="AM52" i="33"/>
  <c r="AN52" i="33"/>
  <c r="AO52" i="33"/>
  <c r="AP52" i="33"/>
  <c r="AQ52" i="33"/>
  <c r="AR52" i="33"/>
  <c r="AS52" i="33"/>
  <c r="AT52" i="33"/>
  <c r="AH54" i="33"/>
  <c r="AI54" i="33"/>
  <c r="AJ54" i="33"/>
  <c r="AK54" i="33"/>
  <c r="AL54" i="33"/>
  <c r="AM54" i="33"/>
  <c r="AN54" i="33"/>
  <c r="AO54" i="33"/>
  <c r="AP54" i="33"/>
  <c r="AQ54" i="33"/>
  <c r="AR54" i="33"/>
  <c r="AS54" i="33"/>
  <c r="AT54" i="33"/>
  <c r="AH56" i="33"/>
  <c r="AI56" i="33"/>
  <c r="AJ56" i="33"/>
  <c r="AK56" i="33"/>
  <c r="AL56" i="33"/>
  <c r="AM56" i="33"/>
  <c r="AN56" i="33"/>
  <c r="AO56" i="33"/>
  <c r="AP56" i="33"/>
  <c r="AQ56" i="33"/>
  <c r="AR56" i="33"/>
  <c r="AS56" i="33"/>
  <c r="AT56" i="33"/>
  <c r="AI8" i="33"/>
  <c r="AJ8" i="33"/>
  <c r="AK8" i="33"/>
  <c r="AL8" i="33"/>
  <c r="AM8" i="33"/>
  <c r="AN8" i="33"/>
  <c r="AO8" i="33"/>
  <c r="AP8" i="33"/>
  <c r="AQ8" i="33"/>
  <c r="AR8" i="33"/>
  <c r="AS8" i="33"/>
  <c r="AT8" i="33"/>
  <c r="AH8" i="33"/>
  <c r="B50" i="33"/>
  <c r="B24" i="33"/>
  <c r="B8" i="33"/>
  <c r="B54" i="32"/>
  <c r="B62" i="32"/>
  <c r="B46" i="32"/>
  <c r="B40" i="32"/>
  <c r="B28" i="32"/>
  <c r="B26" i="32"/>
  <c r="B22" i="32"/>
  <c r="B8" i="32"/>
  <c r="AH54" i="32"/>
  <c r="AI54" i="32"/>
  <c r="AJ54" i="32"/>
  <c r="AK54" i="32"/>
  <c r="AL54" i="32"/>
  <c r="AM54" i="32"/>
  <c r="AN54" i="32"/>
  <c r="AO54" i="32"/>
  <c r="AP54" i="32"/>
  <c r="AQ54" i="32"/>
  <c r="AR54" i="32"/>
  <c r="AS54" i="32"/>
  <c r="AT54" i="32"/>
  <c r="AH56" i="32"/>
  <c r="AI56" i="32"/>
  <c r="AJ56" i="32"/>
  <c r="AK56" i="32"/>
  <c r="AL56" i="32"/>
  <c r="AM56" i="32"/>
  <c r="AN56" i="32"/>
  <c r="AO56" i="32"/>
  <c r="AP56" i="32"/>
  <c r="AQ56" i="32"/>
  <c r="AR56" i="32"/>
  <c r="AS56" i="32"/>
  <c r="AT56" i="32"/>
  <c r="AH58" i="32"/>
  <c r="AI58" i="32"/>
  <c r="AJ58" i="32"/>
  <c r="AK58" i="32"/>
  <c r="AL58" i="32"/>
  <c r="AM58" i="32"/>
  <c r="AN58" i="32"/>
  <c r="AO58" i="32"/>
  <c r="AP58" i="32"/>
  <c r="AQ58" i="32"/>
  <c r="AR58" i="32"/>
  <c r="AS58" i="32"/>
  <c r="AT58" i="32"/>
  <c r="AM64" i="32"/>
  <c r="AL64" i="32"/>
  <c r="AK64" i="32"/>
  <c r="AJ64" i="32"/>
  <c r="AI64" i="32"/>
  <c r="AH64" i="32"/>
  <c r="AM62" i="32"/>
  <c r="AL62" i="32"/>
  <c r="AK62" i="32"/>
  <c r="AJ62" i="32"/>
  <c r="AI62" i="32"/>
  <c r="AH62" i="32"/>
  <c r="AM60" i="32"/>
  <c r="AL60" i="32"/>
  <c r="AK60" i="32"/>
  <c r="AJ60" i="32"/>
  <c r="AI60" i="32"/>
  <c r="AH60" i="32"/>
  <c r="AM52" i="32"/>
  <c r="AL52" i="32"/>
  <c r="AK52" i="32"/>
  <c r="AJ52" i="32"/>
  <c r="AI52" i="32"/>
  <c r="AH52" i="32"/>
  <c r="AM50" i="32"/>
  <c r="AL50" i="32"/>
  <c r="AK50" i="32"/>
  <c r="AJ50" i="32"/>
  <c r="AI50" i="32"/>
  <c r="AH50" i="32"/>
  <c r="AM48" i="32"/>
  <c r="AL48" i="32"/>
  <c r="AK48" i="32"/>
  <c r="AJ48" i="32"/>
  <c r="AI48" i="32"/>
  <c r="AH48" i="32"/>
  <c r="AM46" i="32"/>
  <c r="AL46" i="32"/>
  <c r="AK46" i="32"/>
  <c r="AJ46" i="32"/>
  <c r="AI46" i="32"/>
  <c r="AH46" i="32"/>
  <c r="AM44" i="32"/>
  <c r="AL44" i="32"/>
  <c r="AK44" i="32"/>
  <c r="AJ44" i="32"/>
  <c r="AI44" i="32"/>
  <c r="AH44" i="32"/>
  <c r="AM42" i="32"/>
  <c r="AL42" i="32"/>
  <c r="AK42" i="32"/>
  <c r="AJ42" i="32"/>
  <c r="AI42" i="32"/>
  <c r="AH42" i="32"/>
  <c r="AM40" i="32"/>
  <c r="AL40" i="32"/>
  <c r="AK40" i="32"/>
  <c r="AJ40" i="32"/>
  <c r="AI40" i="32"/>
  <c r="AH40" i="32"/>
  <c r="AM38" i="32"/>
  <c r="AL38" i="32"/>
  <c r="AK38" i="32"/>
  <c r="AJ38" i="32"/>
  <c r="AI38" i="32"/>
  <c r="AH38" i="32"/>
  <c r="AM36" i="32"/>
  <c r="AL36" i="32"/>
  <c r="AK36" i="32"/>
  <c r="AJ36" i="32"/>
  <c r="AI36" i="32"/>
  <c r="AH36" i="32"/>
  <c r="AM34" i="32"/>
  <c r="AL34" i="32"/>
  <c r="AK34" i="32"/>
  <c r="AJ34" i="32"/>
  <c r="AI34" i="32"/>
  <c r="AH34" i="32"/>
  <c r="AM32" i="32"/>
  <c r="AL32" i="32"/>
  <c r="AK32" i="32"/>
  <c r="AJ32" i="32"/>
  <c r="AI32" i="32"/>
  <c r="AH32" i="32"/>
  <c r="AM30" i="32"/>
  <c r="AL30" i="32"/>
  <c r="AK30" i="32"/>
  <c r="AJ30" i="32"/>
  <c r="AI30" i="32"/>
  <c r="AH30" i="32"/>
  <c r="AM28" i="32"/>
  <c r="AL28" i="32"/>
  <c r="AK28" i="32"/>
  <c r="AJ28" i="32"/>
  <c r="AI28" i="32"/>
  <c r="AH28" i="32"/>
  <c r="AM26" i="32"/>
  <c r="AL26" i="32"/>
  <c r="AK26" i="32"/>
  <c r="AJ26" i="32"/>
  <c r="AI26" i="32"/>
  <c r="AH26" i="32"/>
  <c r="AM24" i="32"/>
  <c r="AL24" i="32"/>
  <c r="AK24" i="32"/>
  <c r="AJ24" i="32"/>
  <c r="AI24" i="32"/>
  <c r="AH24" i="32"/>
  <c r="AM22" i="32"/>
  <c r="AL22" i="32"/>
  <c r="AK22" i="32"/>
  <c r="AJ22" i="32"/>
  <c r="AI22" i="32"/>
  <c r="AH22" i="32"/>
  <c r="AM20" i="32"/>
  <c r="AL20" i="32"/>
  <c r="AK20" i="32"/>
  <c r="AJ20" i="32"/>
  <c r="AI20" i="32"/>
  <c r="AH20" i="32"/>
  <c r="AM18" i="32"/>
  <c r="AL18" i="32"/>
  <c r="AK18" i="32"/>
  <c r="AJ18" i="32"/>
  <c r="AI18" i="32"/>
  <c r="AH18" i="32"/>
  <c r="AM16" i="32"/>
  <c r="AL16" i="32"/>
  <c r="AK16" i="32"/>
  <c r="AJ16" i="32"/>
  <c r="AI16" i="32"/>
  <c r="AH16" i="32"/>
  <c r="AM14" i="32"/>
  <c r="AL14" i="32"/>
  <c r="AK14" i="32"/>
  <c r="AJ14" i="32"/>
  <c r="AI14" i="32"/>
  <c r="AH14" i="32"/>
  <c r="AM12" i="32"/>
  <c r="AL12" i="32"/>
  <c r="AK12" i="32"/>
  <c r="AJ12" i="32"/>
  <c r="AI12" i="32"/>
  <c r="AH12" i="32"/>
  <c r="AM10" i="32"/>
  <c r="AL10" i="32"/>
  <c r="AK10" i="32"/>
  <c r="AJ10" i="32"/>
  <c r="AI10" i="32"/>
  <c r="AH10" i="32"/>
  <c r="AM8" i="32"/>
  <c r="AL8" i="32"/>
  <c r="AK8" i="32"/>
  <c r="AJ8" i="32"/>
  <c r="AI8" i="32"/>
  <c r="AH8" i="32"/>
  <c r="AN8" i="32"/>
  <c r="AO8" i="32"/>
  <c r="AP8" i="32"/>
  <c r="AQ8" i="32"/>
  <c r="AR8" i="32"/>
  <c r="AS8" i="32"/>
  <c r="AN10" i="32"/>
  <c r="AO10" i="32"/>
  <c r="AP10" i="32"/>
  <c r="AQ10" i="32"/>
  <c r="AR10" i="32"/>
  <c r="AS10" i="32"/>
  <c r="AN12" i="32"/>
  <c r="AO12" i="32"/>
  <c r="AP12" i="32"/>
  <c r="AQ12" i="32"/>
  <c r="AR12" i="32"/>
  <c r="AS12" i="32"/>
  <c r="AN14" i="32"/>
  <c r="AO14" i="32"/>
  <c r="AP14" i="32"/>
  <c r="AQ14" i="32"/>
  <c r="AR14" i="32"/>
  <c r="AS14" i="32"/>
  <c r="AN16" i="32"/>
  <c r="AO16" i="32"/>
  <c r="AP16" i="32"/>
  <c r="AQ16" i="32"/>
  <c r="AR16" i="32"/>
  <c r="AS16" i="32"/>
  <c r="AN18" i="32"/>
  <c r="AO18" i="32"/>
  <c r="AP18" i="32"/>
  <c r="AQ18" i="32"/>
  <c r="AR18" i="32"/>
  <c r="AS18" i="32"/>
  <c r="AN20" i="32"/>
  <c r="AO20" i="32"/>
  <c r="AP20" i="32"/>
  <c r="AQ20" i="32"/>
  <c r="AR20" i="32"/>
  <c r="AS20" i="32"/>
  <c r="AN22" i="32"/>
  <c r="AO22" i="32"/>
  <c r="AP22" i="32"/>
  <c r="AQ22" i="32"/>
  <c r="AR22" i="32"/>
  <c r="AS22" i="32"/>
  <c r="AN24" i="32"/>
  <c r="AO24" i="32"/>
  <c r="AP24" i="32"/>
  <c r="AQ24" i="32"/>
  <c r="AR24" i="32"/>
  <c r="AS24" i="32"/>
  <c r="AN26" i="32"/>
  <c r="AO26" i="32"/>
  <c r="AP26" i="32"/>
  <c r="AQ26" i="32"/>
  <c r="AR26" i="32"/>
  <c r="AS26" i="32"/>
  <c r="AN28" i="32"/>
  <c r="AO28" i="32"/>
  <c r="AP28" i="32"/>
  <c r="AQ28" i="32"/>
  <c r="AR28" i="32"/>
  <c r="AS28" i="32"/>
  <c r="AN30" i="32"/>
  <c r="AO30" i="32"/>
  <c r="AP30" i="32"/>
  <c r="AQ30" i="32"/>
  <c r="AR30" i="32"/>
  <c r="AS30" i="32"/>
  <c r="AN32" i="32"/>
  <c r="AO32" i="32"/>
  <c r="AP32" i="32"/>
  <c r="AQ32" i="32"/>
  <c r="AR32" i="32"/>
  <c r="AS32" i="32"/>
  <c r="AN34" i="32"/>
  <c r="AO34" i="32"/>
  <c r="AP34" i="32"/>
  <c r="AQ34" i="32"/>
  <c r="AR34" i="32"/>
  <c r="AS34" i="32"/>
  <c r="AN36" i="32"/>
  <c r="AO36" i="32"/>
  <c r="AP36" i="32"/>
  <c r="AQ36" i="32"/>
  <c r="AR36" i="32"/>
  <c r="AS36" i="32"/>
  <c r="AN38" i="32"/>
  <c r="AO38" i="32"/>
  <c r="AP38" i="32"/>
  <c r="AQ38" i="32"/>
  <c r="AR38" i="32"/>
  <c r="AS38" i="32"/>
  <c r="AN40" i="32"/>
  <c r="AO40" i="32"/>
  <c r="AP40" i="32"/>
  <c r="AQ40" i="32"/>
  <c r="AR40" i="32"/>
  <c r="AS40" i="32"/>
  <c r="AN42" i="32"/>
  <c r="AO42" i="32"/>
  <c r="AP42" i="32"/>
  <c r="AQ42" i="32"/>
  <c r="AR42" i="32"/>
  <c r="AS42" i="32"/>
  <c r="AN44" i="32"/>
  <c r="AO44" i="32"/>
  <c r="AP44" i="32"/>
  <c r="AQ44" i="32"/>
  <c r="AR44" i="32"/>
  <c r="AS44" i="32"/>
  <c r="AN46" i="32"/>
  <c r="AO46" i="32"/>
  <c r="AP46" i="32"/>
  <c r="AQ46" i="32"/>
  <c r="AR46" i="32"/>
  <c r="AS46" i="32"/>
  <c r="AN48" i="32"/>
  <c r="AO48" i="32"/>
  <c r="AP48" i="32"/>
  <c r="AQ48" i="32"/>
  <c r="AR48" i="32"/>
  <c r="AS48" i="32"/>
  <c r="AN50" i="32"/>
  <c r="AO50" i="32"/>
  <c r="AP50" i="32"/>
  <c r="AQ50" i="32"/>
  <c r="AR50" i="32"/>
  <c r="AS50" i="32"/>
  <c r="AN52" i="32"/>
  <c r="AO52" i="32"/>
  <c r="AP52" i="32"/>
  <c r="AQ52" i="32"/>
  <c r="AR52" i="32"/>
  <c r="AN60" i="32"/>
  <c r="AO60" i="32"/>
  <c r="AP60" i="32"/>
  <c r="AQ60" i="32"/>
  <c r="AR60" i="32"/>
  <c r="AS60" i="32"/>
  <c r="AN62" i="32"/>
  <c r="AO62" i="32"/>
  <c r="AP62" i="32"/>
  <c r="AQ62" i="32"/>
  <c r="AR62" i="32"/>
  <c r="AS62" i="32"/>
  <c r="AN64" i="32"/>
  <c r="AO64" i="32"/>
  <c r="AP64" i="32"/>
  <c r="AQ64" i="32"/>
  <c r="AR64" i="32"/>
  <c r="AS64" i="32"/>
  <c r="B42" i="48"/>
  <c r="B22" i="48"/>
  <c r="B12" i="48"/>
  <c r="AH38" i="48"/>
  <c r="AI38" i="48"/>
  <c r="AJ38" i="48"/>
  <c r="AK38" i="48"/>
  <c r="AL38" i="48"/>
  <c r="AM38" i="48"/>
  <c r="AN38" i="48"/>
  <c r="AO38" i="48"/>
  <c r="AP38" i="48"/>
  <c r="AQ38" i="48"/>
  <c r="AR38" i="48"/>
  <c r="AS38" i="48"/>
  <c r="AT38" i="48"/>
  <c r="AH40" i="48"/>
  <c r="AI40" i="48"/>
  <c r="AJ40" i="48"/>
  <c r="AK40" i="48"/>
  <c r="AL40" i="48"/>
  <c r="AM40" i="48"/>
  <c r="AN40" i="48"/>
  <c r="AO40" i="48"/>
  <c r="AP40" i="48"/>
  <c r="AQ40" i="48"/>
  <c r="AR40" i="48"/>
  <c r="AS40" i="48"/>
  <c r="AT40" i="48"/>
  <c r="AH22" i="48"/>
  <c r="AI22" i="48"/>
  <c r="AJ22" i="48"/>
  <c r="AK22" i="48"/>
  <c r="AL22" i="48"/>
  <c r="AM22" i="48"/>
  <c r="AN22" i="48"/>
  <c r="AO22" i="48"/>
  <c r="AP22" i="48"/>
  <c r="AQ22" i="48"/>
  <c r="AR22" i="48"/>
  <c r="AS22" i="48"/>
  <c r="AT22" i="48"/>
  <c r="AH24" i="48"/>
  <c r="AI24" i="48"/>
  <c r="AJ24" i="48"/>
  <c r="AK24" i="48"/>
  <c r="AL24" i="48"/>
  <c r="AM24" i="48"/>
  <c r="AN24" i="48"/>
  <c r="AO24" i="48"/>
  <c r="AP24" i="48"/>
  <c r="AQ24" i="48"/>
  <c r="AR24" i="48"/>
  <c r="AS24" i="48"/>
  <c r="AT24" i="48"/>
  <c r="AH26" i="48"/>
  <c r="AI26" i="48"/>
  <c r="AJ26" i="48"/>
  <c r="AK26" i="48"/>
  <c r="AL26" i="48"/>
  <c r="AM26" i="48"/>
  <c r="AN26" i="48"/>
  <c r="AO26" i="48"/>
  <c r="AP26" i="48"/>
  <c r="AQ26" i="48"/>
  <c r="AR26" i="48"/>
  <c r="AS26" i="48"/>
  <c r="AT26" i="48"/>
  <c r="AH28" i="48"/>
  <c r="AI28" i="48"/>
  <c r="AJ28" i="48"/>
  <c r="AK28" i="48"/>
  <c r="AL28" i="48"/>
  <c r="AM28" i="48"/>
  <c r="AN28" i="48"/>
  <c r="AO28" i="48"/>
  <c r="AP28" i="48"/>
  <c r="AQ28" i="48"/>
  <c r="AR28" i="48"/>
  <c r="AS28" i="48"/>
  <c r="AT28" i="48"/>
  <c r="AH30" i="48"/>
  <c r="AI30" i="48"/>
  <c r="AJ30" i="48"/>
  <c r="AK30" i="48"/>
  <c r="AL30" i="48"/>
  <c r="AM30" i="48"/>
  <c r="AN30" i="48"/>
  <c r="AO30" i="48"/>
  <c r="AP30" i="48"/>
  <c r="AQ30" i="48"/>
  <c r="AR30" i="48"/>
  <c r="AS30" i="48"/>
  <c r="AT30" i="48"/>
  <c r="AH32" i="48"/>
  <c r="AI32" i="48"/>
  <c r="AJ32" i="48"/>
  <c r="AK32" i="48"/>
  <c r="AL32" i="48"/>
  <c r="AM32" i="48"/>
  <c r="AN32" i="48"/>
  <c r="AO32" i="48"/>
  <c r="AP32" i="48"/>
  <c r="AQ32" i="48"/>
  <c r="AR32" i="48"/>
  <c r="AS32" i="48"/>
  <c r="AT32" i="48"/>
  <c r="AH34" i="48"/>
  <c r="AI34" i="48"/>
  <c r="AJ34" i="48"/>
  <c r="AK34" i="48"/>
  <c r="AL34" i="48"/>
  <c r="AM34" i="48"/>
  <c r="AN34" i="48"/>
  <c r="AO34" i="48"/>
  <c r="AP34" i="48"/>
  <c r="AQ34" i="48"/>
  <c r="AR34" i="48"/>
  <c r="AS34" i="48"/>
  <c r="AT34" i="48"/>
  <c r="AH36" i="48"/>
  <c r="AI36" i="48"/>
  <c r="AJ36" i="48"/>
  <c r="AK36" i="48"/>
  <c r="AL36" i="48"/>
  <c r="AM36" i="48"/>
  <c r="AN36" i="48"/>
  <c r="AO36" i="48"/>
  <c r="AP36" i="48"/>
  <c r="AQ36" i="48"/>
  <c r="AR36" i="48"/>
  <c r="AS36" i="48"/>
  <c r="AT36" i="48"/>
  <c r="AM46" i="48"/>
  <c r="AL46" i="48"/>
  <c r="AK46" i="48"/>
  <c r="AJ46" i="48"/>
  <c r="AI46" i="48"/>
  <c r="AH46" i="48"/>
  <c r="AM44" i="48"/>
  <c r="AL44" i="48"/>
  <c r="AK44" i="48"/>
  <c r="AJ44" i="48"/>
  <c r="AI44" i="48"/>
  <c r="AH44" i="48"/>
  <c r="AM42" i="48"/>
  <c r="AL42" i="48"/>
  <c r="AK42" i="48"/>
  <c r="AJ42" i="48"/>
  <c r="AI42" i="48"/>
  <c r="AH42" i="48"/>
  <c r="AM20" i="48"/>
  <c r="AL20" i="48"/>
  <c r="AK20" i="48"/>
  <c r="AJ20" i="48"/>
  <c r="AI20" i="48"/>
  <c r="AH20" i="48"/>
  <c r="AM18" i="48"/>
  <c r="AL18" i="48"/>
  <c r="AK18" i="48"/>
  <c r="AJ18" i="48"/>
  <c r="AI18" i="48"/>
  <c r="AH18" i="48"/>
  <c r="AM16" i="48"/>
  <c r="AL16" i="48"/>
  <c r="AK16" i="48"/>
  <c r="AJ16" i="48"/>
  <c r="AI16" i="48"/>
  <c r="AH16" i="48"/>
  <c r="AM14" i="48"/>
  <c r="AL14" i="48"/>
  <c r="AK14" i="48"/>
  <c r="AJ14" i="48"/>
  <c r="AI14" i="48"/>
  <c r="AH14" i="48"/>
  <c r="AM12" i="48"/>
  <c r="AL12" i="48"/>
  <c r="AK12" i="48"/>
  <c r="AJ12" i="48"/>
  <c r="AI12" i="48"/>
  <c r="AH12" i="48"/>
  <c r="AM9" i="48"/>
  <c r="AL9" i="48"/>
  <c r="AK9" i="48"/>
  <c r="AJ9" i="48"/>
  <c r="AI9" i="48"/>
  <c r="AH9" i="48"/>
  <c r="AM7" i="48"/>
  <c r="AL7" i="48"/>
  <c r="AK7" i="48"/>
  <c r="AJ7" i="48"/>
  <c r="AI7" i="48"/>
  <c r="AH7" i="48"/>
  <c r="AH20" i="27"/>
  <c r="AI20" i="27"/>
  <c r="AJ20" i="27"/>
  <c r="AK20" i="27"/>
  <c r="AL20" i="27"/>
  <c r="AM20" i="27"/>
  <c r="AN20" i="27"/>
  <c r="AO20" i="27"/>
  <c r="AP20" i="27"/>
  <c r="AQ20" i="27"/>
  <c r="AR20" i="27"/>
  <c r="AS20" i="27"/>
  <c r="AH22" i="27"/>
  <c r="AI22" i="27"/>
  <c r="AJ22" i="27"/>
  <c r="AK22" i="27"/>
  <c r="AL22" i="27"/>
  <c r="AM22" i="27"/>
  <c r="AN22" i="27"/>
  <c r="AO22" i="27"/>
  <c r="AP22" i="27"/>
  <c r="AQ22" i="27"/>
  <c r="AR22" i="27"/>
  <c r="AS22" i="27"/>
  <c r="AH24" i="27"/>
  <c r="AI24" i="27"/>
  <c r="AJ24" i="27"/>
  <c r="AK24" i="27"/>
  <c r="AL24" i="27"/>
  <c r="AM24" i="27"/>
  <c r="AN24" i="27"/>
  <c r="AO24" i="27"/>
  <c r="AP24" i="27"/>
  <c r="AQ24" i="27"/>
  <c r="AR24" i="27"/>
  <c r="AS24" i="27"/>
  <c r="AH26" i="27"/>
  <c r="AI26" i="27"/>
  <c r="AJ26" i="27"/>
  <c r="AK26" i="27"/>
  <c r="AL26" i="27"/>
  <c r="AM26" i="27"/>
  <c r="AN26" i="27"/>
  <c r="AO26" i="27"/>
  <c r="AP26" i="27"/>
  <c r="AQ26" i="27"/>
  <c r="AR26" i="27"/>
  <c r="AS26" i="27"/>
  <c r="AH28" i="27"/>
  <c r="AI28" i="27"/>
  <c r="AJ28" i="27"/>
  <c r="AK28" i="27"/>
  <c r="AL28" i="27"/>
  <c r="AM28" i="27"/>
  <c r="AN28" i="27"/>
  <c r="AO28" i="27"/>
  <c r="AP28" i="27"/>
  <c r="AQ28" i="27"/>
  <c r="AR28" i="27"/>
  <c r="AS28" i="27"/>
  <c r="AH30" i="27"/>
  <c r="AI30" i="27"/>
  <c r="AJ30" i="27"/>
  <c r="AK30" i="27"/>
  <c r="AL30" i="27"/>
  <c r="AM30" i="27"/>
  <c r="AN30" i="27"/>
  <c r="AO30" i="27"/>
  <c r="AP30" i="27"/>
  <c r="AQ30" i="27"/>
  <c r="AR30" i="27"/>
  <c r="AS30" i="27"/>
  <c r="AH32" i="27"/>
  <c r="AI32" i="27"/>
  <c r="AJ32" i="27"/>
  <c r="AK32" i="27"/>
  <c r="AL32" i="27"/>
  <c r="AM32" i="27"/>
  <c r="AN32" i="27"/>
  <c r="AO32" i="27"/>
  <c r="AP32" i="27"/>
  <c r="AQ32" i="27"/>
  <c r="AR32" i="27"/>
  <c r="AS32" i="27"/>
  <c r="AH34" i="27"/>
  <c r="AI34" i="27"/>
  <c r="AJ34" i="27"/>
  <c r="AK34" i="27"/>
  <c r="AL34" i="27"/>
  <c r="AM34" i="27"/>
  <c r="AN34" i="27"/>
  <c r="AO34" i="27"/>
  <c r="AP34" i="27"/>
  <c r="AQ34" i="27"/>
  <c r="AR34" i="27"/>
  <c r="AS34" i="27"/>
  <c r="AH36" i="27"/>
  <c r="AI36" i="27"/>
  <c r="AJ36" i="27"/>
  <c r="AK36" i="27"/>
  <c r="AL36" i="27"/>
  <c r="AM36" i="27"/>
  <c r="AN36" i="27"/>
  <c r="AO36" i="27"/>
  <c r="AP36" i="27"/>
  <c r="AQ36" i="27"/>
  <c r="AR36" i="27"/>
  <c r="AS36" i="27"/>
  <c r="AH38" i="27"/>
  <c r="AI38" i="27"/>
  <c r="AJ38" i="27"/>
  <c r="AK38" i="27"/>
  <c r="AL38" i="27"/>
  <c r="AM38" i="27"/>
  <c r="AN38" i="27"/>
  <c r="AO38" i="27"/>
  <c r="AP38" i="27"/>
  <c r="AQ38" i="27"/>
  <c r="AR38" i="27"/>
  <c r="AS38" i="27"/>
  <c r="AH40" i="27"/>
  <c r="AI40" i="27"/>
  <c r="AJ40" i="27"/>
  <c r="AK40" i="27"/>
  <c r="AL40" i="27"/>
  <c r="AM40" i="27"/>
  <c r="AN40" i="27"/>
  <c r="AO40" i="27"/>
  <c r="AP40" i="27"/>
  <c r="AR40" i="27"/>
  <c r="AS40" i="27"/>
  <c r="AH42" i="27"/>
  <c r="AI42" i="27"/>
  <c r="AJ42" i="27"/>
  <c r="AK42" i="27"/>
  <c r="AL42" i="27"/>
  <c r="AM42" i="27"/>
  <c r="AN42" i="27"/>
  <c r="AO42" i="27"/>
  <c r="AP42" i="27"/>
  <c r="AQ42" i="27"/>
  <c r="AR42" i="27"/>
  <c r="AS42" i="27"/>
  <c r="AH44" i="27"/>
  <c r="AI44" i="27"/>
  <c r="AJ44" i="27"/>
  <c r="AK44" i="27"/>
  <c r="AL44" i="27"/>
  <c r="AM44" i="27"/>
  <c r="AN44" i="27"/>
  <c r="AO44" i="27"/>
  <c r="AP44" i="27"/>
  <c r="AQ44" i="27"/>
  <c r="AR44" i="27"/>
  <c r="AS44" i="27"/>
  <c r="AH12" i="27"/>
  <c r="AI12" i="27"/>
  <c r="AJ12" i="27"/>
  <c r="AK12" i="27"/>
  <c r="AL12" i="27"/>
  <c r="AM12" i="27"/>
  <c r="AN12" i="27"/>
  <c r="AO12" i="27"/>
  <c r="AP12" i="27"/>
  <c r="AQ12" i="27"/>
  <c r="AR12" i="27"/>
  <c r="AS12" i="27"/>
  <c r="AH14" i="27"/>
  <c r="AI14" i="27"/>
  <c r="AJ14" i="27"/>
  <c r="AK14" i="27"/>
  <c r="AL14" i="27"/>
  <c r="AM14" i="27"/>
  <c r="AN14" i="27"/>
  <c r="AO14" i="27"/>
  <c r="AP14" i="27"/>
  <c r="AQ14" i="27"/>
  <c r="AR14" i="27"/>
  <c r="AS14" i="27"/>
  <c r="AH16" i="27"/>
  <c r="AI16" i="27"/>
  <c r="AJ16" i="27"/>
  <c r="AK16" i="27"/>
  <c r="AL16" i="27"/>
  <c r="AM16" i="27"/>
  <c r="AN16" i="27"/>
  <c r="AO16" i="27"/>
  <c r="AP16" i="27"/>
  <c r="AQ16" i="27"/>
  <c r="AR16" i="27"/>
  <c r="AS16" i="27"/>
  <c r="AH18" i="27"/>
  <c r="AI18" i="27"/>
  <c r="AJ18" i="27"/>
  <c r="AK18" i="27"/>
  <c r="AL18" i="27"/>
  <c r="AM18" i="27"/>
  <c r="AN18" i="27"/>
  <c r="AO18" i="27"/>
  <c r="AP18" i="27"/>
  <c r="AQ18" i="27"/>
  <c r="AR18" i="27"/>
  <c r="AS18" i="27"/>
  <c r="AS10" i="27"/>
  <c r="AR10" i="27"/>
  <c r="AQ10" i="27"/>
  <c r="AP10" i="27"/>
  <c r="AO10" i="27"/>
  <c r="AN10" i="27"/>
  <c r="AM10" i="27"/>
  <c r="AL10" i="27"/>
  <c r="AK10" i="27"/>
  <c r="AJ10" i="27"/>
  <c r="AI10" i="27"/>
  <c r="AH10" i="27"/>
  <c r="G44" i="22" l="1"/>
  <c r="G43" i="22"/>
  <c r="G42" i="22"/>
  <c r="G46" i="22"/>
  <c r="G31" i="22"/>
  <c r="G35" i="22"/>
  <c r="G34" i="22"/>
  <c r="G32" i="22"/>
  <c r="G17" i="22"/>
  <c r="G29" i="22"/>
  <c r="B18" i="30"/>
  <c r="B12" i="30"/>
  <c r="B8" i="30"/>
  <c r="AH10" i="30"/>
  <c r="AI8" i="30"/>
  <c r="AH8" i="30"/>
  <c r="AN8" i="30"/>
  <c r="AF33" i="30"/>
  <c r="AF32" i="30"/>
  <c r="AF31" i="30"/>
  <c r="AF30" i="30"/>
  <c r="AF29" i="30"/>
  <c r="AF28" i="30"/>
  <c r="AF27" i="30"/>
  <c r="AF26" i="30"/>
  <c r="AF25" i="30"/>
  <c r="AF24" i="30"/>
  <c r="AF23" i="30"/>
  <c r="AF22" i="30"/>
  <c r="AF21" i="30"/>
  <c r="AF20" i="30"/>
  <c r="AF19" i="30"/>
  <c r="AF18" i="30"/>
  <c r="AF17" i="30"/>
  <c r="AF16" i="30"/>
  <c r="AF15" i="30"/>
  <c r="AF14" i="30"/>
  <c r="AF13" i="30"/>
  <c r="AF12" i="30"/>
  <c r="AF11" i="30"/>
  <c r="AF10" i="30"/>
  <c r="AF9" i="30"/>
  <c r="AF8" i="30"/>
  <c r="AH28" i="30"/>
  <c r="AI28" i="30"/>
  <c r="AJ28" i="30"/>
  <c r="AK28" i="30"/>
  <c r="AL28" i="30"/>
  <c r="AM28" i="30"/>
  <c r="AH30" i="30"/>
  <c r="AI30" i="30"/>
  <c r="AJ30" i="30"/>
  <c r="AK30" i="30"/>
  <c r="AL30" i="30"/>
  <c r="AM30" i="30"/>
  <c r="AH32" i="30"/>
  <c r="AI32" i="30"/>
  <c r="AJ32" i="30"/>
  <c r="AK32" i="30"/>
  <c r="AL32" i="30"/>
  <c r="AM32" i="30"/>
  <c r="AI10" i="30"/>
  <c r="AJ10" i="30"/>
  <c r="AK10" i="30"/>
  <c r="AL10" i="30"/>
  <c r="AM10" i="30"/>
  <c r="AH12" i="30"/>
  <c r="AI12" i="30"/>
  <c r="AJ12" i="30"/>
  <c r="AK12" i="30"/>
  <c r="AL12" i="30"/>
  <c r="AM12" i="30"/>
  <c r="AH14" i="30"/>
  <c r="AI14" i="30"/>
  <c r="AJ14" i="30"/>
  <c r="AK14" i="30"/>
  <c r="AL14" i="30"/>
  <c r="AM14" i="30"/>
  <c r="AH16" i="30"/>
  <c r="AI16" i="30"/>
  <c r="AJ16" i="30"/>
  <c r="AK16" i="30"/>
  <c r="AL16" i="30"/>
  <c r="AM16" i="30"/>
  <c r="AH18" i="30"/>
  <c r="AI18" i="30"/>
  <c r="AJ18" i="30"/>
  <c r="AK18" i="30"/>
  <c r="AL18" i="30"/>
  <c r="AM18" i="30"/>
  <c r="AH20" i="30"/>
  <c r="AI20" i="30"/>
  <c r="AJ20" i="30"/>
  <c r="AK20" i="30"/>
  <c r="AL20" i="30"/>
  <c r="AM20" i="30"/>
  <c r="AH22" i="30"/>
  <c r="AI22" i="30"/>
  <c r="AJ22" i="30"/>
  <c r="AK22" i="30"/>
  <c r="AL22" i="30"/>
  <c r="AM22" i="30"/>
  <c r="AH24" i="30"/>
  <c r="AI24" i="30"/>
  <c r="AJ24" i="30"/>
  <c r="AK24" i="30"/>
  <c r="AL24" i="30"/>
  <c r="AM24" i="30"/>
  <c r="AH26" i="30"/>
  <c r="AI26" i="30"/>
  <c r="AJ26" i="30"/>
  <c r="AK26" i="30"/>
  <c r="AL26" i="30"/>
  <c r="AM26" i="30"/>
  <c r="AM8" i="30"/>
  <c r="AL8" i="30"/>
  <c r="AK8" i="30"/>
  <c r="AJ8" i="30"/>
  <c r="AO20" i="30"/>
  <c r="AP20" i="30"/>
  <c r="AQ20" i="30"/>
  <c r="AR20" i="30"/>
  <c r="AN18" i="30"/>
  <c r="AO18" i="30"/>
  <c r="C10" i="27"/>
  <c r="AF45" i="27"/>
  <c r="AF44" i="27"/>
  <c r="AF43" i="27"/>
  <c r="AF42" i="27"/>
  <c r="AF41" i="27"/>
  <c r="AF40" i="27"/>
  <c r="AF39" i="27"/>
  <c r="AF38" i="27"/>
  <c r="AT38" i="27" s="1"/>
  <c r="AF37" i="27"/>
  <c r="AF36" i="27"/>
  <c r="AF35" i="27"/>
  <c r="AF34" i="27"/>
  <c r="AF33" i="27"/>
  <c r="AF32" i="27"/>
  <c r="AF31" i="27"/>
  <c r="AF30" i="27"/>
  <c r="AF29" i="27"/>
  <c r="AF28" i="27"/>
  <c r="AF27" i="27"/>
  <c r="AF26" i="27"/>
  <c r="AF25" i="27"/>
  <c r="AF24" i="27"/>
  <c r="AF23" i="27"/>
  <c r="AF22" i="27"/>
  <c r="AF21" i="27"/>
  <c r="AF20" i="27"/>
  <c r="AF19" i="27"/>
  <c r="AF18" i="27"/>
  <c r="AF17" i="27"/>
  <c r="AF16" i="27"/>
  <c r="AF15" i="27"/>
  <c r="AF14" i="27"/>
  <c r="AF13" i="27"/>
  <c r="AF12" i="27"/>
  <c r="AF11" i="27"/>
  <c r="AF10" i="27"/>
  <c r="B38" i="27"/>
  <c r="B28" i="27"/>
  <c r="B22" i="27"/>
  <c r="B14" i="27"/>
  <c r="B10" i="27"/>
  <c r="AT40" i="27" l="1"/>
  <c r="AT10" i="27"/>
  <c r="AT14" i="27"/>
  <c r="AT18" i="27"/>
  <c r="AT12" i="27"/>
  <c r="AT16" i="27"/>
  <c r="AT20" i="27"/>
  <c r="AT26" i="27"/>
  <c r="AT30" i="27"/>
  <c r="AT34" i="27"/>
  <c r="AT42" i="27"/>
  <c r="AT22" i="27"/>
  <c r="AT24" i="27"/>
  <c r="AT28" i="27"/>
  <c r="AT32" i="27"/>
  <c r="AT36" i="27"/>
  <c r="AT44" i="27"/>
  <c r="AT46" i="48"/>
  <c r="AS46" i="48"/>
  <c r="AR46" i="48"/>
  <c r="AQ46" i="48"/>
  <c r="AP46" i="48"/>
  <c r="AO46" i="48"/>
  <c r="AN46" i="48"/>
  <c r="AS44" i="48"/>
  <c r="AR44" i="48"/>
  <c r="AQ44" i="48"/>
  <c r="AP44" i="48"/>
  <c r="AO44" i="48"/>
  <c r="AN44" i="48"/>
  <c r="AT44" i="48"/>
  <c r="AT42" i="48"/>
  <c r="AS42" i="48"/>
  <c r="AR42" i="48"/>
  <c r="AQ42" i="48"/>
  <c r="AP42" i="48"/>
  <c r="AO42" i="48"/>
  <c r="AN42" i="48"/>
  <c r="AT20" i="48"/>
  <c r="AS20" i="48"/>
  <c r="AR20" i="48"/>
  <c r="AQ20" i="48"/>
  <c r="AP20" i="48"/>
  <c r="AO20" i="48"/>
  <c r="AN20" i="48"/>
  <c r="AS18" i="48"/>
  <c r="AR18" i="48"/>
  <c r="AQ18" i="48"/>
  <c r="AP18" i="48"/>
  <c r="AO18" i="48"/>
  <c r="AN18" i="48"/>
  <c r="AT18" i="48"/>
  <c r="AT16" i="48"/>
  <c r="AS16" i="48"/>
  <c r="AR16" i="48"/>
  <c r="AQ16" i="48"/>
  <c r="AP16" i="48"/>
  <c r="AO16" i="48"/>
  <c r="AN16" i="48"/>
  <c r="AT14" i="48"/>
  <c r="AS14" i="48"/>
  <c r="AR14" i="48"/>
  <c r="AQ14" i="48"/>
  <c r="AP14" i="48"/>
  <c r="AO14" i="48"/>
  <c r="AN14" i="48"/>
  <c r="AT12" i="48"/>
  <c r="AS12" i="48"/>
  <c r="AR12" i="48"/>
  <c r="AQ12" i="48"/>
  <c r="AP12" i="48"/>
  <c r="AO12" i="48"/>
  <c r="AN12" i="48"/>
  <c r="AF10" i="48"/>
  <c r="AS9" i="48"/>
  <c r="AR9" i="48"/>
  <c r="AQ9" i="48"/>
  <c r="AP9" i="48"/>
  <c r="AO9" i="48"/>
  <c r="AN9" i="48"/>
  <c r="AF9" i="48"/>
  <c r="AF8" i="48"/>
  <c r="AS7" i="48"/>
  <c r="AR7" i="48"/>
  <c r="AQ7" i="48"/>
  <c r="AP7" i="48"/>
  <c r="AO7" i="48"/>
  <c r="AN7" i="48"/>
  <c r="AF7" i="48"/>
  <c r="B7" i="48"/>
  <c r="G7" i="22" l="1"/>
  <c r="G18" i="22"/>
  <c r="G16" i="22"/>
  <c r="G9" i="22"/>
  <c r="G8" i="22"/>
  <c r="G11" i="22"/>
  <c r="G10" i="22"/>
  <c r="AT7" i="48"/>
  <c r="AT9" i="48"/>
  <c r="AS28" i="46" l="1"/>
  <c r="AR28" i="46"/>
  <c r="AQ28" i="46"/>
  <c r="AP28" i="46"/>
  <c r="AO28" i="46"/>
  <c r="AN28" i="46"/>
  <c r="AS26" i="46"/>
  <c r="AR26" i="46"/>
  <c r="AQ26" i="46"/>
  <c r="AP26" i="46"/>
  <c r="AO26" i="46"/>
  <c r="AN26" i="46"/>
  <c r="AS24" i="46"/>
  <c r="AR24" i="46"/>
  <c r="AQ24" i="46"/>
  <c r="AP24" i="46"/>
  <c r="AO24" i="46"/>
  <c r="AN24" i="46"/>
  <c r="AS22" i="46"/>
  <c r="AR22" i="46"/>
  <c r="AQ22" i="46"/>
  <c r="AP22" i="46"/>
  <c r="AO22" i="46"/>
  <c r="AN22" i="46"/>
  <c r="AS20" i="46"/>
  <c r="AR20" i="46"/>
  <c r="AQ20" i="46"/>
  <c r="AP20" i="46"/>
  <c r="AO20" i="46"/>
  <c r="AN20" i="46"/>
  <c r="AS18" i="46"/>
  <c r="AR18" i="46"/>
  <c r="AQ18" i="46"/>
  <c r="AP18" i="46"/>
  <c r="AO18" i="46"/>
  <c r="AN18" i="46"/>
  <c r="AS16" i="46"/>
  <c r="AR16" i="46"/>
  <c r="AQ16" i="46"/>
  <c r="AP16" i="46"/>
  <c r="AO16" i="46"/>
  <c r="AN16" i="46"/>
  <c r="AS14" i="46"/>
  <c r="AR14" i="46"/>
  <c r="AQ14" i="46"/>
  <c r="AP14" i="46"/>
  <c r="AO14" i="46"/>
  <c r="AN14" i="46"/>
  <c r="AS12" i="46"/>
  <c r="AR12" i="46"/>
  <c r="AQ12" i="46"/>
  <c r="AP12" i="46"/>
  <c r="AO12" i="46"/>
  <c r="AN12" i="46"/>
  <c r="AS10" i="46"/>
  <c r="AR10" i="46"/>
  <c r="AQ10" i="46"/>
  <c r="AP10" i="46"/>
  <c r="AO10" i="46"/>
  <c r="AN10" i="46"/>
  <c r="AS8" i="46"/>
  <c r="AR8" i="46"/>
  <c r="AQ8" i="46"/>
  <c r="AP8" i="46"/>
  <c r="AO8" i="46"/>
  <c r="AN8" i="46"/>
  <c r="AS24" i="45"/>
  <c r="AR24" i="45"/>
  <c r="AQ24" i="45"/>
  <c r="AP24" i="45"/>
  <c r="AO24" i="45"/>
  <c r="AN24" i="45"/>
  <c r="AS14" i="45"/>
  <c r="AR14" i="45"/>
  <c r="AQ14" i="45"/>
  <c r="AP14" i="45"/>
  <c r="AO14" i="45"/>
  <c r="AN14" i="45"/>
  <c r="AS12" i="45"/>
  <c r="AR12" i="45"/>
  <c r="AQ12" i="45"/>
  <c r="AP12" i="45"/>
  <c r="AO12" i="45"/>
  <c r="AN12" i="45"/>
  <c r="AS10" i="45"/>
  <c r="AR10" i="45"/>
  <c r="AQ10" i="45"/>
  <c r="AP10" i="45"/>
  <c r="AO10" i="45"/>
  <c r="AN10" i="45"/>
  <c r="AS8" i="45"/>
  <c r="AR8" i="45"/>
  <c r="AQ8" i="45"/>
  <c r="AP8" i="45"/>
  <c r="AO8" i="45"/>
  <c r="AN8" i="45"/>
  <c r="AS32" i="44"/>
  <c r="AR32" i="44"/>
  <c r="AQ32" i="44"/>
  <c r="AP32" i="44"/>
  <c r="AO32" i="44"/>
  <c r="AN32" i="44"/>
  <c r="AS14" i="44"/>
  <c r="AR14" i="44"/>
  <c r="AQ14" i="44"/>
  <c r="AP14" i="44"/>
  <c r="AS12" i="44"/>
  <c r="AR12" i="44"/>
  <c r="AQ12" i="44"/>
  <c r="AP12" i="44"/>
  <c r="AO12" i="44"/>
  <c r="AN12" i="44"/>
  <c r="AS10" i="44"/>
  <c r="AR10" i="44"/>
  <c r="AQ10" i="44"/>
  <c r="AP10" i="44"/>
  <c r="AO10" i="44"/>
  <c r="AN10" i="44"/>
  <c r="AS8" i="44"/>
  <c r="AR8" i="44"/>
  <c r="AQ8" i="44"/>
  <c r="AP8" i="44"/>
  <c r="AO8" i="44"/>
  <c r="AN8" i="44"/>
  <c r="AS28" i="43"/>
  <c r="AR28" i="43"/>
  <c r="AQ28" i="43"/>
  <c r="AP28" i="43"/>
  <c r="AO28" i="43"/>
  <c r="AN28" i="43"/>
  <c r="AS26" i="43"/>
  <c r="AR26" i="43"/>
  <c r="AQ26" i="43"/>
  <c r="AP26" i="43"/>
  <c r="AO26" i="43"/>
  <c r="AN26" i="43"/>
  <c r="AS24" i="43"/>
  <c r="AR24" i="43"/>
  <c r="AQ24" i="43"/>
  <c r="AP24" i="43"/>
  <c r="AO24" i="43"/>
  <c r="AN24" i="43"/>
  <c r="AS14" i="43"/>
  <c r="AR14" i="43"/>
  <c r="AQ14" i="43"/>
  <c r="AP14" i="43"/>
  <c r="AO14" i="43"/>
  <c r="AN14" i="43"/>
  <c r="AS12" i="43"/>
  <c r="AR12" i="43"/>
  <c r="AQ12" i="43"/>
  <c r="AP12" i="43"/>
  <c r="AO12" i="43"/>
  <c r="AN12" i="43"/>
  <c r="AS10" i="43"/>
  <c r="AQ10" i="43"/>
  <c r="AP10" i="43"/>
  <c r="AO10" i="43"/>
  <c r="AN10" i="43"/>
  <c r="AS8" i="43"/>
  <c r="AR8" i="43"/>
  <c r="AQ8" i="43"/>
  <c r="AP8" i="43"/>
  <c r="AO8" i="43"/>
  <c r="AN8" i="43"/>
  <c r="AS36" i="41"/>
  <c r="AR36" i="41"/>
  <c r="AQ36" i="41"/>
  <c r="AP36" i="41"/>
  <c r="AO36" i="41"/>
  <c r="AN36" i="41"/>
  <c r="AS34" i="41"/>
  <c r="AR34" i="41"/>
  <c r="AQ34" i="41"/>
  <c r="AP34" i="41"/>
  <c r="AO34" i="41"/>
  <c r="AN34" i="41"/>
  <c r="AS32" i="41"/>
  <c r="AR32" i="41"/>
  <c r="AQ32" i="41"/>
  <c r="AP32" i="41"/>
  <c r="AO32" i="41"/>
  <c r="AN32" i="41"/>
  <c r="AS30" i="41"/>
  <c r="AR30" i="41"/>
  <c r="AQ30" i="41"/>
  <c r="AP30" i="41"/>
  <c r="AO30" i="41"/>
  <c r="AN30" i="41"/>
  <c r="AS28" i="41"/>
  <c r="AR28" i="41"/>
  <c r="AQ28" i="41"/>
  <c r="AP28" i="41"/>
  <c r="AO28" i="41"/>
  <c r="AN28" i="41"/>
  <c r="AS26" i="41"/>
  <c r="AR26" i="41"/>
  <c r="AQ26" i="41"/>
  <c r="AP26" i="41"/>
  <c r="AO26" i="41"/>
  <c r="AN26" i="41"/>
  <c r="AS24" i="41"/>
  <c r="AR24" i="41"/>
  <c r="AQ24" i="41"/>
  <c r="AP24" i="41"/>
  <c r="AO24" i="41"/>
  <c r="AN24" i="41"/>
  <c r="AS22" i="41"/>
  <c r="AR22" i="41"/>
  <c r="AQ22" i="41"/>
  <c r="AP22" i="41"/>
  <c r="AO22" i="41"/>
  <c r="AN22" i="41"/>
  <c r="AS20" i="41"/>
  <c r="AR20" i="41"/>
  <c r="AQ20" i="41"/>
  <c r="AP20" i="41"/>
  <c r="AO20" i="41"/>
  <c r="AN20" i="41"/>
  <c r="AS18" i="41"/>
  <c r="AR18" i="41"/>
  <c r="AQ18" i="41"/>
  <c r="AP18" i="41"/>
  <c r="AO18" i="41"/>
  <c r="AN18" i="41"/>
  <c r="AS16" i="41"/>
  <c r="AR16" i="41"/>
  <c r="AQ16" i="41"/>
  <c r="AP16" i="41"/>
  <c r="AO16" i="41"/>
  <c r="AN16" i="41"/>
  <c r="AS14" i="41"/>
  <c r="AR14" i="41"/>
  <c r="AQ14" i="41"/>
  <c r="AP14" i="41"/>
  <c r="AO14" i="41"/>
  <c r="AN14" i="41"/>
  <c r="AS12" i="41"/>
  <c r="AR12" i="41"/>
  <c r="AQ12" i="41"/>
  <c r="AP12" i="41"/>
  <c r="AO12" i="41"/>
  <c r="AN12" i="41"/>
  <c r="AS10" i="41"/>
  <c r="AR10" i="41"/>
  <c r="AQ10" i="41"/>
  <c r="AP10" i="41"/>
  <c r="AO10" i="41"/>
  <c r="AN10" i="41"/>
  <c r="AS8" i="41"/>
  <c r="AR8" i="41"/>
  <c r="AQ8" i="41"/>
  <c r="AP8" i="41"/>
  <c r="AO8" i="41"/>
  <c r="AN8" i="41"/>
  <c r="AS48" i="34"/>
  <c r="AR48" i="34"/>
  <c r="AQ48" i="34"/>
  <c r="AP48" i="34"/>
  <c r="AO48" i="34"/>
  <c r="AN48" i="34"/>
  <c r="AS46" i="34"/>
  <c r="AR46" i="34"/>
  <c r="AQ46" i="34"/>
  <c r="AP46" i="34"/>
  <c r="AO46" i="34"/>
  <c r="AN46" i="34"/>
  <c r="AS44" i="34"/>
  <c r="AR44" i="34"/>
  <c r="AQ44" i="34"/>
  <c r="AP44" i="34"/>
  <c r="AO44" i="34"/>
  <c r="AN44" i="34"/>
  <c r="AS42" i="34"/>
  <c r="AR42" i="34"/>
  <c r="AQ42" i="34"/>
  <c r="AP42" i="34"/>
  <c r="AO42" i="34"/>
  <c r="AN42" i="34"/>
  <c r="AS40" i="34"/>
  <c r="AR40" i="34"/>
  <c r="AQ40" i="34"/>
  <c r="AP40" i="34"/>
  <c r="AO40" i="34"/>
  <c r="AN40" i="34"/>
  <c r="AS38" i="34"/>
  <c r="AR38" i="34"/>
  <c r="AQ38" i="34"/>
  <c r="AP38" i="34"/>
  <c r="AO38" i="34"/>
  <c r="AN38" i="34"/>
  <c r="AS36" i="34"/>
  <c r="AR36" i="34"/>
  <c r="AQ36" i="34"/>
  <c r="AP36" i="34"/>
  <c r="AO36" i="34"/>
  <c r="AN36" i="34"/>
  <c r="AS34" i="34"/>
  <c r="AR34" i="34"/>
  <c r="AQ34" i="34"/>
  <c r="AP34" i="34"/>
  <c r="AO34" i="34"/>
  <c r="AN34" i="34"/>
  <c r="AS32" i="34"/>
  <c r="AR32" i="34"/>
  <c r="AQ32" i="34"/>
  <c r="AP32" i="34"/>
  <c r="AO32" i="34"/>
  <c r="AN32" i="34"/>
  <c r="AS30" i="34"/>
  <c r="AR30" i="34"/>
  <c r="AQ30" i="34"/>
  <c r="AP30" i="34"/>
  <c r="AO30" i="34"/>
  <c r="AN30" i="34"/>
  <c r="AS28" i="34"/>
  <c r="AR28" i="34"/>
  <c r="AQ28" i="34"/>
  <c r="AP28" i="34"/>
  <c r="AO28" i="34"/>
  <c r="AN28" i="34"/>
  <c r="AS26" i="34"/>
  <c r="AR26" i="34"/>
  <c r="AQ26" i="34"/>
  <c r="AP26" i="34"/>
  <c r="AO26" i="34"/>
  <c r="AN26" i="34"/>
  <c r="AS24" i="34"/>
  <c r="AR24" i="34"/>
  <c r="AQ24" i="34"/>
  <c r="AP24" i="34"/>
  <c r="AO24" i="34"/>
  <c r="AN24" i="34"/>
  <c r="AS22" i="34"/>
  <c r="AR22" i="34"/>
  <c r="AQ22" i="34"/>
  <c r="AP22" i="34"/>
  <c r="AO22" i="34"/>
  <c r="AN22" i="34"/>
  <c r="AS20" i="34"/>
  <c r="AR20" i="34"/>
  <c r="AQ20" i="34"/>
  <c r="AP20" i="34"/>
  <c r="AO20" i="34"/>
  <c r="AN20" i="34"/>
  <c r="AS18" i="34"/>
  <c r="AR18" i="34"/>
  <c r="AQ18" i="34"/>
  <c r="AP18" i="34"/>
  <c r="AO18" i="34"/>
  <c r="AN18" i="34"/>
  <c r="AS16" i="34"/>
  <c r="AR16" i="34"/>
  <c r="AQ16" i="34"/>
  <c r="AP16" i="34"/>
  <c r="AO16" i="34"/>
  <c r="AN16" i="34"/>
  <c r="AS14" i="34"/>
  <c r="AR14" i="34"/>
  <c r="AQ14" i="34"/>
  <c r="AP14" i="34"/>
  <c r="AO14" i="34"/>
  <c r="AN14" i="34"/>
  <c r="AS12" i="34"/>
  <c r="AR12" i="34"/>
  <c r="AQ12" i="34"/>
  <c r="AP12" i="34"/>
  <c r="AO12" i="34"/>
  <c r="AN12" i="34"/>
  <c r="AS10" i="34"/>
  <c r="AR10" i="34"/>
  <c r="AQ10" i="34"/>
  <c r="AP10" i="34"/>
  <c r="AO10" i="34"/>
  <c r="AN10" i="34"/>
  <c r="AS8" i="34"/>
  <c r="AR8" i="34"/>
  <c r="AQ8" i="34"/>
  <c r="AP8" i="34"/>
  <c r="AO8" i="34"/>
  <c r="AN8" i="34"/>
  <c r="AT10" i="46" l="1"/>
  <c r="AT12" i="46"/>
  <c r="AT14" i="46"/>
  <c r="AT8" i="46"/>
  <c r="G64" i="22" s="1"/>
  <c r="AT12" i="45"/>
  <c r="AT8" i="45"/>
  <c r="AT14" i="45"/>
  <c r="AT10" i="45"/>
  <c r="AT24" i="45"/>
  <c r="G59" i="22" s="1"/>
  <c r="AT12" i="44"/>
  <c r="AT10" i="44"/>
  <c r="AT8" i="44"/>
  <c r="AT32" i="44"/>
  <c r="G56" i="22" s="1"/>
  <c r="AT14" i="44"/>
  <c r="AT12" i="43"/>
  <c r="AT14" i="43"/>
  <c r="AT8" i="43"/>
  <c r="AT10" i="43"/>
  <c r="AT26" i="43"/>
  <c r="AT28" i="43"/>
  <c r="AT24" i="43"/>
  <c r="AT32" i="41"/>
  <c r="AT22" i="41"/>
  <c r="G49" i="22" s="1"/>
  <c r="AT24" i="41"/>
  <c r="AT26" i="41"/>
  <c r="AT30" i="41"/>
  <c r="AT10" i="41"/>
  <c r="AT12" i="41"/>
  <c r="AT14" i="41"/>
  <c r="AT16" i="41"/>
  <c r="AT18" i="41"/>
  <c r="AT20" i="41"/>
  <c r="AT8" i="41"/>
  <c r="AT28" i="41"/>
  <c r="AT34" i="41"/>
  <c r="AT36" i="41"/>
  <c r="AT14" i="34"/>
  <c r="AT16" i="34"/>
  <c r="AT24" i="34"/>
  <c r="AT38" i="34"/>
  <c r="AT42" i="34"/>
  <c r="AT22" i="34"/>
  <c r="AT36" i="34"/>
  <c r="AT44" i="34"/>
  <c r="AT28" i="34"/>
  <c r="AT46" i="34"/>
  <c r="AT10" i="34"/>
  <c r="AT12" i="34"/>
  <c r="AT26" i="34"/>
  <c r="AT34" i="34"/>
  <c r="AT8" i="34"/>
  <c r="G36" i="22" s="1"/>
  <c r="AT20" i="34"/>
  <c r="AT30" i="34"/>
  <c r="AT32" i="34"/>
  <c r="AT40" i="34"/>
  <c r="AT48" i="34"/>
  <c r="AS32" i="30"/>
  <c r="AR32" i="30"/>
  <c r="AQ32" i="30"/>
  <c r="AP32" i="30"/>
  <c r="AO32" i="30"/>
  <c r="AN32" i="30"/>
  <c r="AS30" i="30"/>
  <c r="AR30" i="30"/>
  <c r="AQ30" i="30"/>
  <c r="AP30" i="30"/>
  <c r="AO30" i="30"/>
  <c r="AN30" i="30"/>
  <c r="AS28" i="30"/>
  <c r="AR28" i="30"/>
  <c r="AQ28" i="30"/>
  <c r="AP28" i="30"/>
  <c r="AO28" i="30"/>
  <c r="AN28" i="30"/>
  <c r="AS26" i="30"/>
  <c r="AR26" i="30"/>
  <c r="AQ26" i="30"/>
  <c r="AP26" i="30"/>
  <c r="AO26" i="30"/>
  <c r="AN26" i="30"/>
  <c r="AS24" i="30"/>
  <c r="AR24" i="30"/>
  <c r="AQ24" i="30"/>
  <c r="AP24" i="30"/>
  <c r="AO24" i="30"/>
  <c r="AN24" i="30"/>
  <c r="AS22" i="30"/>
  <c r="AR22" i="30"/>
  <c r="AQ22" i="30"/>
  <c r="AP22" i="30"/>
  <c r="AO22" i="30"/>
  <c r="AN22" i="30"/>
  <c r="AS20" i="30"/>
  <c r="AN20" i="30"/>
  <c r="AS18" i="30"/>
  <c r="AR18" i="30"/>
  <c r="AQ18" i="30"/>
  <c r="AP18" i="30"/>
  <c r="AS16" i="30"/>
  <c r="AR16" i="30"/>
  <c r="AQ16" i="30"/>
  <c r="AP16" i="30"/>
  <c r="AO16" i="30"/>
  <c r="AN16" i="30"/>
  <c r="AS14" i="30"/>
  <c r="AR14" i="30"/>
  <c r="AQ14" i="30"/>
  <c r="AP14" i="30"/>
  <c r="AO14" i="30"/>
  <c r="AN14" i="30"/>
  <c r="AS12" i="30"/>
  <c r="AR12" i="30"/>
  <c r="AQ12" i="30"/>
  <c r="AP12" i="30"/>
  <c r="AO12" i="30"/>
  <c r="AN12" i="30"/>
  <c r="AS10" i="30"/>
  <c r="AR10" i="30"/>
  <c r="AQ10" i="30"/>
  <c r="AP10" i="30"/>
  <c r="AO10" i="30"/>
  <c r="AN10" i="30"/>
  <c r="AS8" i="30"/>
  <c r="AR8" i="30"/>
  <c r="AQ8" i="30"/>
  <c r="AP8" i="30"/>
  <c r="AO8" i="30"/>
  <c r="G50" i="22" l="1"/>
  <c r="G47" i="22"/>
  <c r="G48" i="22"/>
  <c r="G37" i="22"/>
  <c r="G65" i="22"/>
  <c r="G66" i="22"/>
  <c r="G57" i="22"/>
  <c r="G58" i="22"/>
  <c r="G55" i="22"/>
  <c r="G52" i="22"/>
  <c r="G54" i="22"/>
  <c r="G51" i="22"/>
  <c r="G40" i="22"/>
  <c r="G38" i="22"/>
  <c r="G39" i="22"/>
  <c r="AT20" i="32"/>
  <c r="AT48" i="32"/>
  <c r="AT32" i="32"/>
  <c r="AT36" i="32"/>
  <c r="AT26" i="32"/>
  <c r="G21" i="22" s="1"/>
  <c r="AT50" i="32"/>
  <c r="AT60" i="32"/>
  <c r="G25" i="22" s="1"/>
  <c r="AT64" i="32"/>
  <c r="AT10" i="32"/>
  <c r="AT14" i="32"/>
  <c r="AT18" i="32"/>
  <c r="AT42" i="32"/>
  <c r="AT46" i="32"/>
  <c r="AT8" i="32"/>
  <c r="AT24" i="32"/>
  <c r="AT30" i="32"/>
  <c r="AT40" i="32"/>
  <c r="AT52" i="32"/>
  <c r="AT12" i="32"/>
  <c r="AT16" i="32"/>
  <c r="AT22" i="32"/>
  <c r="AT28" i="32"/>
  <c r="AT34" i="32"/>
  <c r="AT38" i="32"/>
  <c r="AT44" i="32"/>
  <c r="AT62" i="32"/>
  <c r="AT20" i="30"/>
  <c r="AT22" i="30"/>
  <c r="AT24" i="30"/>
  <c r="AT26" i="30"/>
  <c r="AT28" i="30"/>
  <c r="AT30" i="30"/>
  <c r="AT32" i="30"/>
  <c r="AT8" i="30"/>
  <c r="G12" i="22" s="1"/>
  <c r="AT10" i="30"/>
  <c r="AT12" i="30"/>
  <c r="AT14" i="30"/>
  <c r="AT18" i="30"/>
  <c r="AT16" i="30"/>
  <c r="G20" i="22" l="1"/>
  <c r="G14" i="22"/>
  <c r="G13" i="22"/>
  <c r="G24" i="22"/>
  <c r="G26" i="22"/>
  <c r="G22" i="22"/>
  <c r="G19" i="22"/>
  <c r="G23" i="2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Claudia Concepción González</author>
  </authors>
  <commentList>
    <comment ref="X22" authorId="0" shapeId="0" xr:uid="{00000000-0006-0000-0200-000001000000}">
      <text>
        <r>
          <rPr>
            <b/>
            <sz val="9"/>
            <color indexed="81"/>
            <rFont val="Tahoma"/>
            <family val="2"/>
          </rPr>
          <t>Claudia Concepción González:</t>
        </r>
        <r>
          <rPr>
            <sz val="9"/>
            <color indexed="81"/>
            <rFont val="Tahoma"/>
            <family val="2"/>
          </rPr>
          <t xml:space="preserve">
Gestionar ante DAFP, capacitación</t>
        </r>
      </text>
    </comment>
    <comment ref="AB22" authorId="0" shapeId="0" xr:uid="{00000000-0006-0000-0200-000002000000}">
      <text>
        <r>
          <rPr>
            <b/>
            <sz val="9"/>
            <color indexed="81"/>
            <rFont val="Tahoma"/>
            <family val="2"/>
          </rPr>
          <t>Claudia Concepción González:</t>
        </r>
        <r>
          <rPr>
            <sz val="9"/>
            <color indexed="81"/>
            <rFont val="Tahoma"/>
            <family val="2"/>
          </rPr>
          <t xml:space="preserve">
Preparar jornada y convocar</t>
        </r>
      </text>
    </comment>
    <comment ref="AC22" authorId="0" shapeId="0" xr:uid="{A5AE4406-8DA7-415D-AF24-9F8547047A09}">
      <text>
        <r>
          <rPr>
            <b/>
            <sz val="9"/>
            <color indexed="81"/>
            <rFont val="Tahoma"/>
            <family val="2"/>
          </rPr>
          <t>Claudia Concepción González:</t>
        </r>
        <r>
          <rPr>
            <sz val="9"/>
            <color indexed="81"/>
            <rFont val="Tahoma"/>
            <family val="2"/>
          </rPr>
          <t xml:space="preserve">
Ejecutar jornada de formación</t>
        </r>
      </text>
    </comment>
    <comment ref="W24" authorId="0" shapeId="0" xr:uid="{00000000-0006-0000-0200-000004000000}">
      <text>
        <r>
          <rPr>
            <b/>
            <sz val="9"/>
            <color indexed="81"/>
            <rFont val="Tahoma"/>
            <family val="2"/>
          </rPr>
          <t>Claudia Concepción González:</t>
        </r>
        <r>
          <rPr>
            <sz val="9"/>
            <color indexed="81"/>
            <rFont val="Tahoma"/>
            <family val="2"/>
          </rPr>
          <t xml:space="preserve">
Levantamiento de información con el DAFP, sobre temas a divulgar</t>
        </r>
      </text>
    </comment>
    <comment ref="Y24" authorId="0" shapeId="0" xr:uid="{00000000-0006-0000-0200-000005000000}">
      <text>
        <r>
          <rPr>
            <b/>
            <sz val="9"/>
            <color indexed="81"/>
            <rFont val="Tahoma"/>
            <family val="2"/>
          </rPr>
          <t>Claudia Concepción González:</t>
        </r>
        <r>
          <rPr>
            <sz val="9"/>
            <color indexed="81"/>
            <rFont val="Tahoma"/>
            <family val="2"/>
          </rPr>
          <t xml:space="preserve">
Divulgar derechos y responsabilidades</t>
        </r>
      </text>
    </comment>
    <comment ref="AA24" authorId="0" shapeId="0" xr:uid="{00000000-0006-0000-0200-000006000000}">
      <text>
        <r>
          <rPr>
            <b/>
            <sz val="9"/>
            <color indexed="81"/>
            <rFont val="Tahoma"/>
            <family val="2"/>
          </rPr>
          <t>Claudia Concepción González:</t>
        </r>
        <r>
          <rPr>
            <sz val="9"/>
            <color indexed="81"/>
            <rFont val="Tahoma"/>
            <family val="2"/>
          </rPr>
          <t xml:space="preserve">
Divulgar derechos y responsabilidades</t>
        </r>
      </text>
    </comment>
    <comment ref="AC24" authorId="0" shapeId="0" xr:uid="{B7E6D883-C026-4636-B368-08F32733FBAC}">
      <text>
        <r>
          <rPr>
            <b/>
            <sz val="9"/>
            <color indexed="81"/>
            <rFont val="Tahoma"/>
            <family val="2"/>
          </rPr>
          <t>Claudia Concepción González:</t>
        </r>
        <r>
          <rPr>
            <sz val="9"/>
            <color indexed="81"/>
            <rFont val="Tahoma"/>
            <family val="2"/>
          </rPr>
          <t xml:space="preserve">
Divulgar derechos y responsabilidades</t>
        </r>
      </text>
    </comment>
    <comment ref="AD24" authorId="0" shapeId="0" xr:uid="{4F189FB8-CC1B-4137-B118-3C3BD82869A1}">
      <text>
        <r>
          <rPr>
            <b/>
            <sz val="9"/>
            <color indexed="81"/>
            <rFont val="Tahoma"/>
            <family val="2"/>
          </rPr>
          <t>Claudia Concepción González:</t>
        </r>
        <r>
          <rPr>
            <sz val="9"/>
            <color indexed="81"/>
            <rFont val="Tahoma"/>
            <family val="2"/>
          </rPr>
          <t xml:space="preserve">
Divulgar derechos y responsabilidades, en jornada de rendición de cuentas.</t>
        </r>
      </text>
    </comment>
    <comment ref="T26" authorId="0" shapeId="0" xr:uid="{00000000-0006-0000-0200-000009000000}">
      <text>
        <r>
          <rPr>
            <b/>
            <sz val="9"/>
            <color indexed="81"/>
            <rFont val="Tahoma"/>
            <family val="2"/>
          </rPr>
          <t>Claudia Concepción González:</t>
        </r>
        <r>
          <rPr>
            <sz val="9"/>
            <color indexed="81"/>
            <rFont val="Tahoma"/>
            <family val="2"/>
          </rPr>
          <t xml:space="preserve">
Informe ejecutivo de la gestión vigencia anterior</t>
        </r>
      </text>
    </comment>
    <comment ref="Z26" authorId="0" shapeId="0" xr:uid="{00000000-0006-0000-0200-00000A000000}">
      <text>
        <r>
          <rPr>
            <b/>
            <sz val="9"/>
            <color indexed="81"/>
            <rFont val="Tahoma"/>
            <family val="2"/>
          </rPr>
          <t>Claudia Concepción González:</t>
        </r>
        <r>
          <rPr>
            <sz val="9"/>
            <color indexed="81"/>
            <rFont val="Tahoma"/>
            <family val="2"/>
          </rPr>
          <t xml:space="preserve">
Informe de participación y rendición de cuentas</t>
        </r>
      </text>
    </comment>
    <comment ref="AB26" authorId="0" shapeId="0" xr:uid="{00000000-0006-0000-0200-00000B000000}">
      <text>
        <r>
          <rPr>
            <b/>
            <sz val="9"/>
            <color indexed="81"/>
            <rFont val="Tahoma"/>
            <family val="2"/>
          </rPr>
          <t>Claudia Concepción González:</t>
        </r>
        <r>
          <rPr>
            <sz val="9"/>
            <color indexed="81"/>
            <rFont val="Tahoma"/>
            <family val="2"/>
          </rPr>
          <t xml:space="preserve">
Definición de estrategia, proceso comunicativo, crear formulario en página web y convocatoria.</t>
        </r>
      </text>
    </comment>
    <comment ref="AD26" authorId="0" shapeId="0" xr:uid="{3B65EEF5-77F7-4C19-BA15-3504D307F2C3}">
      <text>
        <r>
          <rPr>
            <b/>
            <sz val="9"/>
            <color indexed="81"/>
            <rFont val="Tahoma"/>
            <family val="2"/>
          </rPr>
          <t>Claudia Concepción González:</t>
        </r>
        <r>
          <rPr>
            <sz val="9"/>
            <color indexed="81"/>
            <rFont val="Tahoma"/>
            <family val="2"/>
          </rPr>
          <t xml:space="preserve">
Ejercicio de rendición de cuentas, publicación de presentación y respuesta a PQR y evalución del ejercicio.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amedina</author>
  </authors>
  <commentList>
    <comment ref="X29" authorId="0" shapeId="0" xr:uid="{9AB68DF6-5684-4403-A76A-14829EA84D8C}">
      <text>
        <r>
          <rPr>
            <b/>
            <sz val="9"/>
            <color indexed="81"/>
            <rFont val="Tahoma"/>
            <family val="2"/>
          </rPr>
          <t>amedina:</t>
        </r>
        <r>
          <rPr>
            <sz val="9"/>
            <color indexed="81"/>
            <rFont val="Tahoma"/>
            <family val="2"/>
          </rPr>
          <t xml:space="preserve">
capacitacion argentina y ecuador</t>
        </r>
      </text>
    </comment>
    <comment ref="X31" authorId="0" shapeId="0" xr:uid="{1B4D80F9-7CB5-4DE9-90D5-320E9A95B6E4}">
      <text>
        <r>
          <rPr>
            <b/>
            <sz val="9"/>
            <color indexed="81"/>
            <rFont val="Tahoma"/>
            <family val="2"/>
          </rPr>
          <t>amedina:</t>
        </r>
        <r>
          <rPr>
            <sz val="9"/>
            <color indexed="81"/>
            <rFont val="Tahoma"/>
            <family val="2"/>
          </rPr>
          <t xml:space="preserve">
Visita papa</t>
        </r>
      </text>
    </comment>
    <comment ref="X32" authorId="0" shapeId="0" xr:uid="{19DEEAD2-D2E8-41A5-B320-FD9D37148ED6}">
      <text>
        <r>
          <rPr>
            <b/>
            <sz val="9"/>
            <color indexed="81"/>
            <rFont val="Tahoma"/>
            <family val="2"/>
          </rPr>
          <t>amedina:</t>
        </r>
        <r>
          <rPr>
            <sz val="9"/>
            <color indexed="81"/>
            <rFont val="Tahoma"/>
            <family val="2"/>
          </rPr>
          <t xml:space="preserve">
USTOA</t>
        </r>
      </text>
    </comment>
    <comment ref="Y32" authorId="0" shapeId="0" xr:uid="{B7BC26E2-72E7-44BC-AFF0-977CBF521E90}">
      <text>
        <r>
          <rPr>
            <b/>
            <sz val="9"/>
            <color indexed="81"/>
            <rFont val="Tahoma"/>
            <family val="2"/>
          </rPr>
          <t>amedina:</t>
        </r>
        <r>
          <rPr>
            <sz val="9"/>
            <color indexed="81"/>
            <rFont val="Tahoma"/>
            <family val="2"/>
          </rPr>
          <t xml:space="preserve">
Rock al parque</t>
        </r>
      </text>
    </comment>
    <comment ref="Z32" authorId="0" shapeId="0" xr:uid="{AB0E8216-A41C-4574-9187-C8836E70B732}">
      <text>
        <r>
          <rPr>
            <b/>
            <sz val="9"/>
            <color indexed="81"/>
            <rFont val="Tahoma"/>
            <family val="2"/>
          </rPr>
          <t>amedina:</t>
        </r>
        <r>
          <rPr>
            <sz val="9"/>
            <color indexed="81"/>
            <rFont val="Tahoma"/>
            <family val="2"/>
          </rPr>
          <t xml:space="preserve">
Indiebo
Quito</t>
        </r>
      </text>
    </comment>
    <comment ref="AA32" authorId="0" shapeId="0" xr:uid="{7B2566FA-5BF0-446D-9222-C06380F625EF}">
      <text>
        <r>
          <rPr>
            <b/>
            <sz val="9"/>
            <color indexed="81"/>
            <rFont val="Tahoma"/>
            <family val="2"/>
          </rPr>
          <t>amedina:</t>
        </r>
        <r>
          <rPr>
            <sz val="9"/>
            <color indexed="81"/>
            <rFont val="Tahoma"/>
            <family val="2"/>
          </rPr>
          <t xml:space="preserve">
Marco alimentarte
Lima</t>
        </r>
      </text>
    </comment>
    <comment ref="AB32" authorId="0" shapeId="0" xr:uid="{1C781282-AA34-41DF-A3B6-2A8D4D69BF18}">
      <text>
        <r>
          <rPr>
            <b/>
            <sz val="9"/>
            <color indexed="81"/>
            <rFont val="Tahoma"/>
            <family val="2"/>
          </rPr>
          <t>amedina:</t>
        </r>
        <r>
          <rPr>
            <sz val="9"/>
            <color indexed="81"/>
            <rFont val="Tahoma"/>
            <family val="2"/>
          </rPr>
          <t xml:space="preserve">
día mundial del Tur
Madrid</t>
        </r>
      </text>
    </comment>
    <comment ref="AC32" authorId="0" shapeId="0" xr:uid="{C2628C28-DE4F-4A5A-A2BE-7919B4B4AE43}">
      <text>
        <r>
          <rPr>
            <b/>
            <sz val="9"/>
            <color indexed="81"/>
            <rFont val="Tahoma"/>
            <family val="2"/>
          </rPr>
          <t>amedina:</t>
        </r>
        <r>
          <rPr>
            <sz val="9"/>
            <color indexed="81"/>
            <rFont val="Tahoma"/>
            <family val="2"/>
          </rPr>
          <t xml:space="preserve">
Artbo
Mex</t>
        </r>
      </text>
    </comment>
    <comment ref="AD32" authorId="0" shapeId="0" xr:uid="{7E248976-6BFC-4405-8A7C-01236455158F}">
      <text>
        <r>
          <rPr>
            <b/>
            <sz val="9"/>
            <color indexed="81"/>
            <rFont val="Tahoma"/>
            <family val="2"/>
          </rPr>
          <t>amedina:</t>
        </r>
        <r>
          <rPr>
            <sz val="9"/>
            <color indexed="81"/>
            <rFont val="Tahoma"/>
            <family val="2"/>
          </rPr>
          <t xml:space="preserve">
Promoción navidad
Bejin</t>
        </r>
      </text>
    </comment>
    <comment ref="U34" authorId="0" shapeId="0" xr:uid="{F0EFF6E2-8C05-4079-B44B-46E527D7D8C8}">
      <text>
        <r>
          <rPr>
            <b/>
            <sz val="9"/>
            <color indexed="81"/>
            <rFont val="Tahoma"/>
            <family val="2"/>
          </rPr>
          <t>amedina:</t>
        </r>
        <r>
          <rPr>
            <sz val="9"/>
            <color indexed="81"/>
            <rFont val="Tahoma"/>
            <family val="2"/>
          </rPr>
          <t xml:space="preserve">
PGA
Cumbre Paz
ACICAM</t>
        </r>
      </text>
    </comment>
    <comment ref="V34" authorId="0" shapeId="0" xr:uid="{B80FEAE2-66E3-4D46-A7D8-1071F86740CC}">
      <text>
        <r>
          <rPr>
            <b/>
            <sz val="9"/>
            <color indexed="81"/>
            <rFont val="Tahoma"/>
            <family val="2"/>
          </rPr>
          <t>amedina:</t>
        </r>
        <r>
          <rPr>
            <sz val="9"/>
            <color indexed="81"/>
            <rFont val="Tahoma"/>
            <family val="2"/>
          </rPr>
          <t xml:space="preserve">
South by south west</t>
        </r>
      </text>
    </comment>
    <comment ref="W34" authorId="0" shapeId="0" xr:uid="{2EB0CCA6-36BE-41C6-B3E3-8C621153B315}">
      <text>
        <r>
          <rPr>
            <b/>
            <sz val="9"/>
            <color indexed="81"/>
            <rFont val="Tahoma"/>
            <family val="2"/>
          </rPr>
          <t>amedina:</t>
        </r>
        <r>
          <rPr>
            <sz val="9"/>
            <color indexed="81"/>
            <rFont val="Tahoma"/>
            <family val="2"/>
          </rPr>
          <t xml:space="preserve">
Feria del Libro
BFW</t>
        </r>
      </text>
    </comment>
    <comment ref="X34" authorId="0" shapeId="0" xr:uid="{185D68A7-8839-42E6-ADB9-5FDC1BA5FED9}">
      <text>
        <r>
          <rPr>
            <b/>
            <sz val="9"/>
            <color indexed="81"/>
            <rFont val="Tahoma"/>
            <family val="2"/>
          </rPr>
          <t>amedina:</t>
        </r>
        <r>
          <rPr>
            <sz val="9"/>
            <color indexed="81"/>
            <rFont val="Tahoma"/>
            <family val="2"/>
          </rPr>
          <t xml:space="preserve">
IMEX
MICE
Congreso Zonas Francas</t>
        </r>
      </text>
    </comment>
    <comment ref="Y34" authorId="0" shapeId="0" xr:uid="{A376F445-4CE7-4539-97B0-65BC74560E12}">
      <text>
        <r>
          <rPr>
            <b/>
            <sz val="9"/>
            <color indexed="81"/>
            <rFont val="Tahoma"/>
            <family val="2"/>
          </rPr>
          <t>amedina:</t>
        </r>
        <r>
          <rPr>
            <sz val="9"/>
            <color indexed="81"/>
            <rFont val="Tahoma"/>
            <family val="2"/>
          </rPr>
          <t xml:space="preserve">
WOBI</t>
        </r>
      </text>
    </comment>
    <comment ref="Z34" authorId="0" shapeId="0" xr:uid="{72B1C7DF-81A6-43C2-805A-15D9540BBC41}">
      <text>
        <r>
          <rPr>
            <b/>
            <sz val="9"/>
            <color indexed="81"/>
            <rFont val="Tahoma"/>
            <family val="2"/>
          </rPr>
          <t>amedina:</t>
        </r>
        <r>
          <rPr>
            <sz val="9"/>
            <color indexed="81"/>
            <rFont val="Tahoma"/>
            <family val="2"/>
          </rPr>
          <t xml:space="preserve">
Indiebo
Rock al parque
BAM</t>
        </r>
      </text>
    </comment>
    <comment ref="AA34" authorId="0" shapeId="0" xr:uid="{07062DF7-1BFF-4E5C-9DCB-71E75EAF5285}">
      <text>
        <r>
          <rPr>
            <b/>
            <sz val="9"/>
            <color indexed="81"/>
            <rFont val="Tahoma"/>
            <family val="2"/>
          </rPr>
          <t>amedina:</t>
        </r>
        <r>
          <rPr>
            <sz val="9"/>
            <color indexed="81"/>
            <rFont val="Tahoma"/>
            <family val="2"/>
          </rPr>
          <t xml:space="preserve">
Cumple Bog
Alimentarte
OYW
ACICAM</t>
        </r>
      </text>
    </comment>
    <comment ref="AB34" authorId="0" shapeId="0" xr:uid="{B401B469-8DCB-4CF4-909F-487DB93EF120}">
      <text>
        <r>
          <rPr>
            <b/>
            <sz val="9"/>
            <color indexed="81"/>
            <rFont val="Tahoma"/>
            <family val="2"/>
          </rPr>
          <t>amedina:</t>
        </r>
        <r>
          <rPr>
            <sz val="9"/>
            <color indexed="81"/>
            <rFont val="Tahoma"/>
            <family val="2"/>
          </rPr>
          <t xml:space="preserve">
BOMM
SACRA
Circo del Sol
Jazz al parque
Agora Bienal
Día del Turismo</t>
        </r>
      </text>
    </comment>
    <comment ref="AC34" authorId="0" shapeId="0" xr:uid="{CAFC5C9E-2465-4C80-B19C-128B14D17B89}">
      <text>
        <r>
          <rPr>
            <b/>
            <sz val="9"/>
            <color indexed="81"/>
            <rFont val="Tahoma"/>
            <family val="2"/>
          </rPr>
          <t>amedina:</t>
        </r>
        <r>
          <rPr>
            <sz val="9"/>
            <color indexed="81"/>
            <rFont val="Tahoma"/>
            <family val="2"/>
          </rPr>
          <t xml:space="preserve">
Opera ala parque
ARTBO
BIFF
Bogocine</t>
        </r>
      </text>
    </comment>
    <comment ref="AD34" authorId="0" shapeId="0" xr:uid="{92324125-B254-4234-984D-EE1239CE9DE0}">
      <text>
        <r>
          <rPr>
            <b/>
            <sz val="9"/>
            <color indexed="81"/>
            <rFont val="Tahoma"/>
            <family val="2"/>
          </rPr>
          <t>amedina:</t>
        </r>
        <r>
          <rPr>
            <sz val="9"/>
            <color indexed="81"/>
            <rFont val="Tahoma"/>
            <family val="2"/>
          </rPr>
          <t xml:space="preserve">
Semana de Bici
Congreso Cluster
Smart Cities World Expo Congress</t>
        </r>
      </text>
    </comment>
    <comment ref="AE34" authorId="0" shapeId="0" xr:uid="{47D3EC08-883D-43AD-B979-122F7CA1A56D}">
      <text>
        <r>
          <rPr>
            <b/>
            <sz val="9"/>
            <color indexed="81"/>
            <rFont val="Tahoma"/>
            <family val="2"/>
          </rPr>
          <t>amedina:</t>
        </r>
        <r>
          <rPr>
            <sz val="9"/>
            <color indexed="81"/>
            <rFont val="Tahoma"/>
            <family val="2"/>
          </rPr>
          <t xml:space="preserve">
Expoartesanias</t>
        </r>
      </text>
    </comment>
  </commentList>
</comments>
</file>

<file path=xl/sharedStrings.xml><?xml version="1.0" encoding="utf-8"?>
<sst xmlns="http://schemas.openxmlformats.org/spreadsheetml/2006/main" count="2007" uniqueCount="450">
  <si>
    <t>JUL</t>
  </si>
  <si>
    <t>AGO</t>
  </si>
  <si>
    <t>SEP</t>
  </si>
  <si>
    <t>OCT</t>
  </si>
  <si>
    <t>NOV</t>
  </si>
  <si>
    <t>DIC</t>
  </si>
  <si>
    <t>Total</t>
  </si>
  <si>
    <t>No Prog ni Ejec</t>
  </si>
  <si>
    <t>No programado ni Ejecutado</t>
  </si>
  <si>
    <t>No Prog, Ejec= XX</t>
  </si>
  <si>
    <t xml:space="preserve">0% &lt;= 90% </t>
  </si>
  <si>
    <t xml:space="preserve">Cumplió Parcialmente    </t>
  </si>
  <si>
    <t xml:space="preserve">91% &lt;=99% </t>
  </si>
  <si>
    <t xml:space="preserve">Avanzo Sustancialmente </t>
  </si>
  <si>
    <t xml:space="preserve">Cumplió  </t>
  </si>
  <si>
    <t>&gt;100%</t>
  </si>
  <si>
    <t xml:space="preserve">Sobre ejecutado </t>
  </si>
  <si>
    <t>INSTITUTO DISTRITAL DE TURISMO</t>
  </si>
  <si>
    <t>Corte a:</t>
  </si>
  <si>
    <t>CONTENIDO</t>
  </si>
  <si>
    <t>Anexos</t>
  </si>
  <si>
    <t>Elaboró:</t>
  </si>
  <si>
    <t>PROCESOS MISIONALES</t>
  </si>
  <si>
    <t>PROCESOS ESTRATÉGICOS</t>
  </si>
  <si>
    <t>PROCESOS DE APOYO</t>
  </si>
  <si>
    <t>PROCESO DE EVALUACIÓN</t>
  </si>
  <si>
    <t>01.-Direccionamiento Estratégico</t>
  </si>
  <si>
    <t>DEFINICIONES</t>
  </si>
  <si>
    <t>02.- Comunicaciones</t>
  </si>
  <si>
    <t>04.-Gestión del Destino competitivo y sostenible</t>
  </si>
  <si>
    <t>03.-Gestión de la Información Turística</t>
  </si>
  <si>
    <t>06.-Gestión del talento humano</t>
  </si>
  <si>
    <t>07.-Gestión de bienes y servicios</t>
  </si>
  <si>
    <t>08.-Gestión financiera</t>
  </si>
  <si>
    <t>09.-Gestión jurídica y contractual</t>
  </si>
  <si>
    <t>10.-Gestión documental</t>
  </si>
  <si>
    <t>11.-Gestión tecnológica</t>
  </si>
  <si>
    <t>12.-Atención al ciudadano</t>
  </si>
  <si>
    <t>13.-Evaluación institucional</t>
  </si>
  <si>
    <t>14.-Control interno disciplinario</t>
  </si>
  <si>
    <t>Metas</t>
  </si>
  <si>
    <t>Proceso</t>
  </si>
  <si>
    <t>03.- Gestión de información Turística</t>
  </si>
  <si>
    <t>PLAN DE GESTIÓN</t>
  </si>
  <si>
    <t>Prog.</t>
  </si>
  <si>
    <t>Ejec.</t>
  </si>
  <si>
    <t>EFICACIA EN LA EJECUCIÓN DE ACTIVIDADES</t>
  </si>
  <si>
    <t>ACTIVIDADES</t>
  </si>
  <si>
    <t>PROGRAMACIÓN / EJECUCIÓN MENSUAL DE ACTIVIDADES</t>
  </si>
  <si>
    <t>Cod.</t>
  </si>
  <si>
    <t>Ene</t>
  </si>
  <si>
    <t>Feb</t>
  </si>
  <si>
    <t>Mar</t>
  </si>
  <si>
    <t>Abr</t>
  </si>
  <si>
    <t>May</t>
  </si>
  <si>
    <t>Jun</t>
  </si>
  <si>
    <t>Jul</t>
  </si>
  <si>
    <t>Ago</t>
  </si>
  <si>
    <t>Sep</t>
  </si>
  <si>
    <t>Oct</t>
  </si>
  <si>
    <t>Nov</t>
  </si>
  <si>
    <t>Dic</t>
  </si>
  <si>
    <t>EFICACIA ACUMULADA</t>
  </si>
  <si>
    <t>1.1.</t>
  </si>
  <si>
    <t>Identificar las necesidades de recurso humano para apoyar la gestión de los procesos del IDT</t>
  </si>
  <si>
    <t>1.2.</t>
  </si>
  <si>
    <t>2.1.</t>
  </si>
  <si>
    <t>2.2.</t>
  </si>
  <si>
    <t>2.3.</t>
  </si>
  <si>
    <t>2.4.</t>
  </si>
  <si>
    <t>3.1.</t>
  </si>
  <si>
    <t>3.2.</t>
  </si>
  <si>
    <t>3.3.</t>
  </si>
  <si>
    <t>3.4.</t>
  </si>
  <si>
    <t>Programar y reportar seguimiento a la ejecución de los compromisos del IDT en el Plan de Desarrollo en los sistemas SEGPLAN y PREDIS-PMR</t>
  </si>
  <si>
    <t>3.5.</t>
  </si>
  <si>
    <t>Elaborar los informes internos y externos requeridos para dar cuenta de la gestión de la entidad.</t>
  </si>
  <si>
    <t>4.1.</t>
  </si>
  <si>
    <t>4.2.</t>
  </si>
  <si>
    <t>4.3.</t>
  </si>
  <si>
    <t>4.4.</t>
  </si>
  <si>
    <t>4.5.</t>
  </si>
  <si>
    <t>Dar trámite a las solicitudes de modificación  o traslados presupuestal de inversión, garantizando su coherencia con las metas y objetivos de los proyectos de inversión.</t>
  </si>
  <si>
    <t>No progrmado pero con Ejecución</t>
  </si>
  <si>
    <t>RANKING Procesos</t>
  </si>
  <si>
    <t>Identificar las necesidades de recurso humano para apoyar la gestión del proceso de comunicaciones</t>
  </si>
  <si>
    <t>Hacer seguimiento a la contratación del recurso humano requerido para apoyar las actividades del proceso de comunicaciones</t>
  </si>
  <si>
    <t>Documentar el proceso de comunicaciones (Caracterización, procedimientos, formatos, instructivos, manuales, riesgos)</t>
  </si>
  <si>
    <t>Hacer seguimiento a mapa de riesgos y acciones corrrectivas.</t>
  </si>
  <si>
    <t>Organizar el archivo documental de acuerdo con las tablas de Retención Documental.</t>
  </si>
  <si>
    <t>Implementar y divulgar los lineamientos del SIG.</t>
  </si>
  <si>
    <t>Elaborar  y diseñar contenidos informativos para ser circulados por los canales externos de la entidad.</t>
  </si>
  <si>
    <t>Diseñar y/o diagramar las piezas comunicativas  internas y externas.</t>
  </si>
  <si>
    <t>3.6.</t>
  </si>
  <si>
    <t>Actualizar periódicamente los contenidos en la página Web e Intranet.</t>
  </si>
  <si>
    <t>3.7.</t>
  </si>
  <si>
    <t>3.8.</t>
  </si>
  <si>
    <t>1.3.</t>
  </si>
  <si>
    <t xml:space="preserve">Organizar base de datos y procesar información. </t>
  </si>
  <si>
    <t>1.4.</t>
  </si>
  <si>
    <t>Analizar información y emitir conceptos técnicos temáticos.</t>
  </si>
  <si>
    <t>1.5.</t>
  </si>
  <si>
    <t>2.5.</t>
  </si>
  <si>
    <t>1.6.</t>
  </si>
  <si>
    <t>Capacitar conductores de servicio particular tipo taxi.</t>
  </si>
  <si>
    <t>Sensibilizar a prestadores de servicios turísticos y complementarios en la implementación de acciones para la prevención de ESCNNA en el contexto de viajes y turismo.</t>
  </si>
  <si>
    <t>5.1.</t>
  </si>
  <si>
    <t>5.2.</t>
  </si>
  <si>
    <t>5.3.</t>
  </si>
  <si>
    <t>5.4.</t>
  </si>
  <si>
    <t>6.1.</t>
  </si>
  <si>
    <t>6.2.</t>
  </si>
  <si>
    <t>6.3.</t>
  </si>
  <si>
    <t>7.1.</t>
  </si>
  <si>
    <t>Levantar el inventario de reparaciones requeridas</t>
  </si>
  <si>
    <t>7.2.</t>
  </si>
  <si>
    <t>Realizar el proceso de selección y contratación para el mantenimiento al sistema de señalización turística</t>
  </si>
  <si>
    <t>7.3.</t>
  </si>
  <si>
    <t>Atender usuarios residentes nacionales y extranjeros a través de la Red de Información Turística.</t>
  </si>
  <si>
    <t>Realizar seguimiento a la operación de los PIT fijos e itinerantes.</t>
  </si>
  <si>
    <t>Realizar seguimiento a la operación de los PIT Virtuales.</t>
  </si>
  <si>
    <t>Medir el nivel de satisfacción de los usuarios frente los servicios que ofrece la Red de Información Turística.</t>
  </si>
  <si>
    <t>Presentar proyectos ante el FONTUR y/o entidades de cofinanciación para la promoción de ciudad</t>
  </si>
  <si>
    <t>2.6.</t>
  </si>
  <si>
    <t>Distribuir material de promoción de ciudad</t>
  </si>
  <si>
    <t>2.7.</t>
  </si>
  <si>
    <t>2.8.</t>
  </si>
  <si>
    <t>Hacer seguimiento a la contratación del recurso humano requerido para apoyar las actividades necesarias para el mantenimineto de la entidad y el control de los inventarios.</t>
  </si>
  <si>
    <t>Atender las solicitudes de mantenimiento de la infraestructura física para garantizar unas instalaciones en condiciones óptimas.</t>
  </si>
  <si>
    <t>Atender las solicitudes de prestacion de servicios administrativos para garantizar el óptimo funcionamiento de la entidad.</t>
  </si>
  <si>
    <t>Garantizar el ingreso de los bienes adquiridos por la entidad al  almacén y su registro contable en el sistema de SICAPITAL.</t>
  </si>
  <si>
    <t>5.5.</t>
  </si>
  <si>
    <t>5.6.</t>
  </si>
  <si>
    <t>Realizar baja de inventarios de bienes en estado de obsolescencia o inservible de los inventarios de la entidad.</t>
  </si>
  <si>
    <t>5.7.</t>
  </si>
  <si>
    <t xml:space="preserve">Realizar Comité de Inventarios </t>
  </si>
  <si>
    <t>5.8.</t>
  </si>
  <si>
    <t>Conciliar con contabilidad los inventarios de consumos y devolutivos en la debida oportunidad.</t>
  </si>
  <si>
    <t>5.9.</t>
  </si>
  <si>
    <t>Identificar las necesidades de recurso humano para apoyar la gestión del proceso de gestión del talento humano.</t>
  </si>
  <si>
    <t>Hacer seguimiento a la contratación del recurso humano requerido para apoyar las actividades del proceso de gestión del talento humano.</t>
  </si>
  <si>
    <t xml:space="preserve"> </t>
  </si>
  <si>
    <t>Hacer seguimiento al plan de mejoramiento y a los riesgos del proceso de gestión del talento humano.</t>
  </si>
  <si>
    <t>Realizar la transferencia documental de las historias laborales de los funcionarios retirados en el año 2007.</t>
  </si>
  <si>
    <t>Elaborar los informes relacionados con el proceso de gestión del talento humano que sean requeridos por otras dependencias u organismos de control.</t>
  </si>
  <si>
    <t>Realizar las actividades establecidas en el marco del Plan de Bienestar Institucional</t>
  </si>
  <si>
    <t>Realizar las actividades establecidas en el marco del Plan de Capacitación Institucional</t>
  </si>
  <si>
    <t>Realizar las actividades establecidas en el marco del Plan de SG-SST</t>
  </si>
  <si>
    <t>Adelantar los trámites administrativos necesarios para el desarrollo del Talento Humano (Resoluciones, Comisiones, Respuestas a informes, moficación al Manual de Funciones, Rediseños, informes trimestrales de política pública, etc.)</t>
  </si>
  <si>
    <t>Identificar las necesidades de recurso humano para apoyar la gestión del proceso de gestión financiera</t>
  </si>
  <si>
    <t>Hacer seguimiento a la contratación del recurso humano requerido para apoyar las actividades del proceso de gestión financiera</t>
  </si>
  <si>
    <t>Presentar los informes financieros solicitados por los entes de control y demás usuarios que lo requieran en forma oportuna y veraz.</t>
  </si>
  <si>
    <t>Capacitar a los responsables de la programación y ejecución del PAC por cada dependencia, frente a la incidencia de la no ejecucion del PAC para el IDT.</t>
  </si>
  <si>
    <t>Generar alertas de ejecucion del PAC programado vs ejecutado antes del cierre de pagos programado, con el fin de lograr una optima ejecución del PAC programado para el IDT.</t>
  </si>
  <si>
    <t>Programar los recursos necesarios en el modulo PAC de SHD para garantizar la disponibilidad de recursos para el pago oportuno de las obligaciones contratidas por el IDT, según la solicitud realizada por las areas.</t>
  </si>
  <si>
    <t xml:space="preserve">Tramitar oportunamente el 100% de los pagos de las obligaciones contraidas por el IDT que sean radicados en tesoreria. </t>
  </si>
  <si>
    <t>Realizar los comités en el marco de la implementación del Sistema de Control Interno Contable. Según resolución IDT No. 057 de 2013</t>
  </si>
  <si>
    <t>6.4.</t>
  </si>
  <si>
    <t>Hacer seguimiento a la contratación del recurso humano requerido para apoyar la gestión del proceso de gestión jurídica y contractual</t>
  </si>
  <si>
    <t>Asesorar y acompañar a las dependencias en la estructuración de los procesos de contratación</t>
  </si>
  <si>
    <t>Hacer seguimiento a la contratación del recurso humano requerido para apoyar las actividades del proceso de gestión documental</t>
  </si>
  <si>
    <t>Documentar el proceso de gestión documental (Caracterización, procedimientos, formatos, instructivos, manuales, riesgos)</t>
  </si>
  <si>
    <t>Organizar el archivo documental de las diferentes dependencias del IDT, de acuerdo con las tablas de Retención Documental.</t>
  </si>
  <si>
    <t>Monitorear la Humedad y temperatura en el Archivo Central.</t>
  </si>
  <si>
    <t>Identificar los requerimientos del Instituto para implementar el Subsistema de seguridad de la información</t>
  </si>
  <si>
    <t>Documentar el Subsistema de seguridad de la información</t>
  </si>
  <si>
    <t>Brindar soporte técnico a los usuarios para garantizar el correcto funcionamiento de la infraestructura tecnológica del Instituto Distrital de Turismo</t>
  </si>
  <si>
    <t>Adquirir servicios especializados en tecnología y realizar seguimiento para el correcto funcionamiento de la plataforma tecnológica del IDT.</t>
  </si>
  <si>
    <t>Mantener actualizado el mapa informático y las hojas de vida de los equipos del Instituto Distrital de Turismo</t>
  </si>
  <si>
    <t>Administrar las cuentas de usuario para el acceso a los servicios de la plataforma tecnológica del IDT.</t>
  </si>
  <si>
    <t>Identificar las necesidades de recurso humano para apoyar la gestión del proceso de evaluación institucional</t>
  </si>
  <si>
    <t>Hacer seguimiento a la contratación del recurso humano requerido para el proceso de evaluación institucional</t>
  </si>
  <si>
    <t>Realizar las auditorias internas a los procesos establecidas el programa anual de auditorias.</t>
  </si>
  <si>
    <t>Realizar las auditorias especiales (SIG) a los procesos establecidas el programa anual de auditorias.</t>
  </si>
  <si>
    <t>Realizar asesoría y acompañamiento de acuerdo a lo establecido en el programa anual de auditorias.</t>
  </si>
  <si>
    <t>Presentar los informes de Ley establecidos en el programa anual de auditorias.</t>
  </si>
  <si>
    <t>Realizar el fomento de la cultura del autocontrol de acuerdo con lo establecido en el programa anual de auditorias.</t>
  </si>
  <si>
    <t>Realizar la atención de los entes de control externos de acuerdo con lo establecido en el programa anual de auditorias.</t>
  </si>
  <si>
    <t>Realizar seguimiento a los planes de mejoramiento de acuerdo a lo establecido en el programa anual de auditorias.</t>
  </si>
  <si>
    <t>Identificar las necesidades de recurso humano para apoyar la gestión del proceso de control interno disciplinario</t>
  </si>
  <si>
    <t>Acompañar los asuntos de indole juridico, relacionados con los procesos disciplinarios del IDT</t>
  </si>
  <si>
    <t>Analizar la procedibilidad de la queja o informe y proferir auto inhibitorio o de remisión por competencia, de acuerdo con la ley 734 de 2002.</t>
  </si>
  <si>
    <t>Difundir el contenido de la Ley 734 de 2002 y las normas que la adicionen o modifiquen a la comunidad institucional, con el objeto de prevenir faltas disciplinarias.</t>
  </si>
  <si>
    <t>Cumplir los términos de tiempos establecidos para el adelantamiento de las etapas procesales en la Ley 734 de 2002.</t>
  </si>
  <si>
    <t xml:space="preserve">SEMÁFORO </t>
  </si>
  <si>
    <t>Tipo de Proceso:</t>
  </si>
  <si>
    <t>Estratégico</t>
  </si>
  <si>
    <t>Nombre del Proceso:</t>
  </si>
  <si>
    <t>Líder del Proceso:</t>
  </si>
  <si>
    <t>Fecha de Corte:</t>
  </si>
  <si>
    <t>Gabriel José Angulo Anaya</t>
  </si>
  <si>
    <t xml:space="preserve">Atender 100% las necesidades relacionadas con la prestación de servicios de apoyo a la gestión de la entidad </t>
  </si>
  <si>
    <t>Asesorar 100% a los procesos en el desarrollo de las actividades clave para el logro de objetivos y metas institucionales.</t>
  </si>
  <si>
    <t>META TÁCTICA</t>
  </si>
  <si>
    <t>02.-Comunicaciones</t>
  </si>
  <si>
    <t>Misional</t>
  </si>
  <si>
    <t>03.-Gestión de Información Turistíca</t>
  </si>
  <si>
    <t>Apoyo</t>
  </si>
  <si>
    <t>07. Gestión de Bienes y Servicios</t>
  </si>
  <si>
    <t>08. Gestión Financiera</t>
  </si>
  <si>
    <t>09. Gestión Juridica</t>
  </si>
  <si>
    <t>10. Gestión Documental</t>
  </si>
  <si>
    <t>11.- Gestión Tecnológica</t>
  </si>
  <si>
    <t>12. Atención al Ciudadano</t>
  </si>
  <si>
    <t>Evaluación</t>
  </si>
  <si>
    <t>13. Evaluación Institucional</t>
  </si>
  <si>
    <t>Raul Rojas Devia</t>
  </si>
  <si>
    <t>14. Control Interno Disciplinario</t>
  </si>
  <si>
    <t>Implementar y mantener 40% el sistema integrado de gestión de la entidad</t>
  </si>
  <si>
    <t>Lograr una ejecución presupuestal de inversión a nivel de compromisos, superior al 96% al cierre de la vigencia fiscal.</t>
  </si>
  <si>
    <t>Promover 100% la participación ciudadana</t>
  </si>
  <si>
    <t>Hacer seguimiento a la contratación del recurso humano que apoya el proceso de direccionamiento estratégico</t>
  </si>
  <si>
    <t>Actualizar la documentación SIG del proceso de direccionamiento estratégico</t>
  </si>
  <si>
    <t>Implementar los programas ambientales de acuerdo con los Lineamientos de la SDA y la normatividad asociada.</t>
  </si>
  <si>
    <t>Mantener el Sistema Integrado de Gestión de acuerdo con los Lineamientos de la DDDI y la normatividad asociada.</t>
  </si>
  <si>
    <t>Elaborar informes relacionados con el Sistema Integrado de Gestión.</t>
  </si>
  <si>
    <t>Formar a los servidores de la entidad como sujetos públicos en ejercicio pleno de derechos</t>
  </si>
  <si>
    <t>Informar a la ciudadanía de las oportunidades (derechos y responsabilidades) con que cuenta para incidir en la gestión de la entidad</t>
  </si>
  <si>
    <t>Realizar el ejercicio de Rendición de cuentas 2017</t>
  </si>
  <si>
    <t>Realizar la identificación y seguimiento de indicadores que permitan medir la gestión de la entidad</t>
  </si>
  <si>
    <t>Diseñar e implementar herramientas para la planeación y seguimiento a la gestión institucional</t>
  </si>
  <si>
    <t>Acompañar y formular proyectos especiales para la consecución de recursos por otras fuentes de financiación (Regalías, APP, cooperación, entre otros)</t>
  </si>
  <si>
    <t>Acompañar y consolidar la programación y seguimiento al Plan Anual de Adquisiones de Inversión.</t>
  </si>
  <si>
    <t>Orientar y coordinar la programación presupuestal de inversión para la vigencia 2018.</t>
  </si>
  <si>
    <t>Realizar seguimiento a la ejecución del presupuesto de inversión y generar alertas del avance.</t>
  </si>
  <si>
    <t>ENE</t>
  </si>
  <si>
    <t>FEB</t>
  </si>
  <si>
    <t>MAR</t>
  </si>
  <si>
    <t>ABR</t>
  </si>
  <si>
    <t>MAY</t>
  </si>
  <si>
    <t>JUN</t>
  </si>
  <si>
    <t>Elaborar  y diseñar contenidos informativos para ser circulados por los canales internos de la entidad.</t>
  </si>
  <si>
    <t>Realizar el cubrimiento periodístico  de los eventos internos y externos en los que organice y/o participe el IDT.</t>
  </si>
  <si>
    <t xml:space="preserve">Redactar y difundir contenidos en redes sociales entorno a  la imagen de Bogotá y la gestión del IDT. </t>
  </si>
  <si>
    <t>Medir el número de visitas en la web y en la Intranet a través de Google Analytics.</t>
  </si>
  <si>
    <t>Editar, diseñar y publicar trimestralmente el boletín digital InformT.</t>
  </si>
  <si>
    <t>Atender al 100%  las actividades de gestión de las comunicaciones internas y  externas  del Instituto Distrital de Turismo</t>
  </si>
  <si>
    <t>Digitación de información recolectada en campo durante el periodo julio a diciembre 2016 de la Encuesta de Viajeros en Bogotá 2016.</t>
  </si>
  <si>
    <t>Análisis de consistencia de las bases de datos del periodo julio a diciembre 2016.</t>
  </si>
  <si>
    <t>1.3</t>
  </si>
  <si>
    <t>Consolidar la información auxiliar para las expansiones de datos.</t>
  </si>
  <si>
    <t>1.4</t>
  </si>
  <si>
    <t>Proceso de producción de información.</t>
  </si>
  <si>
    <t>1.5</t>
  </si>
  <si>
    <t>Validación de cuadros de salida, ajustes; elaboración y publicación de la Encuesta de Viajeros en Bogotá 2016.</t>
  </si>
  <si>
    <t>Definir la metodología para el estudio de identificación y caracterización de la infraestructura para la realización de eventos y convenciones.</t>
  </si>
  <si>
    <t>Planificar y desarrollar operativo de campo.</t>
  </si>
  <si>
    <t>Publicar informe final estudio de infraestructura para la realización de eventos y convenciones.</t>
  </si>
  <si>
    <t>Definir la metodología para la caracterización de agencias de viajes que operan y/o comercializan producto Bogotá.</t>
  </si>
  <si>
    <t xml:space="preserve">Captura de información con las agencias de viajes objeto de estudio. </t>
  </si>
  <si>
    <t>2.9.</t>
  </si>
  <si>
    <t>2.10.</t>
  </si>
  <si>
    <t>Publicar informe final de la caracterización de agencias de viajes que operan y/o comercializan producto Bogotá.</t>
  </si>
  <si>
    <t xml:space="preserve">Ajuste y rediseño del Content Management System -CMS de www.sitbog.gov.co </t>
  </si>
  <si>
    <t>Realizar y publicar boletines mensuales de estadísticas de turismo en www.sitbog.gov.co y www.bogotaturismo.gov.co</t>
  </si>
  <si>
    <t>Actualizar la información de oferta turística de la ciudad en www.sitbog.gov.co, www.bogotaturismo.gov.co y www.mapa callejero.bogota.gov.co</t>
  </si>
  <si>
    <t>Realizar 1  investigación del sector turismo de Bogotá</t>
  </si>
  <si>
    <t>Realizar 2 estudios de caracterización de oferta turística de Bogotá y/o del comportamiento de la demanda turística en la ciudad.</t>
  </si>
  <si>
    <t>Fortalecer 40% el Sistema de Información Turística de Bogotá</t>
  </si>
  <si>
    <t>Definir y estructurar el producto turístico asociado a la Leyenda El Dorado. (participación ciudadana en los eventos de validación y construcción de las rutas y temáticas asociadas al diseño de producto)</t>
  </si>
  <si>
    <t>Fortalecer el producto de Turismo Cultural (participación ciudadana a través de la asistencia a la rueda de negocios)</t>
  </si>
  <si>
    <t>Desarrollar acciones en la Plaza de Mercado La Perseverancia para su fortalecimiento como atractivo turístico gastronómico de Bogotá.</t>
  </si>
  <si>
    <t>Continuar el desarrollo de la estrategia del producto de Turismo Gastronómico</t>
  </si>
  <si>
    <t>Diseñar rutas y circuitos turísticos peatonales y comerciales en áreas de interés turístico de la ciudad. (participación ciudadana a través de las actividades de validación de las rutas y circuitos)</t>
  </si>
  <si>
    <t xml:space="preserve">Avanzar en el desarrollo de la estrategia del producto de Turismo Urbano </t>
  </si>
  <si>
    <t>1.7</t>
  </si>
  <si>
    <t>Avanzar en el desarrollo de la estrategia del producto de Turismo de Naturaleza</t>
  </si>
  <si>
    <t>Socializar a empresarios del sector turístico y actores conexos a la cadena valor la nueva Política Distrital de Turismo</t>
  </si>
  <si>
    <t>Realizar acompañamiento en marketing, TIC'S, innovación, entre otros a empresas del sector turismo de Bogotá para mejorar sus condiciones de productividad y competitividad.</t>
  </si>
  <si>
    <t>Formar líderes locales y empresarios del sector turismo en competencias tales como liderazgo, proyecto de vida, turismo, cultura turística, innovación, entre otros temas que contribuyan a mejorar el desarrollo del turismo de la ciudad.</t>
  </si>
  <si>
    <t>Diseñar  una plataforma virtual de capacitación en cultura turística</t>
  </si>
  <si>
    <t>Poner en marcha para pruebas piloto  una plataforma virtual de capacitación en cultura turística</t>
  </si>
  <si>
    <t>Capacitar a prestadores y comunidad residente en Bogotá en Apropiación de Ciudad.</t>
  </si>
  <si>
    <t>Sensibilizar a población de Colegios Amigos del Turismo.</t>
  </si>
  <si>
    <t>4.6.</t>
  </si>
  <si>
    <t>Estructurar planes de acción para acompañar a las localidades de Candelaria, Santa fe y Chapinero en el fortalecimiento de los procesos que contribuyan al desarrollo turístico local (participación ciudadana en las mesas locales de competitividad)</t>
  </si>
  <si>
    <t>Acompañar a las Alcaldías Locales en la articulación del sistema de Gestión Turística. (participación ciudadana en las mesas locales de competitividad)</t>
  </si>
  <si>
    <t>Hacer seguimiento a los planes de acción  por parte de los promotores de competitividad (participación ciudadana en las mesas locales de competitividad)</t>
  </si>
  <si>
    <t>Caracterizar y capacitar la población a beneficiar por la intervención en dos atractivos de naturaleza.</t>
  </si>
  <si>
    <t>Fortalecer un atractivo de naturaleza ubicado en los Cerros Orientales (Quebradas la Vieja y San Francisco)</t>
  </si>
  <si>
    <t>6.3</t>
  </si>
  <si>
    <t>Adelantar el proceso de contratación para la intervención de un atractivo turístico priorizado en Bogotá</t>
  </si>
  <si>
    <t>6.4</t>
  </si>
  <si>
    <t>Intervenir un atractivo turístico priorizado en Bogotá (Jornada de socialización y retroalimentación participativa con población local)</t>
  </si>
  <si>
    <t>Realizar mantenimiento a la señalización, de acuerdo con lo programado para la vigencia 2017</t>
  </si>
  <si>
    <t>7.4.</t>
  </si>
  <si>
    <t>Realizar mantenimiento a la señalización turística, de acuerdo con lo programado para el primer semestre de la vigencia</t>
  </si>
  <si>
    <t>8.1.</t>
  </si>
  <si>
    <t>Adelantar el proceso de contratación para la implementación de una fase priorizada a uno de los componentes del Plan de Señalización Turística.</t>
  </si>
  <si>
    <t>8.2.</t>
  </si>
  <si>
    <t>Implementar la fase priorizada o componente del Plan de Señalización Turística.</t>
  </si>
  <si>
    <t>Fortalecer 2 productos turísticos de Bogotá</t>
  </si>
  <si>
    <t>Fortalecer 50 empresas del sector turístico a través de procesos de acompañamiento en calidad, innovación, sostenibilidad,  ética y responsabilidad social</t>
  </si>
  <si>
    <t>Formar 150 líderes del sector, a través de procesos de formación en liderazgo,  gestión del desarrollo turístico, bilingüismo, entre otros</t>
  </si>
  <si>
    <t>Capacitar 2.344 prestadores de servicios turísticos y conexos, en cultura turística</t>
  </si>
  <si>
    <t>Acompañar 3 localidades en la implementación de actividades y procesos de fortalecimiento turístico</t>
  </si>
  <si>
    <t>Intervenir 2 atractivos turísticos de naturaleza y urbanos</t>
  </si>
  <si>
    <t>1.7.</t>
  </si>
  <si>
    <t>1.8.</t>
  </si>
  <si>
    <t>Participar en ferias especializadas y/o semanas de colombia</t>
  </si>
  <si>
    <t>Realizar y/o participar en Workshop  y/o capacitaciones de destino</t>
  </si>
  <si>
    <t>Realizar y/o participar en  Press Trip y Fam Trips</t>
  </si>
  <si>
    <t>Apoyo a eventos de ciudad que permitan la promoción del destino y sus productos turísticos</t>
  </si>
  <si>
    <t>Realizar Alianzas y/o adhesiones a organismos que permitan  la promoción del destino</t>
  </si>
  <si>
    <t>Diseñar y producir material de promoción turística de Bogotá, con marca ciudad.</t>
  </si>
  <si>
    <t>Diseñar y producir material de mercadeo de ciudad como destino turistico</t>
  </si>
  <si>
    <t xml:space="preserve">Implementar estrategias de promoción y divulgación de la marca Bogotá a través de diferentes medios comunicación físicos y virtuales </t>
  </si>
  <si>
    <t>2.11.</t>
  </si>
  <si>
    <t>Validar 40 atractivos turísticos para la promoción de ciudad en mercados internacionales y nacionales</t>
  </si>
  <si>
    <t>2.12.</t>
  </si>
  <si>
    <t>2.13.</t>
  </si>
  <si>
    <t>Desarrollar Mooc para la promoción turistica de la ciudad.</t>
  </si>
  <si>
    <t>Aprovechar y articular la infraestructura wifi pública con la que cuenta la ciudad.</t>
  </si>
  <si>
    <t>Atender 243.000 personas a través de la red de información turística</t>
  </si>
  <si>
    <t>Actualizar la documentación asociada al proceso de gestión financiera (Caracterización, procedimientos, formatos, instructivos, manuales, etc.)</t>
  </si>
  <si>
    <t>Generar dentro de los 22 días calendario la nómina mensual de empleados de planta</t>
  </si>
  <si>
    <t>Actualizar la información de nómina de julio de 2016 a julio de 2017, en el aplicativo PERNO.</t>
  </si>
  <si>
    <t>Registrar la información de nómina en el aplicativo PERNO por interfase con LIMAY y OPGET</t>
  </si>
  <si>
    <t>Realizar encuestas de satisfacción a las actividades contratadas por la entidad y aquellas de alto impacto en el interior de la comunidad institucional, en el marco de los Planes de Bienestar, Capacitación y SG SST.</t>
  </si>
  <si>
    <t>Evaluar trimestralmente las actividades ejecutadas y generar informe.</t>
  </si>
  <si>
    <t>Implementar 100% los planes institucionales de bienestar, capacitación y seguridad y salud en el trabajo</t>
  </si>
  <si>
    <t>Mantener 100% la gestión del desarrollo del talento humano</t>
  </si>
  <si>
    <t>Alcanzar un 90% de satisfacción en las actividades realizadas en el marco de los programas de bienestar, capacitación y SG-SST</t>
  </si>
  <si>
    <t xml:space="preserve">Documentar y actualizar los procedimientos asociados al proceso de gestión de bienes y servicios, para el efectivo control de los bienes y servicios necesarios para el funcionamiento de la entidad. </t>
  </si>
  <si>
    <t>Proyectar las necesidades y adelantar la contratación para garantizar el mantenimiento de la infraestructura de la entidad de conformidad con el plan de adquisiciones y de acuerdo con los históricos de consumo</t>
  </si>
  <si>
    <t>Ampliar el parque automotor del IDT para garantizar la mobilidad de los funcionarios y transportar material promocional de la entidad.</t>
  </si>
  <si>
    <t>Mejorar las condiciones de trabajo adecuado de los servidores y funcionarios del Instituto Distrital de Turismo, con la adquisición de sillas que cumplan los requisitos de ergonomía.</t>
  </si>
  <si>
    <t>Realizar el respectivo seguimiento a la ejecución de los contratos suscritos para atender las necesidades de adecuación y mantenimiento de la infraestructura y programar  el PAC de cada contrato.</t>
  </si>
  <si>
    <t>Proyectar las necesidades y adelantar la contratación para la prestación de los servicios administrativos para el funcionamiento de la entidad de conformidad con el plan de adquisiciones y de acuerdo con los históricos de consumo</t>
  </si>
  <si>
    <t>Realizar seguimiento a la ejecución de los contratos suscritos ara garantizar la continuidad en la prestación de los servicios requeridos para el funcionamiento de la entidad y programar  el PAC de cada contrato.</t>
  </si>
  <si>
    <t>Trámitar el total  de las solicitudes para la entrega de elementos de consumo y de devolutivos cumpliendo los procedimientos y normas aplicables.</t>
  </si>
  <si>
    <t>Finalizar la implementación del sistema de información de Almacén e Inventarios en los aplicativos de SICAPITAL.</t>
  </si>
  <si>
    <t>Realizar la toma fisica de inventario físico del Instituto Distrital de Turismo.</t>
  </si>
  <si>
    <t>Actualizar el inventario individual e ingresar la información al sistema SICAPITAL</t>
  </si>
  <si>
    <t>Realizar la entrega de información para la implementación de las NICSP en el módulo SAI del sistema de SICAPITAL.</t>
  </si>
  <si>
    <t>Atender 100% las necesidades de adecuación y mantenimiento de la infraestructura física y operativa del IDT</t>
  </si>
  <si>
    <t>Atender 100% las necesidades de servicios administrativos para el funcionamiento del IDT.</t>
  </si>
  <si>
    <t>Manejar y controlar el 100% de los bienes del IDT.</t>
  </si>
  <si>
    <t>Actualizar la documentación asocoada al proceso de gestión financiera (Caracterización, procedimientos, formatos, instructivos, manuales, etc.)</t>
  </si>
  <si>
    <t xml:space="preserve">Enviar quincenalmente a los responsables de cada área, los informes presupuestales (compromisos y pagos de la vigencia, certificados de disponibilidad por comprometer y ejecución de reservas), con el fin de llevar el control y establecer el nivel de ejecución por cada rubro presupuestal, para la toma de decisiones. </t>
  </si>
  <si>
    <t>Tramitar oportunamente el 100% de los certificados presupuestales requeridos por las dependencias y que sean radicados en la Subdirección Corporativa</t>
  </si>
  <si>
    <t>Participar en el proceso de proyección del anteproyecto de presupuesto para garantizar los recursos de la entidad</t>
  </si>
  <si>
    <t>Realizar la conciliación mensual de registro de pagos e ingresos  entre presupuesto y tesorería.</t>
  </si>
  <si>
    <t>Realizar informe sobre el estado actual del proceso de implementación de las NICSP</t>
  </si>
  <si>
    <t>Entregar los documentos definitivos y aprobados tales como: Manual de Políticas contables, informe de impactos al patrimonio y los procedimientos contables</t>
  </si>
  <si>
    <t>Realizar el apoyo en la formulación e implementación del sistema de información de acuerdo al nuevo marco normativo contable</t>
  </si>
  <si>
    <t>Realizar el proceso de capacitación en el nuevo marco normativo contable</t>
  </si>
  <si>
    <t>Causar el 100% de los hechos económicos radicados en contabilidad debidamente soportados</t>
  </si>
  <si>
    <t>Realizar conciliaciones mensuales entre las diferentes áreas en forma oportuna para la consolidación de la información contable.</t>
  </si>
  <si>
    <t>Implementación del 70% del software Si-Capital del módulo Limay, el cual depende de las otras áreas que deben hacer interfase con este módulo.</t>
  </si>
  <si>
    <t>Gestionar que el PAC NO ejecutado por el IDT no supere el 11,3% frente a la programación mensual</t>
  </si>
  <si>
    <t>Generar oportunamente el 100% de los informes presupuestales para el adecuada toma de decisiones del comité directivo de la Entidad.</t>
  </si>
  <si>
    <t>Documentar e implementar 100% las normas internacionales de contabilidad</t>
  </si>
  <si>
    <t xml:space="preserve">Mantener el 100% de la gestión contable del IDT </t>
  </si>
  <si>
    <t>Identificar las necesiadades de recurso humano para apoyar la gestion del proceso de gestión jurídica y contractual</t>
  </si>
  <si>
    <t>Actualizar la documentación asociada al proceso de gestión jurídica y contractual (caracterización, procedimientos, formatos, instructivos, manuales, etc.)</t>
  </si>
  <si>
    <t xml:space="preserve">Organizar y entregar el archivo de gestión de las vigencias anteriores al archivo central de la entidad, de conformidad con las tablas de retención documental </t>
  </si>
  <si>
    <t>Organizar el archivo documental de gestión vigencia 2017, de acuerdo con las tablas de retención documental</t>
  </si>
  <si>
    <t>Actualizar el normograma asociado a los procesos del SIG</t>
  </si>
  <si>
    <t>Hacer seguimiento al mapa de risgos y acciones correctivas</t>
  </si>
  <si>
    <t>Adelantar los procesos de contratación que soliciten las diferentes areas de la entidad, de conformidad con lo señalado en la normatividad vigente</t>
  </si>
  <si>
    <t>Generar un reporte mensual en el cual se indique el estado de los procesos en curso radicados en la Oficina Asesora Jurídica, por parte delas diferentes áreas de la entidad</t>
  </si>
  <si>
    <t>Realizar informe trimestral sobre los reportes y publicaciones en la página del SECOP y demas medios electronicos y Web sobre los procesos contractuales que se adelanten en el Instituto.</t>
  </si>
  <si>
    <t xml:space="preserve">Hacer los informes de los contratos susctiros por el Instituto a las diferentes entidades de contral y otras que lo requieran </t>
  </si>
  <si>
    <t>Llevar a cabo los comités de conciliación cuando estos sean necesarios por el Instituto</t>
  </si>
  <si>
    <t>Atender las audiencias de conciliación, tutelas y demandas que sean notificadas al Instituto</t>
  </si>
  <si>
    <t>Emitir los conceptos jurídicos solicitados por las diferentes dependendicas del Instituto</t>
  </si>
  <si>
    <t>Gestionar el 100% de los contratos requeridos por la entidad para el cumplimiento de su misionalidad</t>
  </si>
  <si>
    <t>Atender el 100% de los requerimientos en materia de defensa judicial y conceptos jurídicos</t>
  </si>
  <si>
    <t>Implementar mecanismos que garanticen la adecuada conservación del archivo.</t>
  </si>
  <si>
    <t>Garantizar el mantenimiento de la infraestructura necesaria para la conservación del archivo central.</t>
  </si>
  <si>
    <t>Implementar el Sistema Integrado de Gestión de Correspondencia y Archivo – SIGA, paragarantizar la trazabilidad de la documentación que genera el IDT.</t>
  </si>
  <si>
    <t>Actualizar las tablas de retención documental de las dependencias, de acuerdo con la actualización de los procesos y procedimientos</t>
  </si>
  <si>
    <t>Recepcionar las transferencias documentales primarias de las dependencias del IDT.</t>
  </si>
  <si>
    <t>Mantener y hacer seguimiento al 100% del  subsistema interno de gestión de archivos - SIGA en el IDT</t>
  </si>
  <si>
    <t>Actualizar la documentación SIG del proceso de Gestión Tecnológica</t>
  </si>
  <si>
    <t>Hacer seguimiento al mapa de riesgos del proceso de gestión tecnológica</t>
  </si>
  <si>
    <t xml:space="preserve">Garantizar los servicios de conectividad y hosting para el IDT </t>
  </si>
  <si>
    <t>Instalar, parametrizar y poner en funcionamiento el Sistema Integrado de Gestión de Correspondencia y Archivo - SIGA</t>
  </si>
  <si>
    <t>Administrar, implementar mejoras para adecuar el sistema, teniendo en cuenta los cambios en la nueva Reforma Tributaria y dar soporte técnico para el funcionamiento sistema de información SICAPITAL, en cada uno de sus módulos.</t>
  </si>
  <si>
    <t>Implementar los Recursos necesarios para garantizar la seguridad informática, de acuerdo a los resultados de la consultoría de Seguridad de la Información</t>
  </si>
  <si>
    <t>Implementar un sistema inteligente para el Sector Turismo</t>
  </si>
  <si>
    <t>Atender 100% las necesidades de infraestructura tecnológica del IDT</t>
  </si>
  <si>
    <t>Hacer seguimiento a la contratación del recurso humano que apoya el proceso de Atención al Ciudadano.</t>
  </si>
  <si>
    <t>Actualizar la documentación SIG del proceso de Atención al Ciudadano.</t>
  </si>
  <si>
    <t>Realizar los seguimientos al mapa de Riesgos de atención al ciudadano</t>
  </si>
  <si>
    <t>Apoyar en la elaboración del plan anticorrupción y atención al ciudadano, componente mecanismo para manejar al ciudadano y gestión de etica</t>
  </si>
  <si>
    <t>3.2</t>
  </si>
  <si>
    <t>Realizar los seguimientos a las actividades del  plan anticorrupción y atención al ciudadano, componente atención al ciudadano.</t>
  </si>
  <si>
    <t>3.3</t>
  </si>
  <si>
    <t>Elaborar informes de la entidad, relacionados con atención al ciudadano, PQRSDF.</t>
  </si>
  <si>
    <t>3.4</t>
  </si>
  <si>
    <t>Llevar a cabo procesos de capacitación orientados a la atención al ciudadano.</t>
  </si>
  <si>
    <t>3.5</t>
  </si>
  <si>
    <t>Consolidar cada uno de los canales establecidos por el IDT para la atención al ciudadano.</t>
  </si>
  <si>
    <t>Implementar el 10% el plan de  acción de atención al ciudadano</t>
  </si>
  <si>
    <t>Actualizar la documentación asociada al proceso de evaluación institucional (Caracterización, procedimientos, formatos, instructivos, manuales, riesgos)</t>
  </si>
  <si>
    <t>Hacer seguimiento a mapa de riesgos y acciones correctivas del proceso de evaluación institucional</t>
  </si>
  <si>
    <t>Realizar 77 actividades en cumplimiento de los roles de las Oficinas de Control Interno y  de acuerdo a lo establecido en el programa anual de auditorias aprobado por el Comité Coordinador de Control Interno.</t>
  </si>
  <si>
    <t>Documentar el proceso de control interno disciplinario (procedimientos, formatos, manuales, instructivos, etc.)</t>
  </si>
  <si>
    <t>Agotar la etapa de investigacion de los procesos disciplinarios vigencia 2015 y 2016</t>
  </si>
  <si>
    <t>Adelantar la Etapa de Indagacion Preliminar a los procesos vigencia 2016 - II Semestre</t>
  </si>
  <si>
    <t>Dar trámite al 100% de los procesos disciplinariosque requieran actuacion procesal, de conformidad  con la Ley 734 de 2002</t>
  </si>
  <si>
    <t>FORMATO
Tablero de Control Plan de Gestión Institucional</t>
  </si>
  <si>
    <t>TABLERO DE CONTROL DEL PLAN DE GESTIÓN INSTITUCIONAL (PGI)</t>
  </si>
  <si>
    <t>INSTRUCCIONES DE USO DEL TABLERO DE CONTROL DEL PGI.</t>
  </si>
  <si>
    <t>PROGRAMACIÓN / EJECUCIÓN MENSUAL DE METAS</t>
  </si>
  <si>
    <t>FORMATO
Tablero de Control Plan de Gestión Institucional
Proceso Gestión de Información Turística</t>
  </si>
  <si>
    <t>CUADRO DE REFERENCIA DEL PROCESO</t>
  </si>
  <si>
    <t>FORMATO
Tablero de Control Plan de Gestión Institucional
Proceso Direccionamiento Estratégico</t>
  </si>
  <si>
    <t>FORMATO
Tablero de Control Plan de Gestión Institucional
Proceso Comunicaciones</t>
  </si>
  <si>
    <t>FORMATO
Tablero de Control Plan de Gestión Institucional
Proceso Gestión de Destino Competitivo y Sostenible</t>
  </si>
  <si>
    <t>04.-Gestión de Destino Competitivo y Sostenible</t>
  </si>
  <si>
    <t>06. Gestión del Talento Humano</t>
  </si>
  <si>
    <t>05.-Promoción y mercadeo turístico de ciudad</t>
  </si>
  <si>
    <t>FORMATO
Tablero de Control Plan de Gestión Institucional
Proceso Promoción y Mercadeo Turístico de Ciudad</t>
  </si>
  <si>
    <t>FORMATO
Tablero de Control Plan de Gestión Institucional
Proceso Gestión del Talento Humano</t>
  </si>
  <si>
    <t>FORMATO
Tablero de Control Plan de Gestión Institucional
Proceso Gestión de Bienes y Servicios</t>
  </si>
  <si>
    <t>FORMATO
Tablero de Control Plan de Gestión Institucional
Proceso Gestión Financiera</t>
  </si>
  <si>
    <t>FORMATO
Tablero de Control Plan de Gestión Institucional
Proceso Gestión Jurídica y Contractual</t>
  </si>
  <si>
    <t>FORMATO
Tablero de Control Plan de Gestión Institucional
Proceso Gestión Documental</t>
  </si>
  <si>
    <t>FORMATO
Tablero de Control Plan de Gestión Institucional
Proceso Gestión Tecnológica</t>
  </si>
  <si>
    <t>FORMATO
Tablero de Control Plan de Gestión Institucional
Proceso Atención al Ciudadano</t>
  </si>
  <si>
    <t>FORMATO
Tablero de Control Plan de Gestión Institucional
Proceso Control Interno Disciplinario</t>
  </si>
  <si>
    <t>14 Planes de Gestión ajustados a los procesos del Sistema Integrado de Gestión del IDT</t>
  </si>
  <si>
    <t>FORMATO
Tablero de Control Plan de Gestión Institucional
Consolidado por proceso</t>
  </si>
  <si>
    <t>05.-Promoción y mercadeo turistico de la ciudad</t>
  </si>
  <si>
    <t xml:space="preserve">Para el uso del tablero de control del PGI es necesario que cada líder de proceso considere las siguientes claridades:
A) El tablero de control del PGI incluye la información relacionada con cada uno de los procesos del Sistema Integrado de Gestión del IDT. 
B) El tablero de control incluye cuatro elementos que caracterizan la gestión del proceso en términos del avance de sus metas y actividades, estos son:
</t>
  </si>
  <si>
    <r>
      <rPr>
        <b/>
        <sz val="11"/>
        <color theme="3" tint="0.39997558519241921"/>
        <rFont val="Times New Roman"/>
        <family val="1"/>
      </rPr>
      <t xml:space="preserve">El Tablero de Control de PGI, </t>
    </r>
    <r>
      <rPr>
        <sz val="11"/>
        <color theme="1"/>
        <rFont val="Times New Roman"/>
        <family val="1"/>
      </rPr>
      <t xml:space="preserve">es una herramienta que tiene por objetivo contribuir al control y seguimiento de la gestión del Instituto Distrital de Turismo-IDT, facilitando una mirada global de cada uno de los procesos, en términos del avance en cada una de las actividades planeadas para el cumplimiento de las metas, de tal manera que los líderes de proceso puedan establecer oportunamente las estrategias necesarias el logro de los objetivos y metas formuladas en cada vigencia.
</t>
    </r>
    <r>
      <rPr>
        <b/>
        <sz val="11"/>
        <color theme="3" tint="0.39997558519241921"/>
        <rFont val="Times New Roman"/>
        <family val="1"/>
      </rPr>
      <t xml:space="preserve">
El Plan Gestión Institucional (PGI),</t>
    </r>
    <r>
      <rPr>
        <sz val="11"/>
        <color theme="1"/>
        <rFont val="Times New Roman"/>
        <family val="1"/>
      </rPr>
      <t xml:space="preserve"> se consolida como instrumento de planeación, para programar y hacer seguimiento a la gestión del Instituto Distrital de Turismo asociada a sus procesos y proyectos de inversión.    Se destacan a continuación los siguientes beneficios y usos de esta herramienta:
       1. </t>
    </r>
    <r>
      <rPr>
        <b/>
        <sz val="11"/>
        <color theme="1"/>
        <rFont val="Times New Roman"/>
        <family val="1"/>
      </rPr>
      <t>Instrumento de Planeación:</t>
    </r>
    <r>
      <rPr>
        <sz val="11"/>
        <color theme="1"/>
        <rFont val="Times New Roman"/>
        <family val="1"/>
      </rPr>
      <t xml:space="preserve"> </t>
    </r>
    <r>
      <rPr>
        <i/>
        <sz val="11"/>
        <color theme="1"/>
        <rFont val="Times New Roman"/>
        <family val="1"/>
      </rPr>
      <t xml:space="preserve">Permite a los líderes de proceso contar con un mecanismo para la planificación de la gestión a corto y mediano plazo, validando la coherencia entre las metas, las actividades y el presupuesto asignado, frente a la planeación estratégica de la entidad y los compromisos del Plan Distrital de Desarrollo.
</t>
    </r>
    <r>
      <rPr>
        <sz val="11"/>
        <color theme="1"/>
        <rFont val="Times New Roman"/>
        <family val="1"/>
      </rPr>
      <t xml:space="preserve">       2. </t>
    </r>
    <r>
      <rPr>
        <b/>
        <sz val="11"/>
        <color theme="1"/>
        <rFont val="Times New Roman"/>
        <family val="1"/>
      </rPr>
      <t>Instrumento de Control y Seguimiento:</t>
    </r>
    <r>
      <rPr>
        <sz val="11"/>
        <color theme="1"/>
        <rFont val="Times New Roman"/>
        <family val="1"/>
      </rPr>
      <t xml:space="preserve"> </t>
    </r>
    <r>
      <rPr>
        <i/>
        <sz val="11"/>
        <color theme="1"/>
        <rFont val="Times New Roman"/>
        <family val="1"/>
      </rPr>
      <t>Permite evidenciar el cumplimiento frente a lo programado en términos cuantitativos, cualitativos y presupuestales, señalando los avances, logros y dificultades relacionadas con la gestión.</t>
    </r>
    <r>
      <rPr>
        <sz val="11"/>
        <color theme="1"/>
        <rFont val="Times New Roman"/>
        <family val="1"/>
      </rPr>
      <t xml:space="preserve">
       3. </t>
    </r>
    <r>
      <rPr>
        <b/>
        <sz val="11"/>
        <color theme="1"/>
        <rFont val="Times New Roman"/>
        <family val="1"/>
      </rPr>
      <t xml:space="preserve">Herramienta de Reporte y Captura: </t>
    </r>
    <r>
      <rPr>
        <i/>
        <sz val="11"/>
        <color theme="1"/>
        <rFont val="Times New Roman"/>
        <family val="1"/>
      </rPr>
      <t>Es el principal insumo para consolidar la información necesaria para el reporte de la gestión institucional ante las entidades de control, la Secretaría Distrital de Planeación, la Secretaría Distrital de Hacienda y otras entidades y organismos que permanentemente requieren información de gestión de la entidad.</t>
    </r>
  </si>
  <si>
    <r>
      <rPr>
        <b/>
        <sz val="11"/>
        <color theme="1"/>
        <rFont val="Times New Roman"/>
        <family val="1"/>
      </rPr>
      <t>1. Programación / Ejecución mensual de metas:</t>
    </r>
    <r>
      <rPr>
        <sz val="11"/>
        <color theme="1"/>
        <rFont val="Times New Roman"/>
        <family val="1"/>
      </rPr>
      <t xml:space="preserve"> Relaciona cada una de las metas formuladas para la vigencia y  el avance mensual frente a su ejecución.
</t>
    </r>
    <r>
      <rPr>
        <b/>
        <sz val="11"/>
        <color theme="1"/>
        <rFont val="Times New Roman"/>
        <family val="1"/>
      </rPr>
      <t>2. Programación y Ejecución Mensual y Acumulada Actividades:</t>
    </r>
    <r>
      <rPr>
        <sz val="11"/>
        <color theme="1"/>
        <rFont val="Times New Roman"/>
        <family val="1"/>
      </rPr>
      <t xml:space="preserve"> Relaciona las actividades programadas para dar cumplimiento a las metas formuladas con su correspondiente programación y ejecución mensual frente a una ponderación horizontal de 100 puntos, que se ha distribuido en los meses del año en los que se va a desarrollar la actividad.
</t>
    </r>
    <r>
      <rPr>
        <b/>
        <sz val="11"/>
        <color theme="1"/>
        <rFont val="Times New Roman"/>
        <family val="1"/>
      </rPr>
      <t>3.</t>
    </r>
    <r>
      <rPr>
        <sz val="11"/>
        <color theme="1"/>
        <rFont val="Times New Roman"/>
        <family val="1"/>
      </rPr>
      <t xml:space="preserve"> </t>
    </r>
    <r>
      <rPr>
        <b/>
        <sz val="11"/>
        <color theme="1"/>
        <rFont val="Times New Roman"/>
        <family val="1"/>
      </rPr>
      <t>Eficacia en la ejecución de actividades:</t>
    </r>
    <r>
      <rPr>
        <sz val="11"/>
        <color theme="1"/>
        <rFont val="Times New Roman"/>
        <family val="1"/>
      </rPr>
      <t xml:space="preserve"> Contrasta el porcentaje de cumplimiento mensual de la ejecución de las actividades frente a lo programado, así como el porcentaje de cumplimiento acumulado.
</t>
    </r>
    <r>
      <rPr>
        <b/>
        <sz val="11"/>
        <color theme="1"/>
        <rFont val="Times New Roman"/>
        <family val="1"/>
      </rPr>
      <t>4.</t>
    </r>
    <r>
      <rPr>
        <sz val="11"/>
        <color theme="1"/>
        <rFont val="Times New Roman"/>
        <family val="1"/>
      </rPr>
      <t xml:space="preserve"> </t>
    </r>
    <r>
      <rPr>
        <b/>
        <sz val="11"/>
        <color theme="1"/>
        <rFont val="Times New Roman"/>
        <family val="1"/>
      </rPr>
      <t xml:space="preserve">Semáforo: </t>
    </r>
    <r>
      <rPr>
        <sz val="11"/>
        <color theme="1"/>
        <rFont val="Times New Roman"/>
        <family val="1"/>
      </rPr>
      <t xml:space="preserve">convención de cada uno de los códigos de colores en términos del porcentaje de cumplimiento frente a lo programado. Cada color indica a manera de semáforo, la eficacia en la ejecución de actividades frente a lo programado, de tal manera que sirve de herramienta para  establecer acciones puntuales frente a las actividades con mayor riesgo de incumplimiento y/o baja ejecución.
</t>
    </r>
    <r>
      <rPr>
        <b/>
        <sz val="11"/>
        <color theme="1"/>
        <rFont val="Times New Roman"/>
        <family val="1"/>
      </rPr>
      <t>5. Cuadro de referencia del proceso:</t>
    </r>
    <r>
      <rPr>
        <sz val="11"/>
        <color theme="1"/>
        <rFont val="Times New Roman"/>
        <family val="1"/>
      </rPr>
      <t xml:space="preserve"> indica el tipo de proceso, responsable y fecha de corte a la que se presenta la información del Tablero de Control</t>
    </r>
  </si>
  <si>
    <t>Realizar la actualización e implementación de mejoras y nuevas funcionalidades de una aplicación móvil de promoción turística en procura del posicionamiento turístico de Bogotá a través del uso de las TIC.</t>
  </si>
  <si>
    <t>Realizar la actualización e implementación de mejoras y nuevas funcionalidades de una plataforma web responsive.</t>
  </si>
  <si>
    <t>14.0</t>
  </si>
  <si>
    <t>Ivonne Maritza Chavez</t>
  </si>
  <si>
    <t>Grabriel Eduardo Moreno</t>
  </si>
  <si>
    <t xml:space="preserve">Paola Andrea Medina </t>
  </si>
  <si>
    <t>Maria Catalina Serna</t>
  </si>
  <si>
    <t>Lorena Carolina Londoño</t>
  </si>
  <si>
    <t>Andres Mejia Martinez</t>
  </si>
  <si>
    <t>Implementar 25% el sistema de señalización turística de Bogotá</t>
  </si>
  <si>
    <t>Mantener 100% el sistema de señalización e infraestructura turística instalado en la ciudad de Bogotá</t>
  </si>
  <si>
    <t>% de cumplimiento por meta
Ene-Dic
 2017</t>
  </si>
  <si>
    <t>% de cumplimiento consolidado de metas por proceso 
Ene-Dic
 2017</t>
  </si>
  <si>
    <t>Número de actividades asociadas a cada meta
Ene-Dic
 2017</t>
  </si>
  <si>
    <t>Eficacia en la ejecución de actividades por meta
Ene-Dic
 2017</t>
  </si>
  <si>
    <t>Diciembre 31 de 2017</t>
  </si>
  <si>
    <t>Participar y/o realizar 93 actividades de promoción y posicionamiento turístico</t>
  </si>
  <si>
    <t>Diseñar e implementar 30% una estrategia con herramientas digitales y de nuevas tecnologías para la promoción y mercadeo de Bogotá</t>
  </si>
  <si>
    <t>FORMATO
Tablero de Control Plan de Gestión Institucional
Proceso Evaluación Institucional</t>
  </si>
  <si>
    <t>Implementar y mantener 40% el sistema integrado de consevación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</si>
</sst>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1" formatCode="_-* #,##0_-;\-* #,##0_-;_-* &quot;-&quot;_-;_-@_-"/>
    <numFmt numFmtId="164" formatCode="0.0%"/>
    <numFmt numFmtId="165" formatCode="_ * #,##0_ ;_ * \-#,##0_ ;_ * &quot;-&quot;??_ ;_ @_ "/>
    <numFmt numFmtId="166" formatCode="_ * #,##0.00_ ;_ * \-#,##0.00_ ;_ * &quot;-&quot;??_ ;_ @_ "/>
    <numFmt numFmtId="167" formatCode="_-* #,##0.00\ _€_-;\-* #,##0.00\ _€_-;_-* &quot;-&quot;??\ _€_-;_-@_-"/>
    <numFmt numFmtId="168" formatCode="_-* #,##0.00\ &quot;€&quot;_-;\-* #,##0.00\ &quot;€&quot;_-;_-* &quot;-&quot;??\ &quot;€&quot;_-;_-@_-"/>
    <numFmt numFmtId="169" formatCode="[$-F800]dddd\,\ mmmm\ dd\,\ yyyy"/>
    <numFmt numFmtId="170" formatCode="0;[Red]0"/>
    <numFmt numFmtId="171" formatCode="0.0"/>
  </numFmts>
  <fonts count="64" x14ac:knownFonts="1">
    <font>
      <sz val="11"/>
      <color theme="1"/>
      <name val="Calibri"/>
      <family val="2"/>
      <scheme val="minor"/>
    </font>
    <font>
      <sz val="11"/>
      <color theme="1"/>
      <name val="Calibri"/>
      <family val="2"/>
      <scheme val="minor"/>
    </font>
    <font>
      <b/>
      <sz val="11"/>
      <color theme="1"/>
      <name val="Calibri"/>
      <family val="2"/>
      <scheme val="minor"/>
    </font>
    <font>
      <sz val="9"/>
      <color theme="1"/>
      <name val="Calibri"/>
      <family val="2"/>
      <scheme val="minor"/>
    </font>
    <font>
      <b/>
      <sz val="9"/>
      <color theme="1"/>
      <name val="Arial"/>
      <family val="2"/>
    </font>
    <font>
      <sz val="8"/>
      <color theme="1" tint="0.499984740745262"/>
      <name val="Calibri"/>
      <family val="2"/>
      <scheme val="minor"/>
    </font>
    <font>
      <b/>
      <sz val="8"/>
      <color rgb="FF0000FF"/>
      <name val="Calibri"/>
      <family val="2"/>
      <scheme val="minor"/>
    </font>
    <font>
      <b/>
      <sz val="9"/>
      <color rgb="FF000000"/>
      <name val="Calibri"/>
      <family val="2"/>
      <scheme val="minor"/>
    </font>
    <font>
      <b/>
      <sz val="11"/>
      <color theme="0"/>
      <name val="Calibri"/>
      <family val="2"/>
      <scheme val="minor"/>
    </font>
    <font>
      <sz val="10"/>
      <name val="Arial"/>
      <family val="2"/>
    </font>
    <font>
      <u/>
      <sz val="11"/>
      <color theme="10"/>
      <name val="Calibri"/>
      <family val="2"/>
    </font>
    <font>
      <sz val="8.5"/>
      <color theme="1"/>
      <name val="Calibri"/>
      <family val="2"/>
      <scheme val="minor"/>
    </font>
    <font>
      <b/>
      <sz val="20"/>
      <color theme="1"/>
      <name val="Calibri"/>
      <family val="2"/>
      <scheme val="minor"/>
    </font>
    <font>
      <sz val="11"/>
      <name val="Calibri"/>
      <family val="2"/>
      <scheme val="minor"/>
    </font>
    <font>
      <sz val="11"/>
      <color indexed="8"/>
      <name val="Calibri"/>
      <family val="2"/>
    </font>
    <font>
      <b/>
      <sz val="10"/>
      <name val="Arial"/>
      <family val="2"/>
    </font>
    <font>
      <sz val="10"/>
      <name val="Calibri"/>
      <family val="2"/>
      <scheme val="minor"/>
    </font>
    <font>
      <b/>
      <sz val="10"/>
      <color theme="0"/>
      <name val="Arial"/>
      <family val="2"/>
    </font>
    <font>
      <sz val="10"/>
      <color theme="0"/>
      <name val="Arial"/>
      <family val="2"/>
    </font>
    <font>
      <sz val="12"/>
      <name val="Calibri"/>
      <family val="2"/>
      <scheme val="minor"/>
    </font>
    <font>
      <b/>
      <sz val="9"/>
      <color indexed="81"/>
      <name val="Tahoma"/>
      <family val="2"/>
    </font>
    <font>
      <sz val="9"/>
      <color indexed="81"/>
      <name val="Tahoma"/>
      <family val="2"/>
    </font>
    <font>
      <b/>
      <sz val="18"/>
      <name val="Times New Roman"/>
      <family val="1"/>
    </font>
    <font>
      <sz val="11"/>
      <color theme="1"/>
      <name val="Times New Roman"/>
      <family val="1"/>
    </font>
    <font>
      <b/>
      <sz val="14"/>
      <color theme="3"/>
      <name val="Times New Roman"/>
      <family val="1"/>
    </font>
    <font>
      <b/>
      <sz val="13"/>
      <color rgb="FFFF0000"/>
      <name val="Times New Roman"/>
      <family val="1"/>
    </font>
    <font>
      <sz val="11"/>
      <color rgb="FFFF0000"/>
      <name val="Times New Roman"/>
      <family val="1"/>
    </font>
    <font>
      <b/>
      <sz val="11"/>
      <color theme="3"/>
      <name val="Times New Roman"/>
      <family val="1"/>
    </font>
    <font>
      <sz val="10"/>
      <color theme="3"/>
      <name val="Times New Roman"/>
      <family val="1"/>
    </font>
    <font>
      <b/>
      <sz val="11"/>
      <color theme="1"/>
      <name val="Times New Roman"/>
      <family val="1"/>
    </font>
    <font>
      <b/>
      <sz val="11"/>
      <color theme="3" tint="0.39997558519241921"/>
      <name val="Times New Roman"/>
      <family val="1"/>
    </font>
    <font>
      <i/>
      <sz val="11"/>
      <color theme="1"/>
      <name val="Times New Roman"/>
      <family val="1"/>
    </font>
    <font>
      <b/>
      <sz val="11"/>
      <color theme="0"/>
      <name val="Times New Roman"/>
      <family val="1"/>
    </font>
    <font>
      <u/>
      <sz val="11"/>
      <color theme="10"/>
      <name val="Times New Roman"/>
      <family val="1"/>
    </font>
    <font>
      <sz val="11"/>
      <color theme="0" tint="-0.34998626667073579"/>
      <name val="Times New Roman"/>
      <family val="1"/>
    </font>
    <font>
      <sz val="10"/>
      <name val="Times New Roman"/>
      <family val="1"/>
    </font>
    <font>
      <b/>
      <sz val="20"/>
      <color theme="1"/>
      <name val="Times New Roman"/>
      <family val="1"/>
    </font>
    <font>
      <b/>
      <sz val="9"/>
      <color theme="1"/>
      <name val="Times New Roman"/>
      <family val="1"/>
    </font>
    <font>
      <sz val="11"/>
      <name val="Times New Roman"/>
      <family val="1"/>
    </font>
    <font>
      <sz val="9"/>
      <color theme="1"/>
      <name val="Times New Roman"/>
      <family val="1"/>
    </font>
    <font>
      <sz val="11"/>
      <color theme="0"/>
      <name val="Times New Roman"/>
      <family val="1"/>
    </font>
    <font>
      <sz val="8"/>
      <color theme="1" tint="0.499984740745262"/>
      <name val="Times New Roman"/>
      <family val="1"/>
    </font>
    <font>
      <b/>
      <sz val="8"/>
      <color rgb="FF0000FF"/>
      <name val="Times New Roman"/>
      <family val="1"/>
    </font>
    <font>
      <sz val="8.5"/>
      <color theme="1"/>
      <name val="Times New Roman"/>
      <family val="1"/>
    </font>
    <font>
      <b/>
      <sz val="9"/>
      <color rgb="FF000000"/>
      <name val="Times New Roman"/>
      <family val="1"/>
    </font>
    <font>
      <b/>
      <sz val="11"/>
      <name val="Times New Roman"/>
      <family val="1"/>
    </font>
    <font>
      <b/>
      <sz val="10"/>
      <color theme="0"/>
      <name val="Times New Roman"/>
      <family val="1"/>
    </font>
    <font>
      <sz val="10"/>
      <color theme="0"/>
      <name val="Times New Roman"/>
      <family val="1"/>
    </font>
    <font>
      <sz val="8"/>
      <color theme="1"/>
      <name val="Times New Roman"/>
      <family val="1"/>
    </font>
    <font>
      <b/>
      <u/>
      <sz val="10"/>
      <name val="Times New Roman"/>
      <family val="1"/>
    </font>
    <font>
      <b/>
      <sz val="10"/>
      <name val="Times New Roman"/>
      <family val="1"/>
    </font>
    <font>
      <sz val="12"/>
      <name val="Times New Roman"/>
      <family val="1"/>
    </font>
    <font>
      <b/>
      <u/>
      <sz val="11"/>
      <name val="Times New Roman"/>
      <family val="1"/>
    </font>
    <font>
      <sz val="10"/>
      <color theme="1"/>
      <name val="Times New Roman"/>
      <family val="1"/>
    </font>
    <font>
      <sz val="10"/>
      <color rgb="FFFF0000"/>
      <name val="Arial"/>
      <family val="2"/>
    </font>
    <font>
      <b/>
      <sz val="10"/>
      <color theme="1"/>
      <name val="Times New Roman"/>
      <family val="1"/>
    </font>
    <font>
      <sz val="10"/>
      <color theme="1"/>
      <name val="Calibri"/>
      <family val="2"/>
      <scheme val="minor"/>
    </font>
    <font>
      <sz val="11"/>
      <name val="Arial"/>
      <family val="2"/>
    </font>
    <font>
      <sz val="11"/>
      <color theme="1" tint="0.499984740745262"/>
      <name val="Times New Roman"/>
      <family val="1"/>
    </font>
    <font>
      <b/>
      <sz val="11"/>
      <color rgb="FF0000FF"/>
      <name val="Times New Roman"/>
      <family val="1"/>
    </font>
    <font>
      <b/>
      <sz val="11"/>
      <color rgb="FF000000"/>
      <name val="Times New Roman"/>
      <family val="1"/>
    </font>
    <font>
      <b/>
      <sz val="11"/>
      <color rgb="FFFFFF00"/>
      <name val="Times New Roman"/>
      <family val="1"/>
    </font>
    <font>
      <sz val="10"/>
      <color theme="1"/>
      <name val="Arial"/>
      <family val="2"/>
    </font>
    <font>
      <sz val="10"/>
      <color rgb="FFFFFF00"/>
      <name val="Calibri"/>
      <family val="2"/>
      <scheme val="minor"/>
    </font>
  </fonts>
  <fills count="15">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3"/>
        <bgColor indexed="64"/>
      </patternFill>
    </fill>
    <fill>
      <patternFill patternType="solid">
        <fgColor theme="0" tint="-0.14999847407452621"/>
        <bgColor indexed="64"/>
      </patternFill>
    </fill>
    <fill>
      <patternFill patternType="solid">
        <fgColor rgb="FF0070C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2" tint="-9.9978637043366805E-2"/>
        <bgColor indexed="64"/>
      </patternFill>
    </fill>
  </fills>
  <borders count="98">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double">
        <color indexed="64"/>
      </top>
      <bottom/>
      <diagonal/>
    </border>
    <border>
      <left style="thin">
        <color indexed="64"/>
      </left>
      <right style="thin">
        <color indexed="64"/>
      </right>
      <top/>
      <bottom style="double">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indexed="64"/>
      </top>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indexed="64"/>
      </left>
      <right/>
      <top style="double">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thin">
        <color indexed="64"/>
      </left>
      <right style="medium">
        <color indexed="64"/>
      </right>
      <top/>
      <bottom style="thin">
        <color indexed="64"/>
      </bottom>
      <diagonal/>
    </border>
    <border>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double">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double">
        <color indexed="64"/>
      </right>
      <top style="double">
        <color indexed="64"/>
      </top>
      <bottom style="thin">
        <color indexed="64"/>
      </bottom>
      <diagonal/>
    </border>
    <border>
      <left/>
      <right style="double">
        <color indexed="64"/>
      </right>
      <top style="thin">
        <color indexed="64"/>
      </top>
      <bottom style="thin">
        <color indexed="64"/>
      </bottom>
      <diagonal/>
    </border>
    <border>
      <left/>
      <right style="thin">
        <color indexed="64"/>
      </right>
      <top style="double">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double">
        <color indexed="64"/>
      </top>
      <bottom/>
      <diagonal/>
    </border>
    <border>
      <left style="thin">
        <color indexed="64"/>
      </left>
      <right style="medium">
        <color indexed="64"/>
      </right>
      <top/>
      <bottom/>
      <diagonal/>
    </border>
    <border>
      <left style="thin">
        <color indexed="64"/>
      </left>
      <right style="medium">
        <color indexed="64"/>
      </right>
      <top/>
      <bottom style="double">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double">
        <color indexed="64"/>
      </bottom>
      <diagonal/>
    </border>
    <border>
      <left style="thin">
        <color indexed="64"/>
      </left>
      <right/>
      <top style="double">
        <color indexed="64"/>
      </top>
      <bottom style="thin">
        <color indexed="64"/>
      </bottom>
      <diagonal/>
    </border>
    <border>
      <left style="medium">
        <color indexed="64"/>
      </left>
      <right style="thin">
        <color indexed="64"/>
      </right>
      <top style="medium">
        <color indexed="64"/>
      </top>
      <bottom/>
      <diagonal/>
    </border>
    <border>
      <left/>
      <right/>
      <top style="double">
        <color indexed="64"/>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thin">
        <color indexed="64"/>
      </top>
      <bottom/>
      <diagonal/>
    </border>
    <border>
      <left/>
      <right/>
      <top style="thin">
        <color indexed="64"/>
      </top>
      <bottom style="double">
        <color indexed="64"/>
      </bottom>
      <diagonal/>
    </border>
    <border>
      <left/>
      <right style="double">
        <color indexed="64"/>
      </right>
      <top style="thin">
        <color indexed="64"/>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style="thin">
        <color indexed="64"/>
      </right>
      <top style="thin">
        <color indexed="64"/>
      </top>
      <bottom style="dashed">
        <color indexed="64"/>
      </bottom>
      <diagonal/>
    </border>
    <border>
      <left/>
      <right style="medium">
        <color indexed="64"/>
      </right>
      <top style="medium">
        <color indexed="64"/>
      </top>
      <bottom style="thin">
        <color indexed="64"/>
      </bottom>
      <diagonal/>
    </border>
  </borders>
  <cellStyleXfs count="16">
    <xf numFmtId="0" fontId="0" fillId="0" borderId="0"/>
    <xf numFmtId="9" fontId="1" fillId="0" borderId="0" applyFont="0" applyFill="0" applyBorder="0" applyAlignment="0" applyProtection="0"/>
    <xf numFmtId="0" fontId="9" fillId="0" borderId="0"/>
    <xf numFmtId="166" fontId="9" fillId="0" borderId="0" applyFont="0" applyFill="0" applyBorder="0" applyAlignment="0" applyProtection="0"/>
    <xf numFmtId="0" fontId="10" fillId="0" borderId="0" applyNumberFormat="0" applyFill="0" applyBorder="0" applyAlignment="0" applyProtection="0">
      <alignment vertical="top"/>
      <protection locked="0"/>
    </xf>
    <xf numFmtId="0" fontId="1" fillId="0" borderId="0"/>
    <xf numFmtId="9" fontId="14" fillId="0" borderId="0" applyFont="0" applyFill="0" applyBorder="0" applyAlignment="0" applyProtection="0"/>
    <xf numFmtId="167" fontId="14" fillId="0" borderId="0" applyFont="0" applyFill="0" applyBorder="0" applyAlignment="0" applyProtection="0"/>
    <xf numFmtId="168" fontId="14" fillId="0" borderId="0" applyFont="0" applyFill="0" applyBorder="0" applyAlignment="0" applyProtection="0"/>
    <xf numFmtId="9" fontId="9" fillId="0" borderId="0" applyFont="0" applyFill="0" applyBorder="0" applyAlignment="0" applyProtection="0"/>
    <xf numFmtId="167" fontId="14" fillId="0" borderId="0" applyFont="0" applyFill="0" applyBorder="0" applyAlignment="0" applyProtection="0"/>
    <xf numFmtId="166" fontId="9" fillId="0" borderId="0" applyFont="0" applyFill="0" applyBorder="0" applyAlignment="0" applyProtection="0"/>
    <xf numFmtId="0" fontId="1" fillId="0" borderId="0"/>
    <xf numFmtId="9" fontId="1" fillId="0" borderId="0" applyFont="0" applyFill="0" applyBorder="0" applyAlignment="0" applyProtection="0"/>
    <xf numFmtId="166" fontId="9" fillId="0" borderId="0" applyFont="0" applyFill="0" applyBorder="0" applyAlignment="0" applyProtection="0"/>
    <xf numFmtId="41" fontId="1" fillId="0" borderId="0" applyFont="0" applyFill="0" applyBorder="0" applyAlignment="0" applyProtection="0"/>
  </cellStyleXfs>
  <cellXfs count="1015">
    <xf numFmtId="0" fontId="0" fillId="0" borderId="0" xfId="0"/>
    <xf numFmtId="0" fontId="13" fillId="2" borderId="0" xfId="0" applyFont="1" applyFill="1" applyBorder="1" applyAlignment="1" applyProtection="1">
      <alignment vertical="center"/>
    </xf>
    <xf numFmtId="0" fontId="9" fillId="11" borderId="11" xfId="2" applyFont="1" applyFill="1" applyBorder="1" applyAlignment="1" applyProtection="1">
      <alignment vertical="center"/>
    </xf>
    <xf numFmtId="0" fontId="9" fillId="2" borderId="0" xfId="2" applyFill="1" applyBorder="1" applyAlignment="1" applyProtection="1">
      <alignment horizontal="center" vertical="center" wrapText="1"/>
    </xf>
    <xf numFmtId="0" fontId="9" fillId="2" borderId="0" xfId="2" applyFill="1" applyBorder="1" applyAlignment="1" applyProtection="1">
      <alignment horizontal="justify" vertical="center" wrapText="1"/>
    </xf>
    <xf numFmtId="0" fontId="17" fillId="2" borderId="0" xfId="2" applyFont="1" applyFill="1" applyBorder="1" applyAlignment="1" applyProtection="1">
      <alignment horizontal="center" vertical="center" wrapText="1"/>
    </xf>
    <xf numFmtId="1" fontId="9" fillId="2" borderId="0" xfId="0" applyNumberFormat="1" applyFont="1" applyFill="1" applyBorder="1" applyAlignment="1" applyProtection="1">
      <alignment horizontal="center" vertical="center"/>
    </xf>
    <xf numFmtId="10" fontId="9" fillId="2" borderId="0" xfId="2" applyNumberFormat="1" applyFill="1" applyBorder="1" applyAlignment="1" applyProtection="1">
      <alignment vertical="center"/>
    </xf>
    <xf numFmtId="1" fontId="9" fillId="11" borderId="40" xfId="0" applyNumberFormat="1" applyFont="1" applyFill="1" applyBorder="1" applyAlignment="1" applyProtection="1">
      <alignment horizontal="center" vertical="center"/>
    </xf>
    <xf numFmtId="1" fontId="9" fillId="12" borderId="35" xfId="0" applyNumberFormat="1" applyFont="1" applyFill="1" applyBorder="1" applyAlignment="1" applyProtection="1">
      <alignment horizontal="center" vertical="center"/>
    </xf>
    <xf numFmtId="1" fontId="9" fillId="11" borderId="35" xfId="0" applyNumberFormat="1" applyFont="1" applyFill="1" applyBorder="1" applyAlignment="1" applyProtection="1">
      <alignment horizontal="center" vertical="center"/>
    </xf>
    <xf numFmtId="1" fontId="9" fillId="11" borderId="58" xfId="0" applyNumberFormat="1" applyFont="1" applyFill="1" applyBorder="1" applyAlignment="1" applyProtection="1">
      <alignment horizontal="center" vertical="center"/>
    </xf>
    <xf numFmtId="1" fontId="9" fillId="12" borderId="59" xfId="0" applyNumberFormat="1" applyFont="1" applyFill="1" applyBorder="1" applyAlignment="1" applyProtection="1">
      <alignment horizontal="center" vertical="center"/>
    </xf>
    <xf numFmtId="0" fontId="9" fillId="12" borderId="29" xfId="2" applyFont="1" applyFill="1" applyBorder="1" applyAlignment="1" applyProtection="1">
      <alignment vertical="center"/>
    </xf>
    <xf numFmtId="1" fontId="9" fillId="12" borderId="29" xfId="0" applyNumberFormat="1" applyFont="1" applyFill="1" applyBorder="1" applyAlignment="1" applyProtection="1">
      <alignment horizontal="center" vertical="center"/>
    </xf>
    <xf numFmtId="1" fontId="9" fillId="12" borderId="37" xfId="0" applyNumberFormat="1" applyFont="1" applyFill="1" applyBorder="1" applyAlignment="1" applyProtection="1">
      <alignment horizontal="center" vertical="center"/>
    </xf>
    <xf numFmtId="0" fontId="9" fillId="2" borderId="0" xfId="2" applyFill="1" applyAlignment="1" applyProtection="1">
      <alignment horizontal="center" vertical="center"/>
    </xf>
    <xf numFmtId="9" fontId="9" fillId="2" borderId="0" xfId="1" applyFont="1" applyFill="1" applyBorder="1" applyAlignment="1" applyProtection="1">
      <alignment vertical="center"/>
    </xf>
    <xf numFmtId="10" fontId="9" fillId="2" borderId="0" xfId="2" applyNumberFormat="1" applyFill="1" applyAlignment="1" applyProtection="1">
      <alignment horizontal="center" vertical="center"/>
    </xf>
    <xf numFmtId="10" fontId="9" fillId="2" borderId="0" xfId="2" applyNumberFormat="1" applyFill="1" applyBorder="1" applyAlignment="1" applyProtection="1">
      <alignment horizontal="center" vertical="center"/>
    </xf>
    <xf numFmtId="0" fontId="16" fillId="2" borderId="0" xfId="0" applyFont="1" applyFill="1" applyBorder="1" applyAlignment="1" applyProtection="1">
      <alignment vertical="center" wrapText="1"/>
    </xf>
    <xf numFmtId="1" fontId="9" fillId="12" borderId="56" xfId="0" applyNumberFormat="1" applyFont="1" applyFill="1" applyBorder="1" applyAlignment="1" applyProtection="1">
      <alignment horizontal="center" vertical="center"/>
    </xf>
    <xf numFmtId="10" fontId="17" fillId="10" borderId="86" xfId="2" applyNumberFormat="1" applyFont="1" applyFill="1" applyBorder="1" applyAlignment="1" applyProtection="1">
      <alignment horizontal="center" vertical="center" wrapText="1"/>
    </xf>
    <xf numFmtId="0" fontId="17" fillId="10" borderId="87" xfId="2" applyFont="1" applyFill="1" applyBorder="1" applyAlignment="1" applyProtection="1">
      <alignment horizontal="center" vertical="center" wrapText="1"/>
    </xf>
    <xf numFmtId="0" fontId="18" fillId="10" borderId="86" xfId="2" applyFont="1" applyFill="1" applyBorder="1" applyAlignment="1" applyProtection="1">
      <alignment horizontal="center" vertical="center" wrapText="1"/>
    </xf>
    <xf numFmtId="0" fontId="4" fillId="4" borderId="88" xfId="0" applyFont="1" applyFill="1" applyBorder="1" applyAlignment="1" applyProtection="1">
      <alignment horizontal="center" vertical="center" wrapText="1"/>
    </xf>
    <xf numFmtId="0" fontId="4" fillId="4" borderId="86" xfId="0" applyFont="1" applyFill="1" applyBorder="1" applyAlignment="1" applyProtection="1">
      <alignment horizontal="center" vertical="center" wrapText="1"/>
    </xf>
    <xf numFmtId="0" fontId="4" fillId="4" borderId="87" xfId="0" applyFont="1" applyFill="1" applyBorder="1" applyAlignment="1" applyProtection="1">
      <alignment horizontal="center" vertical="center" wrapText="1"/>
    </xf>
    <xf numFmtId="0" fontId="13" fillId="14" borderId="0" xfId="0" applyFont="1" applyFill="1" applyBorder="1" applyProtection="1"/>
    <xf numFmtId="1" fontId="9" fillId="2" borderId="0" xfId="2" applyNumberFormat="1" applyFill="1" applyBorder="1" applyAlignment="1" applyProtection="1">
      <alignment vertical="center"/>
    </xf>
    <xf numFmtId="0" fontId="17" fillId="2" borderId="0" xfId="2" applyFont="1" applyFill="1" applyBorder="1" applyAlignment="1" applyProtection="1">
      <alignment vertical="center" wrapText="1"/>
    </xf>
    <xf numFmtId="10" fontId="18" fillId="10" borderId="86" xfId="2" applyNumberFormat="1" applyFont="1" applyFill="1" applyBorder="1" applyAlignment="1" applyProtection="1">
      <alignment horizontal="center" vertical="center" wrapText="1"/>
    </xf>
    <xf numFmtId="0" fontId="13" fillId="2" borderId="0" xfId="0" applyFont="1" applyFill="1" applyBorder="1" applyAlignment="1" applyProtection="1">
      <alignment horizontal="left" indent="3"/>
    </xf>
    <xf numFmtId="0" fontId="18" fillId="2" borderId="0" xfId="2" applyFont="1" applyFill="1" applyAlignment="1" applyProtection="1">
      <alignment vertical="center"/>
    </xf>
    <xf numFmtId="0" fontId="9" fillId="11" borderId="28" xfId="2" applyFont="1" applyFill="1" applyBorder="1" applyAlignment="1" applyProtection="1">
      <alignment vertical="center"/>
    </xf>
    <xf numFmtId="1" fontId="9" fillId="11" borderId="33" xfId="0" applyNumberFormat="1" applyFont="1" applyFill="1" applyBorder="1" applyAlignment="1" applyProtection="1">
      <alignment horizontal="center" vertical="center"/>
    </xf>
    <xf numFmtId="0" fontId="9" fillId="11" borderId="11" xfId="2" applyFont="1" applyFill="1" applyBorder="1" applyAlignment="1" applyProtection="1">
      <alignment horizontal="center" vertical="center"/>
    </xf>
    <xf numFmtId="0" fontId="9" fillId="12" borderId="5" xfId="2" applyFont="1" applyFill="1" applyBorder="1" applyAlignment="1" applyProtection="1">
      <alignment horizontal="center" vertical="center"/>
    </xf>
    <xf numFmtId="0" fontId="9" fillId="11" borderId="5" xfId="2" applyFont="1" applyFill="1" applyBorder="1" applyAlignment="1" applyProtection="1">
      <alignment horizontal="center" vertical="center"/>
    </xf>
    <xf numFmtId="0" fontId="9" fillId="12" borderId="4" xfId="2" applyFont="1" applyFill="1" applyBorder="1" applyAlignment="1" applyProtection="1">
      <alignment horizontal="center" vertical="center"/>
    </xf>
    <xf numFmtId="0" fontId="9" fillId="11" borderId="7" xfId="2" applyFont="1" applyFill="1" applyBorder="1" applyAlignment="1" applyProtection="1">
      <alignment horizontal="center" vertical="center"/>
    </xf>
    <xf numFmtId="0" fontId="9" fillId="12" borderId="29" xfId="2" applyFont="1" applyFill="1" applyBorder="1" applyAlignment="1" applyProtection="1">
      <alignment horizontal="center" vertical="center"/>
    </xf>
    <xf numFmtId="0" fontId="9" fillId="11" borderId="7" xfId="2" applyFont="1" applyFill="1" applyBorder="1" applyAlignment="1" applyProtection="1">
      <alignment vertical="center"/>
    </xf>
    <xf numFmtId="0" fontId="9" fillId="12" borderId="5" xfId="2" applyFont="1" applyFill="1" applyBorder="1" applyAlignment="1" applyProtection="1">
      <alignment vertical="center"/>
    </xf>
    <xf numFmtId="0" fontId="9" fillId="11" borderId="5" xfId="2" applyFont="1" applyFill="1" applyBorder="1" applyAlignment="1" applyProtection="1">
      <alignment vertical="center"/>
    </xf>
    <xf numFmtId="0" fontId="9" fillId="2" borderId="0" xfId="2" applyFill="1" applyAlignment="1" applyProtection="1">
      <alignment horizontal="center" vertical="center" wrapText="1"/>
    </xf>
    <xf numFmtId="0" fontId="9" fillId="12" borderId="13" xfId="2" applyFont="1" applyFill="1" applyBorder="1" applyAlignment="1" applyProtection="1">
      <alignment vertical="center"/>
    </xf>
    <xf numFmtId="0" fontId="9" fillId="12" borderId="4" xfId="2" applyFont="1" applyFill="1" applyBorder="1" applyAlignment="1" applyProtection="1">
      <alignment vertical="center"/>
    </xf>
    <xf numFmtId="0" fontId="3" fillId="2" borderId="0" xfId="0" applyFont="1" applyFill="1" applyBorder="1" applyAlignment="1" applyProtection="1">
      <alignment horizontal="left"/>
    </xf>
    <xf numFmtId="0" fontId="9" fillId="11" borderId="28" xfId="2" applyFont="1" applyFill="1" applyBorder="1" applyAlignment="1" applyProtection="1">
      <alignment horizontal="center" vertical="center"/>
    </xf>
    <xf numFmtId="0" fontId="16" fillId="2" borderId="0" xfId="0" applyFont="1" applyFill="1" applyBorder="1" applyAlignment="1" applyProtection="1">
      <alignment horizontal="center" vertical="center" wrapText="1"/>
    </xf>
    <xf numFmtId="0" fontId="13" fillId="2" borderId="0" xfId="0" applyFont="1" applyFill="1" applyBorder="1" applyAlignment="1" applyProtection="1">
      <alignment horizontal="center"/>
    </xf>
    <xf numFmtId="0" fontId="13" fillId="14" borderId="0" xfId="0" applyFont="1" applyFill="1" applyBorder="1" applyAlignment="1" applyProtection="1">
      <alignment horizontal="center"/>
    </xf>
    <xf numFmtId="0" fontId="9" fillId="2" borderId="0" xfId="2" applyFill="1" applyBorder="1" applyAlignment="1" applyProtection="1">
      <alignment horizontal="center" vertical="center"/>
    </xf>
    <xf numFmtId="0" fontId="13" fillId="2" borderId="14" xfId="0" applyFont="1" applyFill="1" applyBorder="1" applyProtection="1"/>
    <xf numFmtId="0" fontId="13" fillId="2" borderId="12" xfId="0" applyFont="1" applyFill="1" applyBorder="1" applyProtection="1"/>
    <xf numFmtId="0" fontId="13" fillId="2" borderId="15" xfId="0" applyFont="1" applyFill="1" applyBorder="1" applyProtection="1"/>
    <xf numFmtId="0" fontId="4" fillId="4" borderId="27" xfId="0" applyFont="1" applyFill="1" applyBorder="1" applyAlignment="1" applyProtection="1">
      <alignment horizontal="center" vertical="center" wrapText="1"/>
    </xf>
    <xf numFmtId="0" fontId="13" fillId="2" borderId="0" xfId="0" applyFont="1" applyFill="1" applyBorder="1" applyAlignment="1" applyProtection="1">
      <alignment horizontal="center" vertical="center"/>
    </xf>
    <xf numFmtId="0" fontId="13" fillId="2" borderId="0" xfId="0" applyFont="1" applyFill="1" applyBorder="1" applyProtection="1"/>
    <xf numFmtId="0" fontId="9" fillId="2" borderId="0" xfId="2" applyFill="1" applyBorder="1" applyAlignment="1" applyProtection="1">
      <alignment vertical="center"/>
    </xf>
    <xf numFmtId="10" fontId="9" fillId="2" borderId="0" xfId="2" applyNumberFormat="1" applyFill="1" applyAlignment="1" applyProtection="1">
      <alignment vertical="center"/>
    </xf>
    <xf numFmtId="0" fontId="9" fillId="2" borderId="0" xfId="2" applyFill="1" applyAlignment="1" applyProtection="1">
      <alignment horizontal="justify" vertical="center" wrapText="1"/>
    </xf>
    <xf numFmtId="0" fontId="13" fillId="2" borderId="0" xfId="0" applyFont="1" applyFill="1" applyProtection="1"/>
    <xf numFmtId="1" fontId="9" fillId="11" borderId="11" xfId="0" applyNumberFormat="1" applyFont="1" applyFill="1" applyBorder="1" applyAlignment="1" applyProtection="1">
      <alignment horizontal="center" vertical="center"/>
    </xf>
    <xf numFmtId="1" fontId="9" fillId="12" borderId="5" xfId="0" applyNumberFormat="1" applyFont="1" applyFill="1" applyBorder="1" applyAlignment="1" applyProtection="1">
      <alignment horizontal="center" vertical="center"/>
    </xf>
    <xf numFmtId="1" fontId="9" fillId="12" borderId="4" xfId="0" applyNumberFormat="1" applyFont="1" applyFill="1" applyBorder="1" applyAlignment="1" applyProtection="1">
      <alignment horizontal="center" vertical="center"/>
    </xf>
    <xf numFmtId="0" fontId="9" fillId="2" borderId="0" xfId="2" applyFill="1" applyAlignment="1" applyProtection="1">
      <alignment vertical="center"/>
    </xf>
    <xf numFmtId="1" fontId="9" fillId="11" borderId="5" xfId="0" applyNumberFormat="1" applyFont="1" applyFill="1" applyBorder="1" applyAlignment="1" applyProtection="1">
      <alignment horizontal="center" vertical="center"/>
    </xf>
    <xf numFmtId="1" fontId="9" fillId="12" borderId="13" xfId="0" applyNumberFormat="1" applyFont="1" applyFill="1" applyBorder="1" applyAlignment="1" applyProtection="1">
      <alignment horizontal="center" vertical="center"/>
    </xf>
    <xf numFmtId="1" fontId="9" fillId="11" borderId="7" xfId="0" applyNumberFormat="1" applyFont="1" applyFill="1" applyBorder="1" applyAlignment="1" applyProtection="1">
      <alignment horizontal="center" vertical="center"/>
    </xf>
    <xf numFmtId="0" fontId="17" fillId="10" borderId="88" xfId="2" applyFont="1" applyFill="1" applyBorder="1" applyAlignment="1" applyProtection="1">
      <alignment horizontal="center" vertical="center" wrapText="1"/>
    </xf>
    <xf numFmtId="0" fontId="17" fillId="10" borderId="86" xfId="2" applyFont="1" applyFill="1" applyBorder="1" applyAlignment="1" applyProtection="1">
      <alignment horizontal="center" vertical="center" wrapText="1"/>
    </xf>
    <xf numFmtId="0" fontId="4" fillId="4" borderId="2" xfId="0" applyFont="1" applyFill="1" applyBorder="1" applyAlignment="1" applyProtection="1">
      <alignment horizontal="center" vertical="center" wrapText="1"/>
    </xf>
    <xf numFmtId="0" fontId="9" fillId="2" borderId="0" xfId="0" applyFont="1" applyFill="1" applyBorder="1" applyAlignment="1" applyProtection="1">
      <alignment horizontal="center" vertical="center" wrapText="1"/>
    </xf>
    <xf numFmtId="0" fontId="23" fillId="0" borderId="0" xfId="0" applyFont="1"/>
    <xf numFmtId="0" fontId="23" fillId="2" borderId="0" xfId="0" applyFont="1" applyFill="1"/>
    <xf numFmtId="0" fontId="25" fillId="2" borderId="0" xfId="0" applyFont="1" applyFill="1" applyAlignment="1">
      <alignment horizontal="center" vertical="center"/>
    </xf>
    <xf numFmtId="165" fontId="26" fillId="2" borderId="0" xfId="0" applyNumberFormat="1" applyFont="1" applyFill="1"/>
    <xf numFmtId="164" fontId="26" fillId="2" borderId="0" xfId="1" applyNumberFormat="1" applyFont="1" applyFill="1"/>
    <xf numFmtId="10" fontId="26" fillId="2" borderId="0" xfId="1" applyNumberFormat="1" applyFont="1" applyFill="1"/>
    <xf numFmtId="166" fontId="27" fillId="2" borderId="0" xfId="3" applyFont="1" applyFill="1" applyAlignment="1">
      <alignment horizontal="right" vertical="center"/>
    </xf>
    <xf numFmtId="14" fontId="28" fillId="2" borderId="0" xfId="3" applyNumberFormat="1" applyFont="1" applyFill="1" applyAlignment="1">
      <alignment horizontal="left" vertical="center"/>
    </xf>
    <xf numFmtId="0" fontId="24" fillId="2" borderId="0" xfId="0" applyFont="1" applyFill="1" applyAlignment="1">
      <alignment horizontal="left" vertical="center"/>
    </xf>
    <xf numFmtId="0" fontId="29" fillId="2" borderId="0" xfId="0" applyFont="1" applyFill="1" applyAlignment="1">
      <alignment vertical="center"/>
    </xf>
    <xf numFmtId="0" fontId="23" fillId="2" borderId="0" xfId="0" applyFont="1" applyFill="1" applyAlignment="1">
      <alignment horizontal="left" vertical="center" wrapText="1"/>
    </xf>
    <xf numFmtId="0" fontId="23" fillId="2" borderId="0" xfId="0" applyFont="1" applyFill="1" applyAlignment="1">
      <alignment vertical="center" wrapText="1"/>
    </xf>
    <xf numFmtId="0" fontId="32" fillId="8" borderId="18" xfId="0" applyFont="1" applyFill="1" applyBorder="1" applyAlignment="1">
      <alignment vertical="center"/>
    </xf>
    <xf numFmtId="0" fontId="32" fillId="8" borderId="19" xfId="0" applyFont="1" applyFill="1" applyBorder="1" applyAlignment="1">
      <alignment vertical="center"/>
    </xf>
    <xf numFmtId="0" fontId="32" fillId="8" borderId="20" xfId="0" applyFont="1" applyFill="1" applyBorder="1" applyAlignment="1">
      <alignment vertical="center"/>
    </xf>
    <xf numFmtId="0" fontId="32" fillId="8" borderId="22" xfId="0" applyFont="1" applyFill="1" applyBorder="1" applyAlignment="1">
      <alignment vertical="center"/>
    </xf>
    <xf numFmtId="0" fontId="32" fillId="8" borderId="21" xfId="0" applyFont="1" applyFill="1" applyBorder="1" applyAlignment="1">
      <alignment vertical="center"/>
    </xf>
    <xf numFmtId="0" fontId="32" fillId="8" borderId="23" xfId="0" applyFont="1" applyFill="1" applyBorder="1" applyAlignment="1">
      <alignment vertical="center"/>
    </xf>
    <xf numFmtId="0" fontId="32" fillId="8" borderId="25" xfId="0" applyFont="1" applyFill="1" applyBorder="1" applyAlignment="1">
      <alignment vertical="center"/>
    </xf>
    <xf numFmtId="0" fontId="32" fillId="8" borderId="3" xfId="0" applyFont="1" applyFill="1" applyBorder="1" applyAlignment="1">
      <alignment vertical="center"/>
    </xf>
    <xf numFmtId="0" fontId="32" fillId="8" borderId="26" xfId="0" applyFont="1" applyFill="1" applyBorder="1" applyAlignment="1">
      <alignment vertical="center"/>
    </xf>
    <xf numFmtId="0" fontId="33" fillId="2" borderId="0" xfId="4" applyFont="1" applyFill="1" applyBorder="1" applyAlignment="1" applyProtection="1">
      <alignment horizontal="left" vertical="center" wrapText="1"/>
    </xf>
    <xf numFmtId="0" fontId="23" fillId="2" borderId="0" xfId="0" applyFont="1" applyFill="1" applyAlignment="1">
      <alignment vertical="center"/>
    </xf>
    <xf numFmtId="0" fontId="23" fillId="2" borderId="54" xfId="0" applyFont="1" applyFill="1" applyBorder="1" applyAlignment="1">
      <alignment horizontal="justify" vertical="top" wrapText="1"/>
    </xf>
    <xf numFmtId="0" fontId="23" fillId="2" borderId="2" xfId="0" applyFont="1" applyFill="1" applyBorder="1" applyAlignment="1">
      <alignment horizontal="justify" vertical="top" wrapText="1"/>
    </xf>
    <xf numFmtId="0" fontId="34" fillId="2" borderId="0" xfId="0" applyFont="1" applyFill="1" applyAlignment="1">
      <alignment vertical="center"/>
    </xf>
    <xf numFmtId="0" fontId="34" fillId="2" borderId="0" xfId="0" applyFont="1" applyFill="1"/>
    <xf numFmtId="0" fontId="23" fillId="2" borderId="0" xfId="0" applyFont="1" applyFill="1" applyBorder="1"/>
    <xf numFmtId="0" fontId="23" fillId="2" borderId="0" xfId="0" applyFont="1" applyFill="1" applyAlignment="1">
      <alignment wrapText="1"/>
    </xf>
    <xf numFmtId="0" fontId="23" fillId="2" borderId="0" xfId="0" applyFont="1" applyFill="1" applyAlignment="1">
      <alignment horizontal="justify" vertical="center" wrapText="1"/>
    </xf>
    <xf numFmtId="0" fontId="23" fillId="2" borderId="0" xfId="0" applyFont="1" applyFill="1" applyAlignment="1">
      <alignment horizontal="center" vertical="center"/>
    </xf>
    <xf numFmtId="0" fontId="32" fillId="8" borderId="27" xfId="0" applyFont="1" applyFill="1" applyBorder="1" applyAlignment="1">
      <alignment horizontal="center" vertical="center" wrapText="1"/>
    </xf>
    <xf numFmtId="0" fontId="29" fillId="2" borderId="0" xfId="0" applyFont="1" applyFill="1"/>
    <xf numFmtId="0" fontId="32" fillId="8" borderId="1" xfId="0" applyFont="1" applyFill="1" applyBorder="1" applyAlignment="1">
      <alignment vertical="center" wrapText="1"/>
    </xf>
    <xf numFmtId="0" fontId="32" fillId="8" borderId="54" xfId="0" applyFont="1" applyFill="1" applyBorder="1" applyAlignment="1">
      <alignment horizontal="justify" vertical="center" wrapText="1"/>
    </xf>
    <xf numFmtId="0" fontId="32" fillId="8" borderId="54" xfId="0" applyFont="1" applyFill="1" applyBorder="1" applyAlignment="1">
      <alignment horizontal="center" vertical="center"/>
    </xf>
    <xf numFmtId="0" fontId="32" fillId="8" borderId="54" xfId="0" applyFont="1" applyFill="1" applyBorder="1" applyAlignment="1">
      <alignment vertical="center"/>
    </xf>
    <xf numFmtId="0" fontId="32" fillId="8" borderId="2" xfId="0" applyFont="1" applyFill="1" applyBorder="1" applyAlignment="1">
      <alignment vertical="center"/>
    </xf>
    <xf numFmtId="0" fontId="32" fillId="8" borderId="15" xfId="0" applyFont="1" applyFill="1" applyBorder="1" applyAlignment="1">
      <alignment vertical="center"/>
    </xf>
    <xf numFmtId="0" fontId="23" fillId="0" borderId="51" xfId="0" applyFont="1" applyFill="1" applyBorder="1" applyAlignment="1">
      <alignment horizontal="justify" vertical="center" wrapText="1"/>
    </xf>
    <xf numFmtId="0" fontId="23" fillId="2" borderId="44" xfId="0" applyFont="1" applyFill="1" applyBorder="1" applyAlignment="1">
      <alignment horizontal="center" vertical="center"/>
    </xf>
    <xf numFmtId="0" fontId="23" fillId="0" borderId="89" xfId="0" applyFont="1" applyFill="1" applyBorder="1" applyAlignment="1">
      <alignment horizontal="justify" vertical="center" wrapText="1"/>
    </xf>
    <xf numFmtId="0" fontId="23" fillId="2" borderId="45" xfId="0" applyFont="1" applyFill="1" applyBorder="1" applyAlignment="1">
      <alignment horizontal="center" vertical="center"/>
    </xf>
    <xf numFmtId="0" fontId="38" fillId="0" borderId="52" xfId="0" applyFont="1" applyFill="1" applyBorder="1" applyAlignment="1">
      <alignment horizontal="justify" vertical="center" wrapText="1"/>
    </xf>
    <xf numFmtId="0" fontId="23" fillId="2" borderId="46" xfId="0" applyFont="1" applyFill="1" applyBorder="1" applyAlignment="1">
      <alignment horizontal="center" vertical="center"/>
    </xf>
    <xf numFmtId="0" fontId="23" fillId="0" borderId="53" xfId="0" applyFont="1" applyFill="1" applyBorder="1" applyAlignment="1">
      <alignment horizontal="justify" vertical="center" wrapText="1"/>
    </xf>
    <xf numFmtId="0" fontId="23" fillId="2" borderId="47" xfId="0" applyFont="1" applyFill="1" applyBorder="1" applyAlignment="1">
      <alignment horizontal="center" vertical="center"/>
    </xf>
    <xf numFmtId="0" fontId="23" fillId="0" borderId="45" xfId="0" applyFont="1" applyFill="1" applyBorder="1" applyAlignment="1">
      <alignment horizontal="justify" vertical="center" wrapText="1"/>
    </xf>
    <xf numFmtId="0" fontId="38" fillId="0" borderId="46" xfId="0" applyFont="1" applyFill="1" applyBorder="1" applyAlignment="1">
      <alignment horizontal="justify" vertical="center" wrapText="1"/>
    </xf>
    <xf numFmtId="0" fontId="23" fillId="0" borderId="47" xfId="0" applyFont="1" applyFill="1" applyBorder="1" applyAlignment="1">
      <alignment horizontal="justify" vertical="center" wrapText="1"/>
    </xf>
    <xf numFmtId="0" fontId="32" fillId="8" borderId="24" xfId="0" applyFont="1" applyFill="1" applyBorder="1" applyAlignment="1">
      <alignment vertical="center"/>
    </xf>
    <xf numFmtId="0" fontId="23" fillId="2" borderId="44" xfId="0" applyFont="1" applyFill="1" applyBorder="1" applyAlignment="1">
      <alignment horizontal="justify" vertical="center"/>
    </xf>
    <xf numFmtId="0" fontId="23" fillId="2" borderId="50" xfId="0" applyFont="1" applyFill="1" applyBorder="1" applyAlignment="1">
      <alignment horizontal="center" vertical="center"/>
    </xf>
    <xf numFmtId="0" fontId="38" fillId="0" borderId="46" xfId="0" applyFont="1" applyFill="1" applyBorder="1" applyAlignment="1" applyProtection="1">
      <alignment horizontal="justify" vertical="center" wrapText="1"/>
    </xf>
    <xf numFmtId="0" fontId="23" fillId="2" borderId="0" xfId="0" applyFont="1" applyFill="1" applyBorder="1" applyAlignment="1">
      <alignment horizontal="center" vertical="center"/>
    </xf>
    <xf numFmtId="0" fontId="38" fillId="0" borderId="47" xfId="0" applyFont="1" applyFill="1" applyBorder="1" applyAlignment="1" applyProtection="1">
      <alignment horizontal="justify" vertical="center" wrapText="1"/>
    </xf>
    <xf numFmtId="0" fontId="23" fillId="2" borderId="41" xfId="0" applyFont="1" applyFill="1" applyBorder="1" applyAlignment="1">
      <alignment horizontal="center" vertical="center"/>
    </xf>
    <xf numFmtId="0" fontId="23" fillId="0" borderId="46" xfId="0" applyFont="1" applyFill="1" applyBorder="1" applyAlignment="1">
      <alignment horizontal="justify" vertical="center" wrapText="1"/>
    </xf>
    <xf numFmtId="0" fontId="23" fillId="2" borderId="19" xfId="0" applyFont="1" applyFill="1" applyBorder="1" applyAlignment="1">
      <alignment horizontal="center" vertical="center"/>
    </xf>
    <xf numFmtId="0" fontId="23" fillId="0" borderId="90" xfId="0" applyFont="1" applyFill="1" applyBorder="1" applyAlignment="1">
      <alignment horizontal="justify" vertical="center" wrapText="1"/>
    </xf>
    <xf numFmtId="0" fontId="23" fillId="2" borderId="21" xfId="0" applyFont="1" applyFill="1" applyBorder="1" applyAlignment="1">
      <alignment horizontal="center" vertical="center"/>
    </xf>
    <xf numFmtId="0" fontId="23" fillId="2" borderId="42" xfId="0" applyFont="1" applyFill="1" applyBorder="1" applyAlignment="1">
      <alignment horizontal="justify" vertical="center"/>
    </xf>
    <xf numFmtId="0" fontId="23" fillId="2" borderId="49" xfId="0" applyFont="1" applyFill="1" applyBorder="1" applyAlignment="1">
      <alignment horizontal="justify" vertical="center" wrapText="1"/>
    </xf>
    <xf numFmtId="0" fontId="23" fillId="2" borderId="44" xfId="0" applyFont="1" applyFill="1" applyBorder="1" applyAlignment="1">
      <alignment horizontal="justify" vertical="center" wrapText="1"/>
    </xf>
    <xf numFmtId="0" fontId="23" fillId="2" borderId="46" xfId="0" applyFont="1" applyFill="1" applyBorder="1" applyAlignment="1">
      <alignment horizontal="justify" vertical="center" wrapText="1"/>
    </xf>
    <xf numFmtId="0" fontId="23" fillId="2" borderId="47" xfId="0" applyFont="1" applyFill="1" applyBorder="1" applyAlignment="1">
      <alignment horizontal="justify" vertical="center" wrapText="1"/>
    </xf>
    <xf numFmtId="0" fontId="23" fillId="0" borderId="51" xfId="0" applyFont="1" applyFill="1" applyBorder="1" applyAlignment="1">
      <alignment horizontal="center" vertical="center"/>
    </xf>
    <xf numFmtId="0" fontId="23" fillId="0" borderId="52" xfId="0" applyFont="1" applyFill="1" applyBorder="1" applyAlignment="1">
      <alignment horizontal="center" vertical="center"/>
    </xf>
    <xf numFmtId="0" fontId="23" fillId="0" borderId="53" xfId="0" applyFont="1" applyFill="1" applyBorder="1" applyAlignment="1">
      <alignment horizontal="center" vertical="center"/>
    </xf>
    <xf numFmtId="0" fontId="23" fillId="0" borderId="44" xfId="0" applyFont="1" applyFill="1" applyBorder="1" applyAlignment="1">
      <alignment horizontal="center" vertical="center"/>
    </xf>
    <xf numFmtId="0" fontId="23" fillId="0" borderId="46" xfId="0" applyFont="1" applyFill="1" applyBorder="1" applyAlignment="1">
      <alignment horizontal="center" vertical="center"/>
    </xf>
    <xf numFmtId="0" fontId="23" fillId="0" borderId="46" xfId="0" applyFont="1" applyFill="1" applyBorder="1" applyAlignment="1">
      <alignment horizontal="center" vertical="center" wrapText="1"/>
    </xf>
    <xf numFmtId="0" fontId="23" fillId="0" borderId="47" xfId="0" applyFont="1" applyFill="1" applyBorder="1" applyAlignment="1">
      <alignment horizontal="center" vertical="center" wrapText="1"/>
    </xf>
    <xf numFmtId="0" fontId="23" fillId="0" borderId="44" xfId="0" applyFont="1" applyFill="1" applyBorder="1" applyAlignment="1">
      <alignment horizontal="center" vertical="center" wrapText="1"/>
    </xf>
    <xf numFmtId="0" fontId="23" fillId="2" borderId="51" xfId="0" applyFont="1" applyFill="1" applyBorder="1" applyAlignment="1">
      <alignment horizontal="justify" vertical="center" wrapText="1"/>
    </xf>
    <xf numFmtId="0" fontId="23" fillId="2" borderId="52" xfId="0" applyFont="1" applyFill="1" applyBorder="1" applyAlignment="1">
      <alignment horizontal="justify" vertical="center" wrapText="1"/>
    </xf>
    <xf numFmtId="0" fontId="23" fillId="2" borderId="53" xfId="0" applyFont="1" applyFill="1" applyBorder="1" applyAlignment="1">
      <alignment horizontal="justify" vertical="center" wrapText="1"/>
    </xf>
    <xf numFmtId="0" fontId="32" fillId="8" borderId="1" xfId="0" applyFont="1" applyFill="1" applyBorder="1" applyAlignment="1">
      <alignment vertical="center"/>
    </xf>
    <xf numFmtId="0" fontId="23" fillId="0" borderId="50" xfId="0" applyFont="1" applyFill="1" applyBorder="1" applyAlignment="1">
      <alignment horizontal="center" vertical="center" wrapText="1"/>
    </xf>
    <xf numFmtId="0" fontId="23" fillId="0" borderId="19" xfId="0" applyFont="1" applyFill="1" applyBorder="1" applyAlignment="1">
      <alignment horizontal="center" vertical="center" wrapText="1"/>
    </xf>
    <xf numFmtId="0" fontId="23" fillId="0" borderId="41" xfId="0" applyFont="1" applyFill="1" applyBorder="1" applyAlignment="1">
      <alignment horizontal="center" vertical="center" wrapText="1"/>
    </xf>
    <xf numFmtId="9" fontId="23" fillId="2" borderId="0" xfId="1" applyFont="1" applyFill="1" applyAlignment="1">
      <alignment wrapText="1"/>
    </xf>
    <xf numFmtId="0" fontId="39" fillId="0" borderId="0" xfId="0" applyFont="1" applyBorder="1" applyAlignment="1" applyProtection="1">
      <alignment horizontal="center" vertical="center"/>
    </xf>
    <xf numFmtId="0" fontId="39" fillId="0" borderId="0" xfId="0" applyFont="1" applyBorder="1" applyAlignment="1" applyProtection="1">
      <alignment vertical="center"/>
    </xf>
    <xf numFmtId="0" fontId="43" fillId="0" borderId="0" xfId="0" applyFont="1" applyBorder="1" applyAlignment="1" applyProtection="1">
      <alignment vertical="center"/>
    </xf>
    <xf numFmtId="0" fontId="38" fillId="2" borderId="0" xfId="0" applyFont="1" applyFill="1" applyAlignment="1" applyProtection="1">
      <alignment horizontal="center" vertical="center"/>
    </xf>
    <xf numFmtId="0" fontId="38" fillId="2" borderId="0" xfId="0" applyFont="1" applyFill="1" applyAlignment="1" applyProtection="1">
      <alignment vertical="center"/>
    </xf>
    <xf numFmtId="0" fontId="38" fillId="2" borderId="0" xfId="0" applyFont="1" applyFill="1" applyAlignment="1" applyProtection="1">
      <alignment vertical="center" wrapText="1"/>
    </xf>
    <xf numFmtId="0" fontId="38" fillId="2" borderId="0" xfId="0" applyFont="1" applyFill="1" applyBorder="1" applyAlignment="1" applyProtection="1">
      <alignment vertical="center"/>
    </xf>
    <xf numFmtId="0" fontId="45" fillId="2" borderId="0" xfId="0" applyFont="1" applyFill="1" applyAlignment="1" applyProtection="1">
      <alignment vertical="center"/>
    </xf>
    <xf numFmtId="0" fontId="35" fillId="2" borderId="0" xfId="0" applyFont="1" applyFill="1" applyAlignment="1" applyProtection="1">
      <alignment vertical="center" wrapText="1"/>
    </xf>
    <xf numFmtId="0" fontId="32" fillId="0" borderId="0" xfId="0" applyFont="1" applyFill="1" applyBorder="1" applyAlignment="1" applyProtection="1">
      <alignment vertical="center"/>
    </xf>
    <xf numFmtId="10" fontId="46" fillId="10" borderId="86" xfId="2" applyNumberFormat="1" applyFont="1" applyFill="1" applyBorder="1" applyAlignment="1" applyProtection="1">
      <alignment horizontal="center" vertical="center" wrapText="1"/>
    </xf>
    <xf numFmtId="0" fontId="46" fillId="10" borderId="87" xfId="2" applyFont="1" applyFill="1" applyBorder="1" applyAlignment="1" applyProtection="1">
      <alignment horizontal="center" vertical="center" wrapText="1"/>
    </xf>
    <xf numFmtId="0" fontId="46" fillId="2" borderId="0" xfId="2" applyFont="1" applyFill="1" applyBorder="1" applyAlignment="1" applyProtection="1">
      <alignment horizontal="center" vertical="center" wrapText="1"/>
    </xf>
    <xf numFmtId="0" fontId="47" fillId="10" borderId="86" xfId="2" applyFont="1" applyFill="1" applyBorder="1" applyAlignment="1" applyProtection="1">
      <alignment horizontal="center" vertical="center" wrapText="1"/>
    </xf>
    <xf numFmtId="10" fontId="47" fillId="10" borderId="86" xfId="2" applyNumberFormat="1" applyFont="1" applyFill="1" applyBorder="1" applyAlignment="1" applyProtection="1">
      <alignment horizontal="center" vertical="center" wrapText="1"/>
    </xf>
    <xf numFmtId="10" fontId="46" fillId="10" borderId="88" xfId="2" applyNumberFormat="1" applyFont="1" applyFill="1" applyBorder="1" applyAlignment="1" applyProtection="1">
      <alignment horizontal="center" vertical="center" wrapText="1"/>
    </xf>
    <xf numFmtId="10" fontId="46" fillId="10" borderId="87" xfId="2" applyNumberFormat="1" applyFont="1" applyFill="1" applyBorder="1" applyAlignment="1" applyProtection="1">
      <alignment horizontal="center" vertical="center" wrapText="1"/>
    </xf>
    <xf numFmtId="0" fontId="35" fillId="2" borderId="0" xfId="2" applyFont="1" applyFill="1" applyBorder="1" applyAlignment="1" applyProtection="1">
      <alignment vertical="center"/>
    </xf>
    <xf numFmtId="1" fontId="35" fillId="2" borderId="0" xfId="0" applyNumberFormat="1" applyFont="1" applyFill="1" applyBorder="1" applyAlignment="1" applyProtection="1">
      <alignment horizontal="center" vertical="center"/>
    </xf>
    <xf numFmtId="0" fontId="35" fillId="11" borderId="28" xfId="2" applyFont="1" applyFill="1" applyBorder="1" applyAlignment="1" applyProtection="1">
      <alignment vertical="center"/>
    </xf>
    <xf numFmtId="1" fontId="35" fillId="11" borderId="28" xfId="0" applyNumberFormat="1" applyFont="1" applyFill="1" applyBorder="1" applyAlignment="1" applyProtection="1">
      <alignment horizontal="center" vertical="center"/>
    </xf>
    <xf numFmtId="1" fontId="35" fillId="11" borderId="33" xfId="0" applyNumberFormat="1" applyFont="1" applyFill="1" applyBorder="1" applyAlignment="1" applyProtection="1">
      <alignment horizontal="center" vertical="center"/>
    </xf>
    <xf numFmtId="0" fontId="35" fillId="12" borderId="5" xfId="2" applyFont="1" applyFill="1" applyBorder="1" applyAlignment="1" applyProtection="1">
      <alignment vertical="center"/>
    </xf>
    <xf numFmtId="1" fontId="35" fillId="12" borderId="5" xfId="0" applyNumberFormat="1" applyFont="1" applyFill="1" applyBorder="1" applyAlignment="1" applyProtection="1">
      <alignment horizontal="center" vertical="center"/>
    </xf>
    <xf numFmtId="1" fontId="35" fillId="12" borderId="35" xfId="0" applyNumberFormat="1" applyFont="1" applyFill="1" applyBorder="1" applyAlignment="1" applyProtection="1">
      <alignment horizontal="center" vertical="center"/>
    </xf>
    <xf numFmtId="0" fontId="35" fillId="11" borderId="5" xfId="2" applyFont="1" applyFill="1" applyBorder="1" applyAlignment="1" applyProtection="1">
      <alignment vertical="center"/>
    </xf>
    <xf numFmtId="1" fontId="35" fillId="11" borderId="5" xfId="0" applyNumberFormat="1" applyFont="1" applyFill="1" applyBorder="1" applyAlignment="1" applyProtection="1">
      <alignment horizontal="center" vertical="center"/>
    </xf>
    <xf numFmtId="1" fontId="35" fillId="11" borderId="35" xfId="0" applyNumberFormat="1" applyFont="1" applyFill="1" applyBorder="1" applyAlignment="1" applyProtection="1">
      <alignment horizontal="center" vertical="center"/>
    </xf>
    <xf numFmtId="0" fontId="35" fillId="12" borderId="4" xfId="2" applyFont="1" applyFill="1" applyBorder="1" applyAlignment="1" applyProtection="1">
      <alignment vertical="center"/>
    </xf>
    <xf numFmtId="1" fontId="35" fillId="12" borderId="4" xfId="0" applyNumberFormat="1" applyFont="1" applyFill="1" applyBorder="1" applyAlignment="1" applyProtection="1">
      <alignment horizontal="center" vertical="center"/>
    </xf>
    <xf numFmtId="1" fontId="35" fillId="12" borderId="56" xfId="0" applyNumberFormat="1" applyFont="1" applyFill="1" applyBorder="1" applyAlignment="1" applyProtection="1">
      <alignment horizontal="center" vertical="center"/>
    </xf>
    <xf numFmtId="0" fontId="35" fillId="11" borderId="7" xfId="2" applyFont="1" applyFill="1" applyBorder="1" applyAlignment="1" applyProtection="1">
      <alignment vertical="center"/>
    </xf>
    <xf numFmtId="1" fontId="35" fillId="11" borderId="7" xfId="0" applyNumberFormat="1" applyFont="1" applyFill="1" applyBorder="1" applyAlignment="1" applyProtection="1">
      <alignment horizontal="center" vertical="center"/>
    </xf>
    <xf numFmtId="1" fontId="35" fillId="11" borderId="58" xfId="0" applyNumberFormat="1" applyFont="1" applyFill="1" applyBorder="1" applyAlignment="1" applyProtection="1">
      <alignment horizontal="center" vertical="center"/>
    </xf>
    <xf numFmtId="0" fontId="35" fillId="11" borderId="11" xfId="2" applyFont="1" applyFill="1" applyBorder="1" applyAlignment="1" applyProtection="1">
      <alignment vertical="center"/>
    </xf>
    <xf numFmtId="1" fontId="35" fillId="11" borderId="11" xfId="0" applyNumberFormat="1" applyFont="1" applyFill="1" applyBorder="1" applyAlignment="1" applyProtection="1">
      <alignment horizontal="center" vertical="center"/>
    </xf>
    <xf numFmtId="1" fontId="35" fillId="11" borderId="40" xfId="0" applyNumberFormat="1" applyFont="1" applyFill="1" applyBorder="1" applyAlignment="1" applyProtection="1">
      <alignment horizontal="center" vertical="center"/>
    </xf>
    <xf numFmtId="0" fontId="35" fillId="12" borderId="29" xfId="2" applyFont="1" applyFill="1" applyBorder="1" applyAlignment="1" applyProtection="1">
      <alignment vertical="center"/>
    </xf>
    <xf numFmtId="1" fontId="35" fillId="12" borderId="29" xfId="0" applyNumberFormat="1" applyFont="1" applyFill="1" applyBorder="1" applyAlignment="1" applyProtection="1">
      <alignment horizontal="center" vertical="center"/>
    </xf>
    <xf numFmtId="1" fontId="35" fillId="12" borderId="37" xfId="0" applyNumberFormat="1" applyFont="1" applyFill="1" applyBorder="1" applyAlignment="1" applyProtection="1">
      <alignment horizontal="center" vertical="center"/>
    </xf>
    <xf numFmtId="0" fontId="35" fillId="2" borderId="0" xfId="2" applyFont="1" applyFill="1" applyAlignment="1" applyProtection="1">
      <alignment horizontal="center" vertical="center"/>
    </xf>
    <xf numFmtId="0" fontId="35" fillId="2" borderId="0" xfId="2" applyFont="1" applyFill="1" applyAlignment="1" applyProtection="1">
      <alignment horizontal="center" vertical="center" wrapText="1"/>
    </xf>
    <xf numFmtId="0" fontId="35" fillId="2" borderId="0" xfId="2" applyFont="1" applyFill="1" applyAlignment="1" applyProtection="1">
      <alignment vertical="center"/>
    </xf>
    <xf numFmtId="10" fontId="35" fillId="2" borderId="0" xfId="2" applyNumberFormat="1" applyFont="1" applyFill="1" applyAlignment="1" applyProtection="1">
      <alignment vertical="center"/>
    </xf>
    <xf numFmtId="10" fontId="35" fillId="2" borderId="0" xfId="2" applyNumberFormat="1" applyFont="1" applyFill="1" applyBorder="1" applyAlignment="1" applyProtection="1">
      <alignment vertical="center"/>
    </xf>
    <xf numFmtId="0" fontId="35" fillId="2" borderId="0" xfId="2" applyFont="1" applyFill="1" applyAlignment="1" applyProtection="1">
      <alignment horizontal="justify" vertical="center" wrapText="1"/>
    </xf>
    <xf numFmtId="0" fontId="47" fillId="2" borderId="0" xfId="2" applyFont="1" applyFill="1" applyAlignment="1" applyProtection="1">
      <alignment horizontal="center" vertical="center"/>
    </xf>
    <xf numFmtId="0" fontId="50" fillId="2" borderId="0" xfId="2" applyFont="1" applyFill="1" applyBorder="1" applyAlignment="1" applyProtection="1">
      <alignment vertical="center"/>
    </xf>
    <xf numFmtId="0" fontId="41" fillId="2" borderId="0" xfId="0" applyFont="1" applyFill="1" applyBorder="1" applyAlignment="1" applyProtection="1">
      <alignment vertical="center"/>
    </xf>
    <xf numFmtId="10" fontId="38" fillId="2" borderId="0" xfId="1" applyNumberFormat="1" applyFont="1" applyFill="1" applyAlignment="1" applyProtection="1">
      <alignment vertical="center"/>
    </xf>
    <xf numFmtId="0" fontId="42" fillId="2" borderId="0" xfId="0" applyFont="1" applyFill="1" applyBorder="1" applyAlignment="1" applyProtection="1">
      <alignment vertical="center"/>
    </xf>
    <xf numFmtId="0" fontId="44" fillId="2" borderId="0" xfId="0" applyFont="1" applyFill="1" applyBorder="1" applyAlignment="1" applyProtection="1">
      <alignment vertical="center" wrapText="1"/>
    </xf>
    <xf numFmtId="9" fontId="44" fillId="2" borderId="0" xfId="0" applyNumberFormat="1" applyFont="1" applyFill="1" applyBorder="1" applyAlignment="1" applyProtection="1">
      <alignment vertical="center" wrapText="1"/>
    </xf>
    <xf numFmtId="0" fontId="39" fillId="2" borderId="0" xfId="0" applyFont="1" applyFill="1" applyBorder="1" applyAlignment="1" applyProtection="1">
      <alignment horizontal="left" vertical="center"/>
    </xf>
    <xf numFmtId="9" fontId="35" fillId="2" borderId="0" xfId="1" applyFont="1" applyFill="1" applyAlignment="1" applyProtection="1">
      <alignment horizontal="center" vertical="center" wrapText="1"/>
    </xf>
    <xf numFmtId="9" fontId="38" fillId="2" borderId="0" xfId="1" applyFont="1" applyFill="1" applyBorder="1" applyAlignment="1" applyProtection="1">
      <alignment vertical="center"/>
    </xf>
    <xf numFmtId="9" fontId="35" fillId="2" borderId="0" xfId="1" applyFont="1" applyFill="1" applyAlignment="1" applyProtection="1">
      <alignment vertical="center"/>
    </xf>
    <xf numFmtId="9" fontId="35" fillId="2" borderId="0" xfId="1" applyFont="1" applyFill="1" applyBorder="1" applyAlignment="1" applyProtection="1">
      <alignment vertical="center"/>
    </xf>
    <xf numFmtId="9" fontId="38" fillId="2" borderId="0" xfId="1" applyFont="1" applyFill="1" applyBorder="1" applyAlignment="1" applyProtection="1">
      <alignment horizontal="center" vertical="center"/>
    </xf>
    <xf numFmtId="9" fontId="38" fillId="2" borderId="0" xfId="1" applyFont="1" applyFill="1" applyAlignment="1" applyProtection="1">
      <alignment vertical="center"/>
    </xf>
    <xf numFmtId="0" fontId="35" fillId="2" borderId="0" xfId="2" applyFont="1" applyFill="1" applyBorder="1" applyAlignment="1" applyProtection="1">
      <alignment horizontal="center" vertical="center" wrapText="1"/>
    </xf>
    <xf numFmtId="0" fontId="35" fillId="2" borderId="0" xfId="2" applyFont="1" applyFill="1" applyBorder="1" applyAlignment="1" applyProtection="1">
      <alignment horizontal="justify" vertical="center" wrapText="1"/>
    </xf>
    <xf numFmtId="9" fontId="35" fillId="2" borderId="0" xfId="1" applyFont="1" applyFill="1" applyAlignment="1" applyProtection="1">
      <alignment horizontal="center" vertical="center"/>
    </xf>
    <xf numFmtId="10" fontId="35" fillId="2" borderId="0" xfId="2" applyNumberFormat="1" applyFont="1" applyFill="1" applyAlignment="1" applyProtection="1">
      <alignment horizontal="center" vertical="center"/>
    </xf>
    <xf numFmtId="10" fontId="35" fillId="2" borderId="0" xfId="2" applyNumberFormat="1" applyFont="1" applyFill="1" applyBorder="1" applyAlignment="1" applyProtection="1">
      <alignment horizontal="center" vertical="center"/>
    </xf>
    <xf numFmtId="0" fontId="37" fillId="2" borderId="0" xfId="0" applyFont="1" applyFill="1" applyBorder="1" applyAlignment="1" applyProtection="1">
      <alignment horizontal="center" vertical="center" wrapText="1"/>
    </xf>
    <xf numFmtId="0" fontId="37" fillId="4" borderId="88" xfId="0" applyFont="1" applyFill="1" applyBorder="1" applyAlignment="1" applyProtection="1">
      <alignment horizontal="center" vertical="center" wrapText="1"/>
    </xf>
    <xf numFmtId="0" fontId="37" fillId="4" borderId="86" xfId="0" applyFont="1" applyFill="1" applyBorder="1" applyAlignment="1" applyProtection="1">
      <alignment horizontal="center" vertical="center" wrapText="1"/>
    </xf>
    <xf numFmtId="0" fontId="37" fillId="4" borderId="87" xfId="0" applyFont="1" applyFill="1" applyBorder="1" applyAlignment="1" applyProtection="1">
      <alignment horizontal="center" vertical="center" wrapText="1"/>
    </xf>
    <xf numFmtId="0" fontId="38" fillId="2" borderId="0" xfId="0" applyFont="1" applyFill="1" applyBorder="1" applyAlignment="1" applyProtection="1">
      <alignment horizontal="center" vertical="center" wrapText="1"/>
    </xf>
    <xf numFmtId="1" fontId="35" fillId="11" borderId="33" xfId="0" applyNumberFormat="1" applyFont="1" applyFill="1" applyBorder="1" applyAlignment="1" applyProtection="1">
      <alignment horizontal="right" vertical="center"/>
    </xf>
    <xf numFmtId="1" fontId="35" fillId="11" borderId="35" xfId="0" applyNumberFormat="1" applyFont="1" applyFill="1" applyBorder="1" applyAlignment="1" applyProtection="1">
      <alignment horizontal="right" vertical="center"/>
    </xf>
    <xf numFmtId="1" fontId="35" fillId="11" borderId="40" xfId="0" applyNumberFormat="1" applyFont="1" applyFill="1" applyBorder="1" applyAlignment="1" applyProtection="1">
      <alignment horizontal="right" vertical="center"/>
    </xf>
    <xf numFmtId="0" fontId="35" fillId="12" borderId="13" xfId="2" applyFont="1" applyFill="1" applyBorder="1" applyAlignment="1" applyProtection="1">
      <alignment vertical="center"/>
    </xf>
    <xf numFmtId="1" fontId="35" fillId="12" borderId="59" xfId="0" applyNumberFormat="1" applyFont="1" applyFill="1" applyBorder="1" applyAlignment="1" applyProtection="1">
      <alignment horizontal="center" vertical="center"/>
    </xf>
    <xf numFmtId="0" fontId="47" fillId="2" borderId="0" xfId="2" applyFont="1" applyFill="1" applyBorder="1" applyAlignment="1" applyProtection="1">
      <alignment vertical="center"/>
    </xf>
    <xf numFmtId="9" fontId="38" fillId="2" borderId="0" xfId="1" applyFont="1" applyFill="1" applyBorder="1" applyAlignment="1" applyProtection="1">
      <alignment horizontal="center" vertical="center" wrapText="1"/>
    </xf>
    <xf numFmtId="0" fontId="38" fillId="2" borderId="0" xfId="0" applyFont="1" applyFill="1" applyProtection="1"/>
    <xf numFmtId="0" fontId="38" fillId="2" borderId="0" xfId="0" applyFont="1" applyFill="1" applyBorder="1" applyProtection="1"/>
    <xf numFmtId="0" fontId="35" fillId="2" borderId="0" xfId="0" applyFont="1" applyFill="1" applyBorder="1" applyAlignment="1" applyProtection="1">
      <alignment horizontal="justify" vertical="center" wrapText="1"/>
    </xf>
    <xf numFmtId="0" fontId="35" fillId="2" borderId="0" xfId="0" applyFont="1" applyFill="1" applyBorder="1" applyAlignment="1" applyProtection="1">
      <alignment vertical="center" wrapText="1"/>
    </xf>
    <xf numFmtId="0" fontId="35" fillId="2" borderId="0" xfId="0" applyFont="1" applyFill="1" applyAlignment="1" applyProtection="1">
      <alignment horizontal="justify" vertical="center" wrapText="1"/>
    </xf>
    <xf numFmtId="0" fontId="35" fillId="11" borderId="28" xfId="2" applyFont="1" applyFill="1" applyBorder="1" applyAlignment="1" applyProtection="1">
      <alignment horizontal="center" vertical="center"/>
    </xf>
    <xf numFmtId="0" fontId="35" fillId="12" borderId="5" xfId="2" applyFont="1" applyFill="1" applyBorder="1" applyAlignment="1" applyProtection="1">
      <alignment horizontal="center" vertical="center"/>
    </xf>
    <xf numFmtId="0" fontId="35" fillId="11" borderId="5" xfId="2" applyFont="1" applyFill="1" applyBorder="1" applyAlignment="1" applyProtection="1">
      <alignment horizontal="center" vertical="center"/>
    </xf>
    <xf numFmtId="0" fontId="35" fillId="12" borderId="4" xfId="2" applyFont="1" applyFill="1" applyBorder="1" applyAlignment="1" applyProtection="1">
      <alignment horizontal="center" vertical="center"/>
    </xf>
    <xf numFmtId="0" fontId="35" fillId="11" borderId="7" xfId="2" applyFont="1" applyFill="1" applyBorder="1" applyAlignment="1" applyProtection="1">
      <alignment horizontal="center" vertical="center"/>
    </xf>
    <xf numFmtId="0" fontId="35" fillId="11" borderId="11" xfId="2" applyFont="1" applyFill="1" applyBorder="1" applyAlignment="1" applyProtection="1">
      <alignment horizontal="center" vertical="center"/>
    </xf>
    <xf numFmtId="0" fontId="35" fillId="12" borderId="29" xfId="2" applyFont="1" applyFill="1" applyBorder="1" applyAlignment="1" applyProtection="1">
      <alignment horizontal="center" vertical="center"/>
    </xf>
    <xf numFmtId="0" fontId="46" fillId="2" borderId="0" xfId="2" applyFont="1" applyFill="1" applyBorder="1" applyAlignment="1" applyProtection="1">
      <alignment horizontal="justify" vertical="center" wrapText="1"/>
    </xf>
    <xf numFmtId="1" fontId="47" fillId="2" borderId="0" xfId="0" applyNumberFormat="1" applyFont="1" applyFill="1" applyBorder="1" applyAlignment="1" applyProtection="1">
      <alignment horizontal="center" vertical="center"/>
    </xf>
    <xf numFmtId="0" fontId="47" fillId="2" borderId="0" xfId="2" applyFont="1" applyFill="1" applyAlignment="1" applyProtection="1">
      <alignment vertical="center"/>
    </xf>
    <xf numFmtId="10" fontId="47" fillId="2" borderId="0" xfId="2" applyNumberFormat="1" applyFont="1" applyFill="1" applyBorder="1" applyAlignment="1" applyProtection="1">
      <alignment vertical="center"/>
    </xf>
    <xf numFmtId="0" fontId="40" fillId="2" borderId="0" xfId="0" applyFont="1" applyFill="1" applyBorder="1" applyProtection="1"/>
    <xf numFmtId="0" fontId="38" fillId="14" borderId="0" xfId="0" applyFont="1" applyFill="1" applyBorder="1" applyProtection="1"/>
    <xf numFmtId="0" fontId="46" fillId="2" borderId="0" xfId="2" applyFont="1" applyFill="1" applyBorder="1" applyAlignment="1" applyProtection="1">
      <alignment vertical="center" wrapText="1"/>
    </xf>
    <xf numFmtId="0" fontId="40" fillId="2" borderId="0" xfId="0" applyFont="1" applyFill="1" applyProtection="1"/>
    <xf numFmtId="0" fontId="35" fillId="2" borderId="0" xfId="0" applyFont="1" applyFill="1" applyBorder="1" applyAlignment="1" applyProtection="1">
      <alignment horizontal="center" vertical="center" wrapText="1"/>
    </xf>
    <xf numFmtId="0" fontId="38" fillId="2" borderId="0" xfId="0" applyFont="1" applyFill="1" applyBorder="1" applyAlignment="1" applyProtection="1">
      <alignment horizontal="justify" vertical="center" wrapText="1"/>
    </xf>
    <xf numFmtId="0" fontId="9" fillId="12" borderId="96" xfId="2" applyFont="1" applyFill="1" applyBorder="1" applyAlignment="1" applyProtection="1">
      <alignment vertical="center"/>
    </xf>
    <xf numFmtId="1" fontId="54" fillId="12" borderId="5" xfId="0" applyNumberFormat="1" applyFont="1" applyFill="1" applyBorder="1" applyAlignment="1" applyProtection="1">
      <alignment horizontal="center" vertical="center"/>
    </xf>
    <xf numFmtId="1" fontId="54" fillId="11" borderId="11" xfId="0" applyNumberFormat="1" applyFont="1" applyFill="1" applyBorder="1" applyAlignment="1" applyProtection="1">
      <alignment horizontal="center" vertical="center"/>
    </xf>
    <xf numFmtId="0" fontId="55" fillId="2" borderId="0" xfId="0" applyFont="1" applyFill="1" applyBorder="1" applyAlignment="1" applyProtection="1">
      <alignment horizontal="center" vertical="center" wrapText="1"/>
    </xf>
    <xf numFmtId="9" fontId="35" fillId="2" borderId="0" xfId="1" applyFont="1" applyFill="1" applyBorder="1" applyAlignment="1" applyProtection="1">
      <alignment horizontal="center" vertical="center" wrapText="1"/>
    </xf>
    <xf numFmtId="10" fontId="35" fillId="2" borderId="0" xfId="1" applyNumberFormat="1" applyFont="1" applyFill="1" applyBorder="1" applyAlignment="1" applyProtection="1">
      <alignment horizontal="center" vertical="center" wrapText="1"/>
    </xf>
    <xf numFmtId="0" fontId="57" fillId="2" borderId="0" xfId="2" applyFont="1" applyFill="1" applyAlignment="1" applyProtection="1">
      <alignment horizontal="center" vertical="center" wrapText="1"/>
    </xf>
    <xf numFmtId="1" fontId="57" fillId="2" borderId="0" xfId="2" applyNumberFormat="1" applyFont="1" applyFill="1" applyBorder="1" applyAlignment="1" applyProtection="1">
      <alignment vertical="center"/>
    </xf>
    <xf numFmtId="9" fontId="29" fillId="0" borderId="42" xfId="1" applyFont="1" applyBorder="1" applyAlignment="1">
      <alignment horizontal="center" vertical="center" wrapText="1"/>
    </xf>
    <xf numFmtId="9" fontId="29" fillId="0" borderId="44" xfId="1" applyFont="1" applyBorder="1" applyAlignment="1">
      <alignment horizontal="center" vertical="center" wrapText="1"/>
    </xf>
    <xf numFmtId="9" fontId="29" fillId="0" borderId="45" xfId="1" applyFont="1" applyBorder="1" applyAlignment="1">
      <alignment horizontal="center" vertical="center" wrapText="1"/>
    </xf>
    <xf numFmtId="9" fontId="29" fillId="0" borderId="46" xfId="1" applyFont="1" applyBorder="1" applyAlignment="1">
      <alignment horizontal="center" vertical="center" wrapText="1"/>
    </xf>
    <xf numFmtId="9" fontId="29" fillId="0" borderId="47" xfId="1" applyNumberFormat="1" applyFont="1" applyBorder="1" applyAlignment="1">
      <alignment horizontal="center" vertical="center" wrapText="1"/>
    </xf>
    <xf numFmtId="9" fontId="29" fillId="0" borderId="47" xfId="1" applyFont="1" applyBorder="1" applyAlignment="1">
      <alignment horizontal="center" vertical="center" wrapText="1"/>
    </xf>
    <xf numFmtId="9" fontId="29" fillId="0" borderId="50" xfId="1" applyFont="1" applyBorder="1" applyAlignment="1">
      <alignment horizontal="center" vertical="center" wrapText="1"/>
    </xf>
    <xf numFmtId="9" fontId="29" fillId="0" borderId="0" xfId="1" applyFont="1" applyBorder="1" applyAlignment="1">
      <alignment horizontal="center" vertical="center" wrapText="1"/>
    </xf>
    <xf numFmtId="9" fontId="29" fillId="0" borderId="48" xfId="1" applyFont="1" applyBorder="1" applyAlignment="1">
      <alignment horizontal="center" vertical="center" wrapText="1"/>
    </xf>
    <xf numFmtId="9" fontId="29" fillId="0" borderId="41" xfId="1" applyFont="1" applyBorder="1" applyAlignment="1">
      <alignment horizontal="center" vertical="center" wrapText="1"/>
    </xf>
    <xf numFmtId="9" fontId="29" fillId="0" borderId="19" xfId="1" applyFont="1" applyBorder="1" applyAlignment="1">
      <alignment horizontal="center" vertical="center" wrapText="1"/>
    </xf>
    <xf numFmtId="9" fontId="29" fillId="0" borderId="21" xfId="1" applyFont="1" applyBorder="1" applyAlignment="1">
      <alignment horizontal="center" vertical="center" wrapText="1"/>
    </xf>
    <xf numFmtId="9" fontId="29" fillId="0" borderId="90" xfId="1" applyFont="1" applyBorder="1" applyAlignment="1">
      <alignment horizontal="center" vertical="center" wrapText="1"/>
    </xf>
    <xf numFmtId="9" fontId="29" fillId="0" borderId="51" xfId="1" applyFont="1" applyBorder="1" applyAlignment="1">
      <alignment horizontal="center" vertical="center" wrapText="1"/>
    </xf>
    <xf numFmtId="9" fontId="29" fillId="0" borderId="52" xfId="1" applyFont="1" applyBorder="1" applyAlignment="1">
      <alignment horizontal="center" vertical="center" wrapText="1"/>
    </xf>
    <xf numFmtId="9" fontId="29" fillId="0" borderId="53" xfId="1" applyFont="1" applyBorder="1" applyAlignment="1">
      <alignment horizontal="center" vertical="center" wrapText="1"/>
    </xf>
    <xf numFmtId="9" fontId="29" fillId="0" borderId="49" xfId="1" applyFont="1" applyBorder="1" applyAlignment="1">
      <alignment horizontal="center" vertical="center" wrapText="1"/>
    </xf>
    <xf numFmtId="9" fontId="29" fillId="0" borderId="12" xfId="1" applyFont="1" applyBorder="1" applyAlignment="1">
      <alignment horizontal="center" vertical="center" wrapText="1"/>
    </xf>
    <xf numFmtId="9" fontId="29" fillId="0" borderId="42" xfId="1" applyFont="1" applyBorder="1" applyAlignment="1">
      <alignment horizontal="center" vertical="center" wrapText="1"/>
    </xf>
    <xf numFmtId="0" fontId="35" fillId="2" borderId="0" xfId="0" applyFont="1" applyFill="1" applyBorder="1" applyAlignment="1" applyProtection="1">
      <alignment horizontal="center" vertical="center"/>
    </xf>
    <xf numFmtId="0" fontId="46" fillId="10" borderId="85" xfId="2" applyFont="1" applyFill="1" applyBorder="1" applyAlignment="1" applyProtection="1">
      <alignment horizontal="center" vertical="center" wrapText="1"/>
    </xf>
    <xf numFmtId="0" fontId="46" fillId="10" borderId="88" xfId="2" applyFont="1" applyFill="1" applyBorder="1" applyAlignment="1" applyProtection="1">
      <alignment horizontal="center" vertical="center" wrapText="1"/>
    </xf>
    <xf numFmtId="0" fontId="46" fillId="10" borderId="86" xfId="2" applyFont="1" applyFill="1" applyBorder="1" applyAlignment="1" applyProtection="1">
      <alignment horizontal="center" vertical="center" wrapText="1"/>
    </xf>
    <xf numFmtId="0" fontId="39" fillId="2" borderId="0" xfId="0" applyFont="1" applyFill="1" applyBorder="1" applyAlignment="1" applyProtection="1">
      <alignment horizontal="left"/>
    </xf>
    <xf numFmtId="1" fontId="35" fillId="2" borderId="0" xfId="2" applyNumberFormat="1" applyFont="1" applyFill="1" applyBorder="1" applyAlignment="1" applyProtection="1">
      <alignment horizontal="center" vertical="center"/>
    </xf>
    <xf numFmtId="9" fontId="35" fillId="2" borderId="0" xfId="1" applyFont="1" applyFill="1" applyBorder="1" applyAlignment="1" applyProtection="1">
      <alignment horizontal="center" vertical="center"/>
    </xf>
    <xf numFmtId="0" fontId="13" fillId="2" borderId="0" xfId="0" applyFont="1" applyFill="1" applyBorder="1" applyAlignment="1" applyProtection="1">
      <alignment horizontal="left" vertical="center"/>
    </xf>
    <xf numFmtId="9" fontId="9" fillId="2" borderId="0" xfId="1" applyFont="1" applyFill="1" applyBorder="1" applyAlignment="1" applyProtection="1">
      <alignment horizontal="center" vertical="center"/>
    </xf>
    <xf numFmtId="0" fontId="17" fillId="10" borderId="85" xfId="2" applyFont="1" applyFill="1" applyBorder="1" applyAlignment="1" applyProtection="1">
      <alignment horizontal="center" vertical="center" wrapText="1"/>
    </xf>
    <xf numFmtId="0" fontId="38" fillId="2" borderId="0" xfId="0" applyFont="1" applyFill="1" applyBorder="1" applyAlignment="1" applyProtection="1">
      <alignment horizontal="left" vertical="center"/>
    </xf>
    <xf numFmtId="171" fontId="9" fillId="11" borderId="7" xfId="0" applyNumberFormat="1" applyFont="1" applyFill="1" applyBorder="1" applyAlignment="1" applyProtection="1">
      <alignment horizontal="center" vertical="center"/>
    </xf>
    <xf numFmtId="171" fontId="9" fillId="12" borderId="5" xfId="0" applyNumberFormat="1" applyFont="1" applyFill="1" applyBorder="1" applyAlignment="1" applyProtection="1">
      <alignment horizontal="center" vertical="center"/>
    </xf>
    <xf numFmtId="9" fontId="29" fillId="0" borderId="45" xfId="1" applyNumberFormat="1" applyFont="1" applyBorder="1" applyAlignment="1">
      <alignment horizontal="center" vertical="center" wrapText="1"/>
    </xf>
    <xf numFmtId="164" fontId="61" fillId="6" borderId="45" xfId="1" applyNumberFormat="1" applyFont="1" applyFill="1" applyBorder="1" applyAlignment="1">
      <alignment horizontal="center" vertical="center" wrapText="1"/>
    </xf>
    <xf numFmtId="171" fontId="9" fillId="11" borderId="5" xfId="0" applyNumberFormat="1" applyFont="1" applyFill="1" applyBorder="1" applyAlignment="1" applyProtection="1">
      <alignment horizontal="center" vertical="center"/>
    </xf>
    <xf numFmtId="1" fontId="9" fillId="11" borderId="13" xfId="0" applyNumberFormat="1" applyFont="1" applyFill="1" applyBorder="1" applyAlignment="1" applyProtection="1">
      <alignment horizontal="center" vertical="center"/>
    </xf>
    <xf numFmtId="1" fontId="9" fillId="12" borderId="18" xfId="0" applyNumberFormat="1" applyFont="1" applyFill="1" applyBorder="1" applyAlignment="1" applyProtection="1">
      <alignment horizontal="center" vertical="center"/>
    </xf>
    <xf numFmtId="1" fontId="9" fillId="12" borderId="20" xfId="0" applyNumberFormat="1" applyFont="1" applyFill="1" applyBorder="1" applyAlignment="1" applyProtection="1">
      <alignment horizontal="center" vertical="center"/>
    </xf>
    <xf numFmtId="1" fontId="54" fillId="11" borderId="5" xfId="0" applyNumberFormat="1" applyFont="1" applyFill="1" applyBorder="1" applyAlignment="1" applyProtection="1">
      <alignment horizontal="center" vertical="center"/>
    </xf>
    <xf numFmtId="9" fontId="29" fillId="7" borderId="44" xfId="1" applyFont="1" applyFill="1" applyBorder="1" applyAlignment="1">
      <alignment horizontal="center" vertical="center" wrapText="1"/>
    </xf>
    <xf numFmtId="9" fontId="29" fillId="7" borderId="48" xfId="1" applyFont="1" applyFill="1" applyBorder="1" applyAlignment="1">
      <alignment horizontal="center" vertical="center" wrapText="1"/>
    </xf>
    <xf numFmtId="1" fontId="62" fillId="11" borderId="11" xfId="0" applyNumberFormat="1" applyFont="1" applyFill="1" applyBorder="1" applyAlignment="1" applyProtection="1">
      <alignment horizontal="center" vertical="center"/>
    </xf>
    <xf numFmtId="1" fontId="62" fillId="12" borderId="5" xfId="0" applyNumberFormat="1" applyFont="1" applyFill="1" applyBorder="1" applyAlignment="1" applyProtection="1">
      <alignment horizontal="center" vertical="center"/>
    </xf>
    <xf numFmtId="1" fontId="62" fillId="11" borderId="5" xfId="0" applyNumberFormat="1" applyFont="1" applyFill="1" applyBorder="1" applyAlignment="1" applyProtection="1">
      <alignment horizontal="center" vertical="center"/>
    </xf>
    <xf numFmtId="1" fontId="62" fillId="12" borderId="4" xfId="0" applyNumberFormat="1" applyFont="1" applyFill="1" applyBorder="1" applyAlignment="1" applyProtection="1">
      <alignment horizontal="center" vertical="center"/>
    </xf>
    <xf numFmtId="1" fontId="54" fillId="11" borderId="7" xfId="0" applyNumberFormat="1" applyFont="1" applyFill="1" applyBorder="1" applyAlignment="1" applyProtection="1">
      <alignment horizontal="center" vertical="center"/>
    </xf>
    <xf numFmtId="1" fontId="62" fillId="11" borderId="7" xfId="0" applyNumberFormat="1" applyFont="1" applyFill="1" applyBorder="1" applyAlignment="1" applyProtection="1">
      <alignment horizontal="center" vertical="center"/>
    </xf>
    <xf numFmtId="171" fontId="62" fillId="11" borderId="7" xfId="0" applyNumberFormat="1" applyFont="1" applyFill="1" applyBorder="1" applyAlignment="1" applyProtection="1">
      <alignment horizontal="center" vertical="center"/>
    </xf>
    <xf numFmtId="171" fontId="62" fillId="12" borderId="13" xfId="0" applyNumberFormat="1" applyFont="1" applyFill="1" applyBorder="1" applyAlignment="1" applyProtection="1">
      <alignment horizontal="center" vertical="center"/>
    </xf>
    <xf numFmtId="1" fontId="62" fillId="12" borderId="13" xfId="0" applyNumberFormat="1" applyFont="1" applyFill="1" applyBorder="1" applyAlignment="1" applyProtection="1">
      <alignment horizontal="center" vertical="center"/>
    </xf>
    <xf numFmtId="171" fontId="9" fillId="12" borderId="13" xfId="0" applyNumberFormat="1" applyFont="1" applyFill="1" applyBorder="1" applyAlignment="1" applyProtection="1">
      <alignment horizontal="center" vertical="center"/>
    </xf>
    <xf numFmtId="171" fontId="62" fillId="11" borderId="5" xfId="0" applyNumberFormat="1" applyFont="1" applyFill="1" applyBorder="1" applyAlignment="1" applyProtection="1">
      <alignment horizontal="center" vertical="center"/>
    </xf>
    <xf numFmtId="171" fontId="9" fillId="12" borderId="4" xfId="0" applyNumberFormat="1" applyFont="1" applyFill="1" applyBorder="1" applyAlignment="1" applyProtection="1">
      <alignment horizontal="center" vertical="center"/>
    </xf>
    <xf numFmtId="171" fontId="62" fillId="12" borderId="4" xfId="0" applyNumberFormat="1" applyFont="1" applyFill="1" applyBorder="1" applyAlignment="1" applyProtection="1">
      <alignment horizontal="center" vertical="center"/>
    </xf>
    <xf numFmtId="1" fontId="54" fillId="12" borderId="4" xfId="0" applyNumberFormat="1" applyFont="1" applyFill="1" applyBorder="1" applyAlignment="1" applyProtection="1">
      <alignment horizontal="center" vertical="center"/>
    </xf>
    <xf numFmtId="1" fontId="54" fillId="12" borderId="13" xfId="0" applyNumberFormat="1" applyFont="1" applyFill="1" applyBorder="1" applyAlignment="1" applyProtection="1">
      <alignment horizontal="center" vertical="center"/>
    </xf>
    <xf numFmtId="9" fontId="29" fillId="0" borderId="97" xfId="1" applyFont="1" applyBorder="1" applyAlignment="1">
      <alignment horizontal="center" vertical="center" wrapText="1"/>
    </xf>
    <xf numFmtId="1" fontId="62" fillId="12" borderId="29" xfId="0" applyNumberFormat="1" applyFont="1" applyFill="1" applyBorder="1" applyAlignment="1" applyProtection="1">
      <alignment horizontal="center" vertical="center"/>
    </xf>
    <xf numFmtId="0" fontId="23" fillId="2" borderId="0" xfId="0" applyFont="1" applyFill="1" applyProtection="1"/>
    <xf numFmtId="0" fontId="23" fillId="2" borderId="0" xfId="0" applyFont="1" applyFill="1" applyAlignment="1" applyProtection="1">
      <alignment horizontal="center"/>
    </xf>
    <xf numFmtId="0" fontId="32" fillId="0" borderId="19" xfId="0" applyFont="1" applyFill="1" applyBorder="1" applyAlignment="1" applyProtection="1">
      <alignment vertical="center" wrapText="1"/>
    </xf>
    <xf numFmtId="0" fontId="29" fillId="2" borderId="0" xfId="0" applyFont="1" applyFill="1" applyBorder="1" applyAlignment="1" applyProtection="1">
      <alignment horizontal="center" vertical="center"/>
    </xf>
    <xf numFmtId="0" fontId="29" fillId="13" borderId="75" xfId="0" applyFont="1" applyFill="1" applyBorder="1" applyAlignment="1" applyProtection="1">
      <alignment horizontal="right"/>
    </xf>
    <xf numFmtId="0" fontId="51" fillId="2" borderId="0" xfId="0" applyFont="1" applyFill="1" applyBorder="1" applyAlignment="1" applyProtection="1">
      <alignment horizontal="center" vertical="center"/>
    </xf>
    <xf numFmtId="0" fontId="29" fillId="13" borderId="76" xfId="0" applyFont="1" applyFill="1" applyBorder="1" applyAlignment="1" applyProtection="1">
      <alignment horizontal="right"/>
    </xf>
    <xf numFmtId="0" fontId="23" fillId="2" borderId="0" xfId="0" applyFont="1" applyFill="1" applyBorder="1" applyAlignment="1" applyProtection="1">
      <alignment horizontal="center"/>
    </xf>
    <xf numFmtId="0" fontId="29" fillId="13" borderId="77" xfId="0" applyFont="1" applyFill="1" applyBorder="1" applyAlignment="1" applyProtection="1">
      <alignment horizontal="right"/>
    </xf>
    <xf numFmtId="169" fontId="23" fillId="2" borderId="0" xfId="0" applyNumberFormat="1" applyFont="1" applyFill="1" applyBorder="1" applyAlignment="1" applyProtection="1">
      <alignment horizontal="center"/>
    </xf>
    <xf numFmtId="0" fontId="32" fillId="2" borderId="0" xfId="0" applyFont="1" applyFill="1" applyBorder="1" applyAlignment="1" applyProtection="1">
      <alignment vertical="center" wrapText="1"/>
    </xf>
    <xf numFmtId="0" fontId="53" fillId="2" borderId="0" xfId="0" applyFont="1" applyFill="1" applyBorder="1" applyAlignment="1" applyProtection="1">
      <alignment horizontal="center"/>
    </xf>
    <xf numFmtId="9" fontId="35" fillId="2" borderId="0" xfId="1" applyFont="1" applyFill="1" applyBorder="1" applyAlignment="1" applyProtection="1">
      <alignment vertical="center" wrapText="1"/>
    </xf>
    <xf numFmtId="0" fontId="51" fillId="2" borderId="0" xfId="0" applyFont="1" applyFill="1" applyBorder="1" applyAlignment="1" applyProtection="1">
      <alignment vertical="center"/>
    </xf>
    <xf numFmtId="0" fontId="23" fillId="2" borderId="0" xfId="0" applyFont="1" applyFill="1" applyBorder="1" applyAlignment="1" applyProtection="1"/>
    <xf numFmtId="169" fontId="23" fillId="2" borderId="0" xfId="0" applyNumberFormat="1" applyFont="1" applyFill="1" applyBorder="1" applyAlignment="1" applyProtection="1"/>
    <xf numFmtId="0" fontId="38" fillId="0" borderId="24" xfId="0" applyFont="1" applyFill="1" applyBorder="1" applyAlignment="1" applyProtection="1">
      <alignment vertical="center" wrapText="1"/>
    </xf>
    <xf numFmtId="0" fontId="38" fillId="0" borderId="0" xfId="0" applyFont="1" applyFill="1" applyBorder="1" applyAlignment="1" applyProtection="1">
      <alignment vertical="center" wrapText="1"/>
    </xf>
    <xf numFmtId="1" fontId="35" fillId="11" borderId="25" xfId="0" applyNumberFormat="1" applyFont="1" applyFill="1" applyBorder="1" applyAlignment="1" applyProtection="1">
      <alignment horizontal="right" vertical="center"/>
    </xf>
    <xf numFmtId="1" fontId="35" fillId="2" borderId="0" xfId="0" applyNumberFormat="1" applyFont="1" applyFill="1" applyBorder="1" applyAlignment="1" applyProtection="1">
      <alignment horizontal="right" vertical="center"/>
    </xf>
    <xf numFmtId="10" fontId="46" fillId="10" borderId="72" xfId="2" applyNumberFormat="1" applyFont="1" applyFill="1" applyBorder="1" applyAlignment="1" applyProtection="1">
      <alignment horizontal="center" vertical="center" wrapText="1"/>
    </xf>
    <xf numFmtId="0" fontId="46" fillId="10" borderId="73" xfId="2" applyFont="1" applyFill="1" applyBorder="1" applyAlignment="1" applyProtection="1">
      <alignment horizontal="center" vertical="center" wrapText="1"/>
    </xf>
    <xf numFmtId="1" fontId="35" fillId="12" borderId="18" xfId="0" applyNumberFormat="1" applyFont="1" applyFill="1" applyBorder="1" applyAlignment="1" applyProtection="1">
      <alignment horizontal="center" vertical="center"/>
    </xf>
    <xf numFmtId="0" fontId="35" fillId="2" borderId="83" xfId="2" applyFont="1" applyFill="1" applyBorder="1" applyAlignment="1" applyProtection="1">
      <alignment vertical="center"/>
    </xf>
    <xf numFmtId="9" fontId="35" fillId="2" borderId="5" xfId="1" applyFont="1" applyFill="1" applyBorder="1" applyAlignment="1" applyProtection="1">
      <alignment vertical="center"/>
    </xf>
    <xf numFmtId="1" fontId="35" fillId="11" borderId="18" xfId="0" applyNumberFormat="1" applyFont="1" applyFill="1" applyBorder="1" applyAlignment="1" applyProtection="1">
      <alignment horizontal="right" vertical="center"/>
    </xf>
    <xf numFmtId="0" fontId="35" fillId="2" borderId="61" xfId="2" applyFont="1" applyFill="1" applyBorder="1" applyAlignment="1" applyProtection="1">
      <alignment vertical="center"/>
    </xf>
    <xf numFmtId="9" fontId="35" fillId="2" borderId="13" xfId="1" applyFont="1" applyFill="1" applyBorder="1" applyAlignment="1" applyProtection="1">
      <alignment vertical="center"/>
    </xf>
    <xf numFmtId="0" fontId="46" fillId="10" borderId="86" xfId="2" applyFont="1" applyFill="1" applyBorder="1" applyAlignment="1" applyProtection="1">
      <alignment horizontal="center" vertical="center"/>
    </xf>
    <xf numFmtId="0" fontId="29" fillId="13" borderId="75" xfId="0" applyFont="1" applyFill="1" applyBorder="1" applyAlignment="1" applyProtection="1">
      <alignment horizontal="justify" vertical="center" wrapText="1"/>
    </xf>
    <xf numFmtId="0" fontId="29" fillId="13" borderId="76" xfId="0" applyFont="1" applyFill="1" applyBorder="1" applyAlignment="1" applyProtection="1">
      <alignment horizontal="left" vertical="center" wrapText="1"/>
    </xf>
    <xf numFmtId="0" fontId="29" fillId="13" borderId="76" xfId="0" applyFont="1" applyFill="1" applyBorder="1" applyAlignment="1" applyProtection="1">
      <alignment horizontal="justify" vertical="center" wrapText="1"/>
    </xf>
    <xf numFmtId="0" fontId="29" fillId="13" borderId="77" xfId="0" applyFont="1" applyFill="1" applyBorder="1" applyAlignment="1" applyProtection="1">
      <alignment horizontal="justify" vertical="center" wrapText="1"/>
    </xf>
    <xf numFmtId="0" fontId="36" fillId="9" borderId="12" xfId="0" applyFont="1" applyFill="1" applyBorder="1" applyAlignment="1" applyProtection="1">
      <alignment vertical="center" wrapText="1"/>
    </xf>
    <xf numFmtId="0" fontId="36" fillId="9" borderId="15" xfId="0" applyFont="1" applyFill="1" applyBorder="1" applyAlignment="1" applyProtection="1">
      <alignment vertical="center" wrapText="1"/>
    </xf>
    <xf numFmtId="0" fontId="36" fillId="9" borderId="0" xfId="0" applyFont="1" applyFill="1" applyBorder="1" applyAlignment="1" applyProtection="1">
      <alignment vertical="center" wrapText="1"/>
    </xf>
    <xf numFmtId="0" fontId="36" fillId="9" borderId="39" xfId="0" applyFont="1" applyFill="1" applyBorder="1" applyAlignment="1" applyProtection="1">
      <alignment vertical="center" wrapText="1"/>
    </xf>
    <xf numFmtId="0" fontId="36" fillId="9" borderId="30" xfId="0" applyFont="1" applyFill="1" applyBorder="1" applyAlignment="1" applyProtection="1">
      <alignment vertical="center" wrapText="1"/>
    </xf>
    <xf numFmtId="0" fontId="36" fillId="9" borderId="17" xfId="0" applyFont="1" applyFill="1" applyBorder="1" applyAlignment="1" applyProtection="1">
      <alignment vertical="center" wrapText="1"/>
    </xf>
    <xf numFmtId="0" fontId="29" fillId="13" borderId="75" xfId="0" applyFont="1" applyFill="1" applyBorder="1" applyAlignment="1" applyProtection="1">
      <alignment horizontal="right" vertical="center"/>
    </xf>
    <xf numFmtId="0" fontId="29" fillId="13" borderId="76" xfId="0" applyFont="1" applyFill="1" applyBorder="1" applyAlignment="1" applyProtection="1">
      <alignment horizontal="right" vertical="center"/>
    </xf>
    <xf numFmtId="0" fontId="29" fillId="13" borderId="77" xfId="0" applyFont="1" applyFill="1" applyBorder="1" applyAlignment="1" applyProtection="1">
      <alignment horizontal="right" vertical="center"/>
    </xf>
    <xf numFmtId="0" fontId="0" fillId="2" borderId="0" xfId="0" applyFill="1" applyProtection="1"/>
    <xf numFmtId="0" fontId="9" fillId="2" borderId="0" xfId="0" applyFont="1" applyFill="1" applyBorder="1" applyAlignment="1" applyProtection="1">
      <alignment horizontal="center" vertical="center"/>
    </xf>
    <xf numFmtId="0" fontId="8" fillId="2" borderId="0" xfId="0" applyFont="1" applyFill="1" applyBorder="1" applyAlignment="1" applyProtection="1">
      <alignment vertical="center" wrapText="1"/>
    </xf>
    <xf numFmtId="0" fontId="19" fillId="2" borderId="0" xfId="0" applyFont="1" applyFill="1" applyBorder="1" applyAlignment="1" applyProtection="1">
      <alignment horizontal="center" vertical="center"/>
    </xf>
    <xf numFmtId="0" fontId="0" fillId="2" borderId="0" xfId="0" applyFill="1" applyBorder="1" applyAlignment="1" applyProtection="1">
      <alignment horizontal="center"/>
    </xf>
    <xf numFmtId="169" fontId="0" fillId="2" borderId="0" xfId="0" applyNumberFormat="1" applyFill="1" applyBorder="1" applyAlignment="1" applyProtection="1">
      <alignment horizontal="center"/>
    </xf>
    <xf numFmtId="0" fontId="2" fillId="13" borderId="0" xfId="0" applyFont="1" applyFill="1" applyBorder="1" applyAlignment="1" applyProtection="1">
      <alignment horizontal="right" vertical="center"/>
    </xf>
    <xf numFmtId="9" fontId="51" fillId="2" borderId="0" xfId="1" applyFont="1" applyFill="1" applyBorder="1" applyAlignment="1" applyProtection="1">
      <alignment vertical="center"/>
    </xf>
    <xf numFmtId="9" fontId="51" fillId="2" borderId="0" xfId="1" applyFont="1" applyFill="1" applyBorder="1" applyAlignment="1" applyProtection="1">
      <alignment horizontal="center" vertical="center"/>
    </xf>
    <xf numFmtId="0" fontId="22" fillId="2" borderId="0" xfId="2" applyFont="1" applyFill="1" applyAlignment="1">
      <alignment horizontal="center" vertical="center"/>
    </xf>
    <xf numFmtId="0" fontId="24" fillId="2" borderId="0" xfId="2" applyFont="1" applyFill="1" applyAlignment="1">
      <alignment horizontal="center" vertical="center"/>
    </xf>
    <xf numFmtId="0" fontId="23" fillId="2" borderId="5" xfId="0" applyFont="1" applyFill="1" applyBorder="1" applyAlignment="1">
      <alignment horizontal="justify" vertical="center" wrapText="1"/>
    </xf>
    <xf numFmtId="0" fontId="33" fillId="2" borderId="21" xfId="4" applyFont="1" applyFill="1" applyBorder="1" applyAlignment="1" applyProtection="1">
      <alignment horizontal="left" vertical="center" wrapText="1"/>
    </xf>
    <xf numFmtId="0" fontId="33" fillId="2" borderId="19" xfId="4" applyFont="1" applyFill="1" applyBorder="1" applyAlignment="1" applyProtection="1">
      <alignment horizontal="left" vertical="center" wrapText="1"/>
    </xf>
    <xf numFmtId="0" fontId="10" fillId="2" borderId="19" xfId="4" applyFill="1" applyBorder="1" applyAlignment="1" applyProtection="1">
      <alignment horizontal="left" vertical="center" wrapText="1"/>
    </xf>
    <xf numFmtId="0" fontId="10" fillId="2" borderId="21" xfId="4" applyFill="1" applyBorder="1" applyAlignment="1" applyProtection="1">
      <alignment horizontal="left" vertical="center" wrapText="1"/>
    </xf>
    <xf numFmtId="0" fontId="23" fillId="2" borderId="0" xfId="0" applyFont="1" applyFill="1" applyAlignment="1">
      <alignment horizontal="left" vertical="center" wrapText="1"/>
    </xf>
    <xf numFmtId="0" fontId="23" fillId="2" borderId="25" xfId="0" applyFont="1" applyFill="1" applyBorder="1" applyAlignment="1">
      <alignment horizontal="justify" vertical="top" wrapText="1"/>
    </xf>
    <xf numFmtId="0" fontId="23" fillId="2" borderId="3" xfId="0" applyFont="1" applyFill="1" applyBorder="1" applyAlignment="1">
      <alignment horizontal="justify" vertical="top" wrapText="1"/>
    </xf>
    <xf numFmtId="0" fontId="23" fillId="2" borderId="26" xfId="0" applyFont="1" applyFill="1" applyBorder="1" applyAlignment="1">
      <alignment horizontal="justify" vertical="top" wrapText="1"/>
    </xf>
    <xf numFmtId="0" fontId="23" fillId="2" borderId="22" xfId="0" applyFont="1" applyFill="1" applyBorder="1" applyAlignment="1">
      <alignment horizontal="justify" vertical="top" wrapText="1"/>
    </xf>
    <xf numFmtId="0" fontId="23" fillId="2" borderId="21" xfId="0" applyFont="1" applyFill="1" applyBorder="1" applyAlignment="1">
      <alignment horizontal="justify" vertical="top" wrapText="1"/>
    </xf>
    <xf numFmtId="0" fontId="23" fillId="2" borderId="23" xfId="0" applyFont="1" applyFill="1" applyBorder="1" applyAlignment="1">
      <alignment horizontal="justify" vertical="top" wrapText="1"/>
    </xf>
    <xf numFmtId="0" fontId="23" fillId="2" borderId="24" xfId="0" applyFont="1" applyFill="1" applyBorder="1" applyAlignment="1">
      <alignment horizontal="justify" vertical="top" wrapText="1"/>
    </xf>
    <xf numFmtId="0" fontId="23" fillId="2" borderId="0" xfId="0" applyFont="1" applyFill="1" applyBorder="1" applyAlignment="1">
      <alignment horizontal="justify" vertical="top" wrapText="1"/>
    </xf>
    <xf numFmtId="0" fontId="23" fillId="2" borderId="6" xfId="0" applyFont="1" applyFill="1" applyBorder="1" applyAlignment="1">
      <alignment horizontal="justify" vertical="top" wrapText="1"/>
    </xf>
    <xf numFmtId="0" fontId="23" fillId="2" borderId="5" xfId="0" applyFont="1" applyFill="1" applyBorder="1" applyAlignment="1">
      <alignment horizontal="justify" vertical="top" wrapText="1"/>
    </xf>
    <xf numFmtId="0" fontId="36" fillId="9" borderId="14" xfId="0" applyFont="1" applyFill="1" applyBorder="1" applyAlignment="1">
      <alignment horizontal="center" wrapText="1"/>
    </xf>
    <xf numFmtId="0" fontId="36" fillId="9" borderId="12" xfId="0" applyFont="1" applyFill="1" applyBorder="1" applyAlignment="1">
      <alignment horizontal="center" wrapText="1"/>
    </xf>
    <xf numFmtId="0" fontId="36" fillId="9" borderId="15" xfId="0" applyFont="1" applyFill="1" applyBorder="1" applyAlignment="1">
      <alignment horizontal="center" wrapText="1"/>
    </xf>
    <xf numFmtId="0" fontId="36" fillId="9" borderId="38" xfId="0" applyFont="1" applyFill="1" applyBorder="1" applyAlignment="1">
      <alignment horizontal="center" wrapText="1"/>
    </xf>
    <xf numFmtId="0" fontId="36" fillId="9" borderId="0" xfId="0" applyFont="1" applyFill="1" applyBorder="1" applyAlignment="1">
      <alignment horizontal="center" wrapText="1"/>
    </xf>
    <xf numFmtId="0" fontId="36" fillId="9" borderId="39" xfId="0" applyFont="1" applyFill="1" applyBorder="1" applyAlignment="1">
      <alignment horizontal="center" wrapText="1"/>
    </xf>
    <xf numFmtId="0" fontId="36" fillId="9" borderId="16" xfId="0" applyFont="1" applyFill="1" applyBorder="1" applyAlignment="1">
      <alignment horizontal="center" wrapText="1"/>
    </xf>
    <xf numFmtId="0" fontId="36" fillId="9" borderId="30" xfId="0" applyFont="1" applyFill="1" applyBorder="1" applyAlignment="1">
      <alignment horizontal="center" wrapText="1"/>
    </xf>
    <xf numFmtId="0" fontId="36" fillId="9" borderId="17" xfId="0" applyFont="1" applyFill="1" applyBorder="1" applyAlignment="1">
      <alignment horizontal="center" wrapText="1"/>
    </xf>
    <xf numFmtId="0" fontId="60" fillId="3" borderId="5" xfId="0" applyFont="1" applyFill="1" applyBorder="1" applyAlignment="1" applyProtection="1">
      <alignment horizontal="center" vertical="center" wrapText="1"/>
    </xf>
    <xf numFmtId="0" fontId="23" fillId="0" borderId="5" xfId="0" applyFont="1" applyBorder="1" applyAlignment="1" applyProtection="1">
      <alignment horizontal="center" vertical="center"/>
    </xf>
    <xf numFmtId="0" fontId="60" fillId="5" borderId="5" xfId="0" applyFont="1" applyFill="1" applyBorder="1" applyAlignment="1" applyProtection="1">
      <alignment horizontal="center" vertical="center" wrapText="1"/>
    </xf>
    <xf numFmtId="0" fontId="60" fillId="6" borderId="5" xfId="0" applyFont="1" applyFill="1" applyBorder="1" applyAlignment="1" applyProtection="1">
      <alignment horizontal="center" vertical="center" wrapText="1"/>
    </xf>
    <xf numFmtId="9" fontId="60" fillId="7" borderId="5" xfId="0" applyNumberFormat="1" applyFont="1" applyFill="1" applyBorder="1" applyAlignment="1" applyProtection="1">
      <alignment horizontal="center" vertical="center" wrapText="1"/>
    </xf>
    <xf numFmtId="0" fontId="58" fillId="0" borderId="5" xfId="0" applyFont="1" applyBorder="1" applyAlignment="1" applyProtection="1">
      <alignment horizontal="center" vertical="center"/>
    </xf>
    <xf numFmtId="0" fontId="59" fillId="0" borderId="5" xfId="0" applyFont="1" applyBorder="1" applyAlignment="1" applyProtection="1">
      <alignment horizontal="center" vertical="center"/>
    </xf>
    <xf numFmtId="0" fontId="29" fillId="0" borderId="5" xfId="0" applyFont="1" applyBorder="1" applyAlignment="1" applyProtection="1">
      <alignment horizontal="center" vertical="center"/>
    </xf>
    <xf numFmtId="9" fontId="29" fillId="0" borderId="15" xfId="1" applyFont="1" applyBorder="1" applyAlignment="1">
      <alignment horizontal="center" vertical="center" wrapText="1"/>
    </xf>
    <xf numFmtId="9" fontId="29" fillId="0" borderId="39" xfId="1" applyFont="1" applyBorder="1" applyAlignment="1">
      <alignment horizontal="center" vertical="center" wrapText="1"/>
    </xf>
    <xf numFmtId="9" fontId="29" fillId="0" borderId="17" xfId="1" applyFont="1" applyBorder="1" applyAlignment="1">
      <alignment horizontal="center" vertical="center" wrapText="1"/>
    </xf>
    <xf numFmtId="9" fontId="29" fillId="0" borderId="42" xfId="1" applyFont="1" applyBorder="1" applyAlignment="1">
      <alignment horizontal="center" vertical="center" wrapText="1"/>
    </xf>
    <xf numFmtId="9" fontId="29" fillId="0" borderId="48" xfId="1" applyFont="1" applyBorder="1" applyAlignment="1">
      <alignment horizontal="center" vertical="center" wrapText="1"/>
    </xf>
    <xf numFmtId="9" fontId="29" fillId="0" borderId="49" xfId="1" applyFont="1" applyBorder="1" applyAlignment="1">
      <alignment horizontal="center" vertical="center" wrapText="1"/>
    </xf>
    <xf numFmtId="0" fontId="23" fillId="2" borderId="13" xfId="0" applyFont="1" applyFill="1" applyBorder="1" applyAlignment="1">
      <alignment horizontal="center"/>
    </xf>
    <xf numFmtId="0" fontId="23" fillId="2" borderId="10" xfId="0" applyFont="1" applyFill="1" applyBorder="1" applyAlignment="1">
      <alignment horizontal="center"/>
    </xf>
    <xf numFmtId="0" fontId="23" fillId="2" borderId="11" xfId="0" applyFont="1" applyFill="1" applyBorder="1" applyAlignment="1">
      <alignment horizontal="center"/>
    </xf>
    <xf numFmtId="0" fontId="23" fillId="2" borderId="23" xfId="0" applyFont="1" applyFill="1" applyBorder="1" applyAlignment="1">
      <alignment horizontal="center"/>
    </xf>
    <xf numFmtId="0" fontId="23" fillId="2" borderId="6" xfId="0" applyFont="1" applyFill="1" applyBorder="1" applyAlignment="1">
      <alignment horizontal="center"/>
    </xf>
    <xf numFmtId="0" fontId="23" fillId="2" borderId="26" xfId="0" applyFont="1" applyFill="1" applyBorder="1" applyAlignment="1">
      <alignment horizontal="center"/>
    </xf>
    <xf numFmtId="0" fontId="10" fillId="0" borderId="14" xfId="4" applyBorder="1" applyAlignment="1" applyProtection="1">
      <alignment horizontal="left" vertical="center" wrapText="1"/>
    </xf>
    <xf numFmtId="0" fontId="10" fillId="0" borderId="12" xfId="4" applyBorder="1" applyAlignment="1" applyProtection="1">
      <alignment horizontal="left" vertical="center" wrapText="1"/>
    </xf>
    <xf numFmtId="0" fontId="10" fillId="0" borderId="38" xfId="4" applyBorder="1" applyAlignment="1" applyProtection="1">
      <alignment horizontal="left" vertical="center" wrapText="1"/>
    </xf>
    <xf numFmtId="0" fontId="10" fillId="0" borderId="0" xfId="4" applyBorder="1" applyAlignment="1" applyProtection="1">
      <alignment horizontal="left" vertical="center" wrapText="1"/>
    </xf>
    <xf numFmtId="0" fontId="10" fillId="0" borderId="16" xfId="4" applyBorder="1" applyAlignment="1" applyProtection="1">
      <alignment horizontal="left" vertical="center" wrapText="1"/>
    </xf>
    <xf numFmtId="0" fontId="10" fillId="0" borderId="30" xfId="4" applyBorder="1" applyAlignment="1" applyProtection="1">
      <alignment horizontal="left" vertical="center" wrapText="1"/>
    </xf>
    <xf numFmtId="0" fontId="10" fillId="0" borderId="15" xfId="4" applyBorder="1" applyAlignment="1" applyProtection="1">
      <alignment horizontal="left" vertical="center" wrapText="1"/>
    </xf>
    <xf numFmtId="0" fontId="10" fillId="0" borderId="39" xfId="4" applyBorder="1" applyAlignment="1" applyProtection="1">
      <alignment horizontal="left" vertical="center" wrapText="1"/>
    </xf>
    <xf numFmtId="0" fontId="10" fillId="0" borderId="17" xfId="4" applyBorder="1" applyAlignment="1" applyProtection="1">
      <alignment horizontal="left" vertical="center" wrapText="1"/>
    </xf>
    <xf numFmtId="0" fontId="39" fillId="0" borderId="5" xfId="1" applyNumberFormat="1" applyFont="1" applyBorder="1" applyAlignment="1">
      <alignment horizontal="center" vertical="center" wrapText="1"/>
    </xf>
    <xf numFmtId="0" fontId="39" fillId="0" borderId="13" xfId="1" applyNumberFormat="1" applyFont="1" applyBorder="1" applyAlignment="1">
      <alignment horizontal="center" vertical="center" wrapText="1"/>
    </xf>
    <xf numFmtId="0" fontId="39" fillId="0" borderId="10" xfId="1" applyNumberFormat="1" applyFont="1" applyBorder="1" applyAlignment="1">
      <alignment horizontal="center" vertical="center" wrapText="1"/>
    </xf>
    <xf numFmtId="0" fontId="39" fillId="0" borderId="11" xfId="1" applyNumberFormat="1" applyFont="1" applyBorder="1" applyAlignment="1">
      <alignment horizontal="center" vertical="center" wrapText="1"/>
    </xf>
    <xf numFmtId="0" fontId="10" fillId="0" borderId="32" xfId="4" applyBorder="1" applyAlignment="1" applyProtection="1">
      <alignment horizontal="left" vertical="center" wrapText="1"/>
    </xf>
    <xf numFmtId="0" fontId="10" fillId="0" borderId="33" xfId="4" applyBorder="1" applyAlignment="1" applyProtection="1">
      <alignment horizontal="left" vertical="center" wrapText="1"/>
    </xf>
    <xf numFmtId="0" fontId="10" fillId="0" borderId="34" xfId="4" applyBorder="1" applyAlignment="1" applyProtection="1">
      <alignment horizontal="left" vertical="center" wrapText="1"/>
    </xf>
    <xf numFmtId="0" fontId="10" fillId="0" borderId="35" xfId="4" applyBorder="1" applyAlignment="1" applyProtection="1">
      <alignment horizontal="left" vertical="center" wrapText="1"/>
    </xf>
    <xf numFmtId="0" fontId="10" fillId="0" borderId="36" xfId="4" applyBorder="1" applyAlignment="1" applyProtection="1">
      <alignment horizontal="left" vertical="center" wrapText="1"/>
    </xf>
    <xf numFmtId="0" fontId="10" fillId="0" borderId="37" xfId="4" applyBorder="1" applyAlignment="1" applyProtection="1">
      <alignment horizontal="left" vertical="center" wrapText="1"/>
    </xf>
    <xf numFmtId="0" fontId="35" fillId="2" borderId="32" xfId="0" applyFont="1" applyFill="1" applyBorder="1" applyAlignment="1" applyProtection="1">
      <alignment horizontal="center" vertical="center"/>
    </xf>
    <xf numFmtId="0" fontId="35" fillId="2" borderId="33" xfId="0" applyFont="1" applyFill="1" applyBorder="1" applyAlignment="1" applyProtection="1">
      <alignment horizontal="center" vertical="center"/>
    </xf>
    <xf numFmtId="0" fontId="35" fillId="2" borderId="34" xfId="0" applyFont="1" applyFill="1" applyBorder="1" applyAlignment="1" applyProtection="1">
      <alignment horizontal="center" vertical="center"/>
    </xf>
    <xf numFmtId="0" fontId="35" fillId="2" borderId="35" xfId="0" applyFont="1" applyFill="1" applyBorder="1" applyAlignment="1" applyProtection="1">
      <alignment horizontal="center" vertical="center"/>
    </xf>
    <xf numFmtId="0" fontId="35" fillId="2" borderId="36" xfId="0" applyFont="1" applyFill="1" applyBorder="1" applyAlignment="1" applyProtection="1">
      <alignment horizontal="center" vertical="center"/>
    </xf>
    <xf numFmtId="0" fontId="35" fillId="2" borderId="37" xfId="0" applyFont="1" applyFill="1" applyBorder="1" applyAlignment="1" applyProtection="1">
      <alignment horizontal="center" vertical="center"/>
    </xf>
    <xf numFmtId="0" fontId="38" fillId="2" borderId="5" xfId="0" applyFont="1" applyFill="1" applyBorder="1" applyAlignment="1" applyProtection="1">
      <alignment horizontal="center"/>
    </xf>
    <xf numFmtId="0" fontId="32" fillId="8" borderId="1" xfId="0" applyFont="1" applyFill="1" applyBorder="1" applyAlignment="1">
      <alignment horizontal="center" vertical="center" wrapText="1"/>
    </xf>
    <xf numFmtId="0" fontId="32" fillId="8" borderId="2" xfId="0" applyFont="1" applyFill="1" applyBorder="1" applyAlignment="1">
      <alignment horizontal="center" vertical="center" wrapText="1"/>
    </xf>
    <xf numFmtId="0" fontId="10" fillId="0" borderId="43" xfId="4" applyBorder="1" applyAlignment="1" applyProtection="1">
      <alignment horizontal="left" vertical="center" wrapText="1"/>
    </xf>
    <xf numFmtId="0" fontId="10" fillId="0" borderId="40" xfId="4" applyBorder="1" applyAlignment="1" applyProtection="1">
      <alignment horizontal="left" vertical="center" wrapText="1"/>
    </xf>
    <xf numFmtId="0" fontId="39" fillId="2" borderId="5" xfId="1" applyNumberFormat="1" applyFont="1" applyFill="1" applyBorder="1" applyAlignment="1">
      <alignment horizontal="center" vertical="center" wrapText="1"/>
    </xf>
    <xf numFmtId="0" fontId="39" fillId="2" borderId="13" xfId="1" applyNumberFormat="1" applyFont="1" applyFill="1" applyBorder="1" applyAlignment="1">
      <alignment horizontal="center" vertical="center" wrapText="1"/>
    </xf>
    <xf numFmtId="0" fontId="39" fillId="2" borderId="10" xfId="1" applyNumberFormat="1" applyFont="1" applyFill="1" applyBorder="1" applyAlignment="1">
      <alignment horizontal="center" vertical="center" wrapText="1"/>
    </xf>
    <xf numFmtId="0" fontId="39" fillId="2" borderId="11" xfId="1" applyNumberFormat="1" applyFont="1" applyFill="1" applyBorder="1" applyAlignment="1">
      <alignment horizontal="center" vertical="center" wrapText="1"/>
    </xf>
    <xf numFmtId="0" fontId="10" fillId="8" borderId="1" xfId="4" applyFill="1" applyBorder="1" applyAlignment="1" applyProtection="1">
      <alignment horizontal="left" vertical="center" wrapText="1"/>
    </xf>
    <xf numFmtId="0" fontId="10" fillId="8" borderId="54" xfId="4" applyFill="1" applyBorder="1" applyAlignment="1" applyProtection="1">
      <alignment horizontal="left" vertical="center" wrapText="1"/>
    </xf>
    <xf numFmtId="9" fontId="35" fillId="2" borderId="8" xfId="1" applyFont="1" applyFill="1" applyBorder="1" applyAlignment="1" applyProtection="1">
      <alignment horizontal="center" vertical="center"/>
    </xf>
    <xf numFmtId="9" fontId="35" fillId="2" borderId="10" xfId="1" applyFont="1" applyFill="1" applyBorder="1" applyAlignment="1" applyProtection="1">
      <alignment horizontal="center" vertical="center"/>
    </xf>
    <xf numFmtId="9" fontId="35" fillId="2" borderId="9" xfId="1" applyFont="1" applyFill="1" applyBorder="1" applyAlignment="1" applyProtection="1">
      <alignment horizontal="center" vertical="center"/>
    </xf>
    <xf numFmtId="0" fontId="35" fillId="0" borderId="8" xfId="0" applyFont="1" applyFill="1" applyBorder="1" applyAlignment="1" applyProtection="1">
      <alignment horizontal="justify" vertical="center" wrapText="1"/>
    </xf>
    <xf numFmtId="0" fontId="35" fillId="0" borderId="10" xfId="0" applyFont="1" applyFill="1" applyBorder="1" applyAlignment="1" applyProtection="1">
      <alignment horizontal="justify" vertical="center" wrapText="1"/>
    </xf>
    <xf numFmtId="9" fontId="53" fillId="2" borderId="7" xfId="1" applyNumberFormat="1" applyFont="1" applyFill="1" applyBorder="1" applyAlignment="1" applyProtection="1">
      <alignment horizontal="center" vertical="center"/>
    </xf>
    <xf numFmtId="9" fontId="53" fillId="2" borderId="5" xfId="1" applyNumberFormat="1" applyFont="1" applyFill="1" applyBorder="1" applyAlignment="1" applyProtection="1">
      <alignment horizontal="center" vertical="center"/>
    </xf>
    <xf numFmtId="9" fontId="53" fillId="2" borderId="29" xfId="1" applyNumberFormat="1" applyFont="1" applyFill="1" applyBorder="1" applyAlignment="1" applyProtection="1">
      <alignment horizontal="center" vertical="center"/>
    </xf>
    <xf numFmtId="9" fontId="35" fillId="2" borderId="7" xfId="1" applyNumberFormat="1" applyFont="1" applyFill="1" applyBorder="1" applyAlignment="1" applyProtection="1">
      <alignment horizontal="center" vertical="center"/>
    </xf>
    <xf numFmtId="9" fontId="35" fillId="2" borderId="5" xfId="1" applyNumberFormat="1" applyFont="1" applyFill="1" applyBorder="1" applyAlignment="1" applyProtection="1">
      <alignment horizontal="center" vertical="center"/>
    </xf>
    <xf numFmtId="9" fontId="35" fillId="2" borderId="29" xfId="1" applyNumberFormat="1" applyFont="1" applyFill="1" applyBorder="1" applyAlignment="1" applyProtection="1">
      <alignment horizontal="center" vertical="center"/>
    </xf>
    <xf numFmtId="9" fontId="35" fillId="0" borderId="7" xfId="1" applyNumberFormat="1" applyFont="1" applyFill="1" applyBorder="1" applyAlignment="1" applyProtection="1">
      <alignment horizontal="center" vertical="center" wrapText="1"/>
    </xf>
    <xf numFmtId="9" fontId="35" fillId="0" borderId="5" xfId="1" applyNumberFormat="1" applyFont="1" applyFill="1" applyBorder="1" applyAlignment="1" applyProtection="1">
      <alignment horizontal="center" vertical="center" wrapText="1"/>
    </xf>
    <xf numFmtId="9" fontId="35" fillId="0" borderId="29" xfId="1" applyNumberFormat="1" applyFont="1" applyFill="1" applyBorder="1" applyAlignment="1" applyProtection="1">
      <alignment horizontal="center" vertical="center" wrapText="1"/>
    </xf>
    <xf numFmtId="0" fontId="36" fillId="9" borderId="14" xfId="0" applyFont="1" applyFill="1" applyBorder="1" applyAlignment="1" applyProtection="1">
      <alignment horizontal="center" vertical="center" wrapText="1"/>
    </xf>
    <xf numFmtId="0" fontId="36" fillId="9" borderId="12" xfId="0" applyFont="1" applyFill="1" applyBorder="1" applyAlignment="1" applyProtection="1">
      <alignment horizontal="center" vertical="center" wrapText="1"/>
    </xf>
    <xf numFmtId="0" fontId="36" fillId="9" borderId="15" xfId="0" applyFont="1" applyFill="1" applyBorder="1" applyAlignment="1" applyProtection="1">
      <alignment horizontal="center" vertical="center" wrapText="1"/>
    </xf>
    <xf numFmtId="0" fontId="36" fillId="9" borderId="38" xfId="0" applyFont="1" applyFill="1" applyBorder="1" applyAlignment="1" applyProtection="1">
      <alignment horizontal="center" vertical="center" wrapText="1"/>
    </xf>
    <xf numFmtId="0" fontId="36" fillId="9" borderId="0" xfId="0" applyFont="1" applyFill="1" applyBorder="1" applyAlignment="1" applyProtection="1">
      <alignment horizontal="center" vertical="center" wrapText="1"/>
    </xf>
    <xf numFmtId="0" fontId="36" fillId="9" borderId="39" xfId="0" applyFont="1" applyFill="1" applyBorder="1" applyAlignment="1" applyProtection="1">
      <alignment horizontal="center" vertical="center" wrapText="1"/>
    </xf>
    <xf numFmtId="0" fontId="36" fillId="9" borderId="16" xfId="0" applyFont="1" applyFill="1" applyBorder="1" applyAlignment="1" applyProtection="1">
      <alignment horizontal="center" vertical="center" wrapText="1"/>
    </xf>
    <xf numFmtId="0" fontId="36" fillId="9" borderId="30" xfId="0" applyFont="1" applyFill="1" applyBorder="1" applyAlignment="1" applyProtection="1">
      <alignment horizontal="center" vertical="center" wrapText="1"/>
    </xf>
    <xf numFmtId="0" fontId="36" fillId="9" borderId="17" xfId="0" applyFont="1" applyFill="1" applyBorder="1" applyAlignment="1" applyProtection="1">
      <alignment horizontal="center" vertical="center" wrapText="1"/>
    </xf>
    <xf numFmtId="9" fontId="35" fillId="2" borderId="68" xfId="1" applyNumberFormat="1" applyFont="1" applyFill="1" applyBorder="1" applyAlignment="1" applyProtection="1">
      <alignment horizontal="center" vertical="center"/>
    </xf>
    <xf numFmtId="9" fontId="35" fillId="2" borderId="69" xfId="1" applyNumberFormat="1" applyFont="1" applyFill="1" applyBorder="1" applyAlignment="1" applyProtection="1">
      <alignment horizontal="center" vertical="center"/>
    </xf>
    <xf numFmtId="9" fontId="35" fillId="2" borderId="70" xfId="1" applyNumberFormat="1" applyFont="1" applyFill="1" applyBorder="1" applyAlignment="1" applyProtection="1">
      <alignment horizontal="center" vertical="center"/>
    </xf>
    <xf numFmtId="9" fontId="53" fillId="0" borderId="69" xfId="6" applyFont="1" applyBorder="1" applyAlignment="1" applyProtection="1">
      <alignment horizontal="center" vertical="center" wrapText="1"/>
    </xf>
    <xf numFmtId="9" fontId="53" fillId="0" borderId="40" xfId="6" applyFont="1" applyBorder="1" applyAlignment="1" applyProtection="1">
      <alignment horizontal="center" vertical="center" wrapText="1"/>
    </xf>
    <xf numFmtId="9" fontId="53" fillId="0" borderId="10" xfId="6" applyFont="1" applyBorder="1" applyAlignment="1" applyProtection="1">
      <alignment horizontal="center" vertical="center" wrapText="1"/>
    </xf>
    <xf numFmtId="9" fontId="53" fillId="0" borderId="11" xfId="6" applyFont="1" applyBorder="1" applyAlignment="1" applyProtection="1">
      <alignment horizontal="center" vertical="center" wrapText="1"/>
    </xf>
    <xf numFmtId="0" fontId="35" fillId="2" borderId="57" xfId="2" applyFont="1" applyFill="1" applyBorder="1" applyAlignment="1" applyProtection="1">
      <alignment horizontal="center" vertical="center"/>
    </xf>
    <xf numFmtId="0" fontId="35" fillId="2" borderId="34" xfId="2" applyFont="1" applyFill="1" applyBorder="1" applyAlignment="1" applyProtection="1">
      <alignment horizontal="center" vertical="center"/>
    </xf>
    <xf numFmtId="0" fontId="35" fillId="2" borderId="55" xfId="2" applyFont="1" applyFill="1" applyBorder="1" applyAlignment="1" applyProtection="1">
      <alignment horizontal="center" vertical="center"/>
    </xf>
    <xf numFmtId="0" fontId="35" fillId="2" borderId="60" xfId="2" applyFont="1" applyFill="1" applyBorder="1" applyAlignment="1" applyProtection="1">
      <alignment horizontal="center" vertical="center"/>
    </xf>
    <xf numFmtId="0" fontId="35" fillId="2" borderId="61" xfId="2" applyFont="1" applyFill="1" applyBorder="1" applyAlignment="1" applyProtection="1">
      <alignment horizontal="center" vertical="center"/>
    </xf>
    <xf numFmtId="0" fontId="35" fillId="2" borderId="81" xfId="2" applyFont="1" applyFill="1" applyBorder="1" applyAlignment="1" applyProtection="1">
      <alignment horizontal="center" vertical="center"/>
    </xf>
    <xf numFmtId="0" fontId="35" fillId="2" borderId="36" xfId="2" applyFont="1" applyFill="1" applyBorder="1" applyAlignment="1" applyProtection="1">
      <alignment horizontal="center" vertical="center"/>
    </xf>
    <xf numFmtId="0" fontId="35" fillId="0" borderId="63" xfId="0" applyFont="1" applyFill="1" applyBorder="1" applyAlignment="1" applyProtection="1">
      <alignment horizontal="justify" vertical="center" wrapText="1"/>
    </xf>
    <xf numFmtId="0" fontId="35" fillId="0" borderId="9" xfId="0" applyFont="1" applyFill="1" applyBorder="1" applyAlignment="1" applyProtection="1">
      <alignment horizontal="justify" vertical="center" wrapText="1"/>
    </xf>
    <xf numFmtId="9" fontId="53" fillId="0" borderId="59" xfId="6" applyFont="1" applyBorder="1" applyAlignment="1" applyProtection="1">
      <alignment horizontal="center" vertical="center" wrapText="1"/>
    </xf>
    <xf numFmtId="9" fontId="53" fillId="0" borderId="70" xfId="6" applyFont="1" applyBorder="1" applyAlignment="1" applyProtection="1">
      <alignment horizontal="center" vertical="center" wrapText="1"/>
    </xf>
    <xf numFmtId="0" fontId="35" fillId="0" borderId="60" xfId="0" applyFont="1" applyFill="1" applyBorder="1" applyAlignment="1" applyProtection="1">
      <alignment horizontal="center" vertical="center" wrapText="1"/>
    </xf>
    <xf numFmtId="0" fontId="35" fillId="0" borderId="43" xfId="0" applyFont="1" applyFill="1" applyBorder="1" applyAlignment="1" applyProtection="1">
      <alignment horizontal="center" vertical="center" wrapText="1"/>
    </xf>
    <xf numFmtId="0" fontId="35" fillId="0" borderId="11" xfId="2" applyFont="1" applyFill="1" applyBorder="1" applyAlignment="1" applyProtection="1">
      <alignment vertical="center" wrapText="1"/>
    </xf>
    <xf numFmtId="0" fontId="35" fillId="0" borderId="13" xfId="2" applyFont="1" applyFill="1" applyBorder="1" applyAlignment="1" applyProtection="1">
      <alignment vertical="center" wrapText="1"/>
    </xf>
    <xf numFmtId="9" fontId="53" fillId="0" borderId="67" xfId="6" applyFont="1" applyBorder="1" applyAlignment="1" applyProtection="1">
      <alignment horizontal="center" vertical="center" wrapText="1"/>
    </xf>
    <xf numFmtId="9" fontId="53" fillId="0" borderId="81" xfId="6" applyFont="1" applyBorder="1" applyAlignment="1" applyProtection="1">
      <alignment horizontal="center" vertical="center" wrapText="1"/>
    </xf>
    <xf numFmtId="9" fontId="53" fillId="0" borderId="13" xfId="6" applyFont="1" applyBorder="1" applyAlignment="1" applyProtection="1">
      <alignment horizontal="center" vertical="center" wrapText="1"/>
    </xf>
    <xf numFmtId="9" fontId="53" fillId="0" borderId="9" xfId="6" applyFont="1" applyBorder="1" applyAlignment="1" applyProtection="1">
      <alignment horizontal="center" vertical="center" wrapText="1"/>
    </xf>
    <xf numFmtId="9" fontId="53" fillId="0" borderId="61" xfId="6" applyFont="1" applyBorder="1" applyAlignment="1" applyProtection="1">
      <alignment horizontal="center" vertical="center" wrapText="1"/>
    </xf>
    <xf numFmtId="9" fontId="53" fillId="0" borderId="43" xfId="6" applyFont="1" applyBorder="1" applyAlignment="1" applyProtection="1">
      <alignment horizontal="center" vertical="center" wrapText="1"/>
    </xf>
    <xf numFmtId="0" fontId="35" fillId="0" borderId="34" xfId="0" applyFont="1" applyFill="1" applyBorder="1" applyAlignment="1" applyProtection="1">
      <alignment horizontal="center" vertical="center" wrapText="1"/>
    </xf>
    <xf numFmtId="0" fontId="35" fillId="0" borderId="5" xfId="2" applyFont="1" applyFill="1" applyBorder="1" applyAlignment="1" applyProtection="1">
      <alignment vertical="center" wrapText="1"/>
    </xf>
    <xf numFmtId="0" fontId="35" fillId="0" borderId="4" xfId="2" applyFont="1" applyFill="1" applyBorder="1" applyAlignment="1" applyProtection="1">
      <alignment vertical="center" wrapText="1"/>
    </xf>
    <xf numFmtId="0" fontId="35" fillId="0" borderId="5" xfId="2" applyFont="1" applyFill="1" applyBorder="1" applyAlignment="1" applyProtection="1">
      <alignment horizontal="left" vertical="center" wrapText="1"/>
    </xf>
    <xf numFmtId="0" fontId="35" fillId="0" borderId="29" xfId="2" applyFont="1" applyFill="1" applyBorder="1" applyAlignment="1" applyProtection="1">
      <alignment horizontal="left" vertical="center" wrapText="1"/>
    </xf>
    <xf numFmtId="0" fontId="35" fillId="0" borderId="67" xfId="0" applyFont="1" applyFill="1" applyBorder="1" applyAlignment="1" applyProtection="1">
      <alignment horizontal="center" vertical="center" wrapText="1"/>
    </xf>
    <xf numFmtId="0" fontId="35" fillId="0" borderId="36" xfId="0" applyFont="1" applyFill="1" applyBorder="1" applyAlignment="1" applyProtection="1">
      <alignment horizontal="center" vertical="center" wrapText="1"/>
    </xf>
    <xf numFmtId="9" fontId="53" fillId="0" borderId="62" xfId="6" applyFont="1" applyBorder="1" applyAlignment="1" applyProtection="1">
      <alignment horizontal="center" vertical="center" wrapText="1"/>
    </xf>
    <xf numFmtId="0" fontId="35" fillId="0" borderId="57" xfId="0" applyFont="1" applyFill="1" applyBorder="1" applyAlignment="1" applyProtection="1">
      <alignment horizontal="center" vertical="center" wrapText="1"/>
    </xf>
    <xf numFmtId="0" fontId="35" fillId="0" borderId="55" xfId="0" applyFont="1" applyFill="1" applyBorder="1" applyAlignment="1" applyProtection="1">
      <alignment horizontal="center" vertical="center" wrapText="1"/>
    </xf>
    <xf numFmtId="9" fontId="53" fillId="0" borderId="72" xfId="6" applyFont="1" applyBorder="1" applyAlignment="1" applyProtection="1">
      <alignment horizontal="center" vertical="center" wrapText="1"/>
    </xf>
    <xf numFmtId="9" fontId="53" fillId="0" borderId="73" xfId="6" applyFont="1" applyBorder="1" applyAlignment="1" applyProtection="1">
      <alignment horizontal="center" vertical="center" wrapText="1"/>
    </xf>
    <xf numFmtId="9" fontId="53" fillId="0" borderId="83" xfId="6" applyFont="1" applyBorder="1" applyAlignment="1" applyProtection="1">
      <alignment horizontal="center" vertical="center" wrapText="1"/>
    </xf>
    <xf numFmtId="0" fontId="35" fillId="0" borderId="32" xfId="0" applyFont="1" applyFill="1" applyBorder="1" applyAlignment="1" applyProtection="1">
      <alignment horizontal="center" vertical="center" wrapText="1"/>
    </xf>
    <xf numFmtId="0" fontId="35" fillId="0" borderId="28" xfId="2" applyFont="1" applyFill="1" applyBorder="1" applyAlignment="1" applyProtection="1">
      <alignment vertical="center" wrapText="1"/>
    </xf>
    <xf numFmtId="0" fontId="35" fillId="2" borderId="0" xfId="0" applyFont="1" applyFill="1" applyBorder="1" applyAlignment="1" applyProtection="1">
      <alignment horizontal="center" vertical="center"/>
    </xf>
    <xf numFmtId="0" fontId="23" fillId="2" borderId="14" xfId="0" applyFont="1" applyFill="1" applyBorder="1" applyAlignment="1" applyProtection="1">
      <alignment horizontal="center"/>
    </xf>
    <xf numFmtId="0" fontId="23" fillId="2" borderId="15" xfId="0" applyFont="1" applyFill="1" applyBorder="1" applyAlignment="1" applyProtection="1">
      <alignment horizontal="center"/>
    </xf>
    <xf numFmtId="0" fontId="23" fillId="2" borderId="38" xfId="0" applyFont="1" applyFill="1" applyBorder="1" applyAlignment="1" applyProtection="1">
      <alignment horizontal="center"/>
    </xf>
    <xf numFmtId="0" fontId="23" fillId="2" borderId="39" xfId="0" applyFont="1" applyFill="1" applyBorder="1" applyAlignment="1" applyProtection="1">
      <alignment horizontal="center"/>
    </xf>
    <xf numFmtId="0" fontId="23" fillId="2" borderId="16" xfId="0" applyFont="1" applyFill="1" applyBorder="1" applyAlignment="1" applyProtection="1">
      <alignment horizontal="center"/>
    </xf>
    <xf numFmtId="0" fontId="23" fillId="2" borderId="17" xfId="0" applyFont="1" applyFill="1" applyBorder="1" applyAlignment="1" applyProtection="1">
      <alignment horizontal="center"/>
    </xf>
    <xf numFmtId="0" fontId="46" fillId="10" borderId="1" xfId="2" applyFont="1" applyFill="1" applyBorder="1" applyAlignment="1" applyProtection="1">
      <alignment horizontal="center" vertical="center" wrapText="1"/>
    </xf>
    <xf numFmtId="0" fontId="46" fillId="10" borderId="85" xfId="2" applyFont="1" applyFill="1" applyBorder="1" applyAlignment="1" applyProtection="1">
      <alignment horizontal="center" vertical="center" wrapText="1"/>
    </xf>
    <xf numFmtId="0" fontId="35" fillId="2" borderId="32" xfId="2" applyFont="1" applyFill="1" applyBorder="1" applyAlignment="1" applyProtection="1">
      <alignment horizontal="center" vertical="center"/>
    </xf>
    <xf numFmtId="0" fontId="46" fillId="10" borderId="88" xfId="2" applyFont="1" applyFill="1" applyBorder="1" applyAlignment="1" applyProtection="1">
      <alignment horizontal="center" vertical="center" wrapText="1"/>
    </xf>
    <xf numFmtId="0" fontId="46" fillId="10" borderId="86" xfId="2" applyFont="1" applyFill="1" applyBorder="1" applyAlignment="1" applyProtection="1">
      <alignment horizontal="center" vertical="center" wrapText="1"/>
    </xf>
    <xf numFmtId="0" fontId="29" fillId="2" borderId="0" xfId="0" applyFont="1" applyFill="1" applyBorder="1" applyAlignment="1" applyProtection="1">
      <alignment horizontal="left" vertical="center" wrapText="1"/>
    </xf>
    <xf numFmtId="0" fontId="35" fillId="0" borderId="66" xfId="0" applyFont="1" applyFill="1" applyBorder="1" applyAlignment="1" applyProtection="1">
      <alignment horizontal="justify" vertical="center" wrapText="1"/>
    </xf>
    <xf numFmtId="0" fontId="35" fillId="0" borderId="20" xfId="0" applyFont="1" applyFill="1" applyBorder="1" applyAlignment="1" applyProtection="1">
      <alignment horizontal="justify" vertical="center" wrapText="1"/>
    </xf>
    <xf numFmtId="0" fontId="35" fillId="0" borderId="7" xfId="2" applyFont="1" applyFill="1" applyBorder="1" applyAlignment="1" applyProtection="1">
      <alignment vertical="center" wrapText="1"/>
    </xf>
    <xf numFmtId="0" fontId="35" fillId="0" borderId="74" xfId="0" applyFont="1" applyFill="1" applyBorder="1" applyAlignment="1" applyProtection="1">
      <alignment horizontal="justify" vertical="center" wrapText="1"/>
    </xf>
    <xf numFmtId="9" fontId="35" fillId="2" borderId="72" xfId="1" applyFont="1" applyFill="1" applyBorder="1" applyAlignment="1" applyProtection="1">
      <alignment horizontal="center" vertical="center"/>
    </xf>
    <xf numFmtId="9" fontId="53" fillId="2" borderId="73" xfId="1" applyNumberFormat="1" applyFont="1" applyFill="1" applyBorder="1" applyAlignment="1" applyProtection="1">
      <alignment horizontal="center" vertical="center"/>
    </xf>
    <xf numFmtId="9" fontId="53" fillId="2" borderId="69" xfId="1" applyNumberFormat="1" applyFont="1" applyFill="1" applyBorder="1" applyAlignment="1" applyProtection="1">
      <alignment horizontal="center" vertical="center"/>
    </xf>
    <xf numFmtId="9" fontId="53" fillId="2" borderId="70" xfId="1" applyNumberFormat="1" applyFont="1" applyFill="1" applyBorder="1" applyAlignment="1" applyProtection="1">
      <alignment horizontal="center" vertical="center"/>
    </xf>
    <xf numFmtId="9" fontId="53" fillId="0" borderId="63" xfId="6" applyFont="1" applyBorder="1" applyAlignment="1" applyProtection="1">
      <alignment horizontal="center" vertical="center" wrapText="1"/>
    </xf>
    <xf numFmtId="9" fontId="53" fillId="0" borderId="71" xfId="6" applyFont="1" applyBorder="1" applyAlignment="1" applyProtection="1">
      <alignment horizontal="center" vertical="center" wrapText="1"/>
    </xf>
    <xf numFmtId="0" fontId="32" fillId="10" borderId="1" xfId="0" applyFont="1" applyFill="1" applyBorder="1" applyAlignment="1" applyProtection="1">
      <alignment horizontal="center" vertical="center"/>
    </xf>
    <xf numFmtId="0" fontId="32" fillId="10" borderId="54" xfId="0" applyFont="1" applyFill="1" applyBorder="1" applyAlignment="1" applyProtection="1">
      <alignment horizontal="center" vertical="center"/>
    </xf>
    <xf numFmtId="0" fontId="32" fillId="10" borderId="2" xfId="0" applyFont="1" applyFill="1" applyBorder="1" applyAlignment="1" applyProtection="1">
      <alignment horizontal="center" vertical="center"/>
    </xf>
    <xf numFmtId="0" fontId="32" fillId="10" borderId="1" xfId="0" applyFont="1" applyFill="1" applyBorder="1" applyAlignment="1" applyProtection="1">
      <alignment horizontal="center" vertical="center" wrapText="1"/>
    </xf>
    <xf numFmtId="0" fontId="32" fillId="10" borderId="54" xfId="0" applyFont="1" applyFill="1" applyBorder="1" applyAlignment="1" applyProtection="1">
      <alignment horizontal="center" vertical="center" wrapText="1"/>
    </xf>
    <xf numFmtId="0" fontId="32" fillId="10" borderId="2" xfId="0" applyFont="1" applyFill="1" applyBorder="1" applyAlignment="1" applyProtection="1">
      <alignment horizontal="center" vertical="center" wrapText="1"/>
    </xf>
    <xf numFmtId="164" fontId="35" fillId="0" borderId="58" xfId="0" applyNumberFormat="1" applyFont="1" applyFill="1" applyBorder="1" applyAlignment="1" applyProtection="1">
      <alignment horizontal="center" vertical="center" wrapText="1"/>
    </xf>
    <xf numFmtId="164" fontId="35" fillId="0" borderId="35" xfId="0" applyNumberFormat="1" applyFont="1" applyFill="1" applyBorder="1" applyAlignment="1" applyProtection="1">
      <alignment horizontal="center" vertical="center" wrapText="1"/>
    </xf>
    <xf numFmtId="164" fontId="35" fillId="0" borderId="37" xfId="0" applyNumberFormat="1" applyFont="1" applyFill="1" applyBorder="1" applyAlignment="1" applyProtection="1">
      <alignment horizontal="center" vertical="center" wrapText="1"/>
    </xf>
    <xf numFmtId="9" fontId="44" fillId="7" borderId="5" xfId="0" applyNumberFormat="1" applyFont="1" applyFill="1" applyBorder="1" applyAlignment="1" applyProtection="1">
      <alignment horizontal="center" vertical="center" wrapText="1" readingOrder="1"/>
    </xf>
    <xf numFmtId="0" fontId="44" fillId="3" borderId="5" xfId="0" applyFont="1" applyFill="1" applyBorder="1" applyAlignment="1" applyProtection="1">
      <alignment horizontal="center" vertical="center" wrapText="1" readingOrder="1"/>
    </xf>
    <xf numFmtId="0" fontId="39" fillId="0" borderId="5" xfId="0" applyFont="1" applyBorder="1" applyAlignment="1" applyProtection="1">
      <alignment horizontal="left" vertical="center"/>
    </xf>
    <xf numFmtId="0" fontId="43" fillId="0" borderId="5" xfId="0" applyFont="1" applyBorder="1" applyAlignment="1" applyProtection="1">
      <alignment horizontal="left" vertical="center"/>
    </xf>
    <xf numFmtId="0" fontId="39" fillId="0" borderId="5" xfId="0" applyFont="1" applyBorder="1" applyAlignment="1" applyProtection="1">
      <alignment vertical="center"/>
    </xf>
    <xf numFmtId="0" fontId="50" fillId="2" borderId="5" xfId="2" applyFont="1" applyFill="1" applyBorder="1" applyAlignment="1" applyProtection="1">
      <alignment horizontal="center" vertical="center"/>
    </xf>
    <xf numFmtId="0" fontId="52" fillId="2" borderId="93" xfId="2" applyFont="1" applyFill="1" applyBorder="1" applyAlignment="1" applyProtection="1">
      <alignment horizontal="center" vertical="center" wrapText="1"/>
    </xf>
    <xf numFmtId="0" fontId="52" fillId="2" borderId="94" xfId="2" applyFont="1" applyFill="1" applyBorder="1" applyAlignment="1" applyProtection="1">
      <alignment horizontal="center" vertical="center" wrapText="1"/>
    </xf>
    <xf numFmtId="0" fontId="52" fillId="2" borderId="95" xfId="2" applyFont="1" applyFill="1" applyBorder="1" applyAlignment="1" applyProtection="1">
      <alignment horizontal="center" vertical="center" wrapText="1"/>
    </xf>
    <xf numFmtId="0" fontId="38" fillId="2" borderId="75" xfId="0" applyFont="1" applyFill="1" applyBorder="1" applyAlignment="1" applyProtection="1">
      <alignment horizontal="center" vertical="center"/>
    </xf>
    <xf numFmtId="0" fontId="38" fillId="2" borderId="84" xfId="0" applyFont="1" applyFill="1" applyBorder="1" applyAlignment="1" applyProtection="1">
      <alignment horizontal="center" vertical="center"/>
    </xf>
    <xf numFmtId="0" fontId="38" fillId="2" borderId="64" xfId="0" applyFont="1" applyFill="1" applyBorder="1" applyAlignment="1" applyProtection="1">
      <alignment horizontal="center" vertical="center"/>
    </xf>
    <xf numFmtId="0" fontId="38" fillId="2" borderId="76" xfId="0" applyFont="1" applyFill="1" applyBorder="1" applyAlignment="1" applyProtection="1">
      <alignment horizontal="center" vertical="center"/>
    </xf>
    <xf numFmtId="0" fontId="38" fillId="2" borderId="19" xfId="0" applyFont="1" applyFill="1" applyBorder="1" applyAlignment="1" applyProtection="1">
      <alignment horizontal="center" vertical="center"/>
    </xf>
    <xf numFmtId="0" fontId="38" fillId="2" borderId="65" xfId="0" applyFont="1" applyFill="1" applyBorder="1" applyAlignment="1" applyProtection="1">
      <alignment horizontal="center" vertical="center"/>
    </xf>
    <xf numFmtId="0" fontId="38" fillId="2" borderId="77" xfId="0" applyFont="1" applyFill="1" applyBorder="1" applyAlignment="1" applyProtection="1">
      <alignment horizontal="center" vertical="center"/>
    </xf>
    <xf numFmtId="0" fontId="38" fillId="2" borderId="91" xfId="0" applyFont="1" applyFill="1" applyBorder="1" applyAlignment="1" applyProtection="1">
      <alignment horizontal="center" vertical="center"/>
    </xf>
    <xf numFmtId="0" fontId="38" fillId="2" borderId="92" xfId="0" applyFont="1" applyFill="1" applyBorder="1" applyAlignment="1" applyProtection="1">
      <alignment horizontal="center" vertical="center"/>
    </xf>
    <xf numFmtId="0" fontId="41" fillId="0" borderId="5" xfId="0" applyFont="1" applyBorder="1" applyAlignment="1" applyProtection="1">
      <alignment horizontal="center" vertical="center"/>
    </xf>
    <xf numFmtId="0" fontId="42" fillId="0" borderId="5" xfId="0" applyFont="1" applyBorder="1" applyAlignment="1" applyProtection="1">
      <alignment horizontal="center" vertical="center"/>
    </xf>
    <xf numFmtId="0" fontId="44" fillId="5" borderId="5" xfId="0" applyFont="1" applyFill="1" applyBorder="1" applyAlignment="1" applyProtection="1">
      <alignment horizontal="center" vertical="center" wrapText="1" readingOrder="1"/>
    </xf>
    <xf numFmtId="0" fontId="44" fillId="6" borderId="5" xfId="0" applyFont="1" applyFill="1" applyBorder="1" applyAlignment="1" applyProtection="1">
      <alignment horizontal="center" vertical="center" wrapText="1" readingOrder="1"/>
    </xf>
    <xf numFmtId="0" fontId="39" fillId="2" borderId="0" xfId="0" applyFont="1" applyFill="1" applyBorder="1" applyAlignment="1" applyProtection="1">
      <alignment horizontal="left"/>
    </xf>
    <xf numFmtId="9" fontId="53" fillId="0" borderId="5" xfId="6" applyFont="1" applyBorder="1" applyAlignment="1" applyProtection="1">
      <alignment horizontal="center" vertical="center" wrapText="1"/>
    </xf>
    <xf numFmtId="9" fontId="53" fillId="0" borderId="29" xfId="6" applyFont="1" applyBorder="1" applyAlignment="1" applyProtection="1">
      <alignment horizontal="center" vertical="center" wrapText="1"/>
    </xf>
    <xf numFmtId="0" fontId="35" fillId="0" borderId="5" xfId="2" applyFont="1" applyFill="1" applyBorder="1" applyAlignment="1" applyProtection="1">
      <alignment horizontal="justify" vertical="center" wrapText="1"/>
    </xf>
    <xf numFmtId="9" fontId="53" fillId="0" borderId="35" xfId="6" applyFont="1" applyBorder="1" applyAlignment="1" applyProtection="1">
      <alignment horizontal="center" vertical="center" wrapText="1"/>
    </xf>
    <xf numFmtId="9" fontId="53" fillId="0" borderId="37" xfId="6" applyFont="1" applyBorder="1" applyAlignment="1" applyProtection="1">
      <alignment horizontal="center" vertical="center" wrapText="1"/>
    </xf>
    <xf numFmtId="0" fontId="35" fillId="0" borderId="29" xfId="2" applyFont="1" applyFill="1" applyBorder="1" applyAlignment="1" applyProtection="1">
      <alignment horizontal="justify" vertical="center" wrapText="1"/>
    </xf>
    <xf numFmtId="9" fontId="53" fillId="0" borderId="34" xfId="6" applyFont="1" applyBorder="1" applyAlignment="1" applyProtection="1">
      <alignment horizontal="center" vertical="center" wrapText="1"/>
    </xf>
    <xf numFmtId="9" fontId="53" fillId="0" borderId="36" xfId="6" applyFont="1" applyBorder="1" applyAlignment="1" applyProtection="1">
      <alignment horizontal="center" vertical="center" wrapText="1"/>
    </xf>
    <xf numFmtId="9" fontId="53" fillId="0" borderId="56" xfId="6" applyFont="1" applyBorder="1" applyAlignment="1" applyProtection="1">
      <alignment horizontal="center" vertical="center" wrapText="1"/>
    </xf>
    <xf numFmtId="9" fontId="53" fillId="0" borderId="4" xfId="6" applyFont="1" applyBorder="1" applyAlignment="1" applyProtection="1">
      <alignment horizontal="center" vertical="center" wrapText="1"/>
    </xf>
    <xf numFmtId="9" fontId="35" fillId="2" borderId="68" xfId="1" applyFont="1" applyFill="1" applyBorder="1" applyAlignment="1" applyProtection="1">
      <alignment horizontal="center" vertical="center"/>
    </xf>
    <xf numFmtId="9" fontId="35" fillId="2" borderId="69" xfId="1" applyFont="1" applyFill="1" applyBorder="1" applyAlignment="1" applyProtection="1">
      <alignment horizontal="center" vertical="center"/>
    </xf>
    <xf numFmtId="9" fontId="35" fillId="2" borderId="70" xfId="1" applyFont="1" applyFill="1" applyBorder="1" applyAlignment="1" applyProtection="1">
      <alignment horizontal="center" vertical="center"/>
    </xf>
    <xf numFmtId="9" fontId="35" fillId="2" borderId="72" xfId="1" applyFont="1" applyFill="1" applyBorder="1" applyAlignment="1" applyProtection="1">
      <alignment horizontal="center" vertical="center" wrapText="1"/>
    </xf>
    <xf numFmtId="9" fontId="35" fillId="2" borderId="10" xfId="1" applyFont="1" applyFill="1" applyBorder="1" applyAlignment="1" applyProtection="1">
      <alignment horizontal="center" vertical="center" wrapText="1"/>
    </xf>
    <xf numFmtId="9" fontId="35" fillId="2" borderId="9" xfId="1" applyFont="1" applyFill="1" applyBorder="1" applyAlignment="1" applyProtection="1">
      <alignment horizontal="center" vertical="center" wrapText="1"/>
    </xf>
    <xf numFmtId="9" fontId="35" fillId="2" borderId="73" xfId="1" applyFont="1" applyFill="1" applyBorder="1" applyAlignment="1" applyProtection="1">
      <alignment horizontal="center" vertical="center" wrapText="1"/>
    </xf>
    <xf numFmtId="9" fontId="35" fillId="2" borderId="69" xfId="1" applyFont="1" applyFill="1" applyBorder="1" applyAlignment="1" applyProtection="1">
      <alignment horizontal="center" vertical="center" wrapText="1"/>
    </xf>
    <xf numFmtId="9" fontId="35" fillId="2" borderId="70" xfId="1" applyFont="1" applyFill="1" applyBorder="1" applyAlignment="1" applyProtection="1">
      <alignment horizontal="center" vertical="center" wrapText="1"/>
    </xf>
    <xf numFmtId="0" fontId="53" fillId="2" borderId="28" xfId="0" applyFont="1" applyFill="1" applyBorder="1" applyAlignment="1" applyProtection="1">
      <alignment horizontal="center" vertical="center" wrapText="1"/>
    </xf>
    <xf numFmtId="0" fontId="53" fillId="2" borderId="5" xfId="0" applyFont="1" applyFill="1" applyBorder="1" applyAlignment="1" applyProtection="1">
      <alignment horizontal="center" vertical="center" wrapText="1"/>
    </xf>
    <xf numFmtId="9" fontId="53" fillId="0" borderId="55" xfId="6" applyFont="1" applyBorder="1" applyAlignment="1" applyProtection="1">
      <alignment horizontal="center" vertical="center" wrapText="1"/>
    </xf>
    <xf numFmtId="0" fontId="35" fillId="2" borderId="43" xfId="2" applyFont="1" applyFill="1" applyBorder="1" applyAlignment="1" applyProtection="1">
      <alignment horizontal="center" vertical="center"/>
    </xf>
    <xf numFmtId="0" fontId="35" fillId="2" borderId="8" xfId="0" applyFont="1" applyFill="1" applyBorder="1" applyAlignment="1" applyProtection="1">
      <alignment horizontal="justify" vertical="center" wrapText="1"/>
    </xf>
    <xf numFmtId="0" fontId="35" fillId="2" borderId="10" xfId="0" applyFont="1" applyFill="1" applyBorder="1" applyAlignment="1" applyProtection="1">
      <alignment horizontal="justify" vertical="center" wrapText="1"/>
    </xf>
    <xf numFmtId="0" fontId="35" fillId="2" borderId="9" xfId="0" applyFont="1" applyFill="1" applyBorder="1" applyAlignment="1" applyProtection="1">
      <alignment horizontal="justify" vertical="center" wrapText="1"/>
    </xf>
    <xf numFmtId="0" fontId="35" fillId="2" borderId="12" xfId="0" applyFont="1" applyFill="1" applyBorder="1" applyAlignment="1" applyProtection="1">
      <alignment horizontal="center" vertical="center"/>
    </xf>
    <xf numFmtId="9" fontId="35" fillId="2" borderId="28" xfId="1" applyFont="1" applyFill="1" applyBorder="1" applyAlignment="1" applyProtection="1">
      <alignment horizontal="center" vertical="center" wrapText="1"/>
    </xf>
    <xf numFmtId="9" fontId="35" fillId="2" borderId="5" xfId="1" applyFont="1" applyFill="1" applyBorder="1" applyAlignment="1" applyProtection="1">
      <alignment horizontal="center" vertical="center" wrapText="1"/>
    </xf>
    <xf numFmtId="9" fontId="35" fillId="2" borderId="4" xfId="1" applyFont="1" applyFill="1" applyBorder="1" applyAlignment="1" applyProtection="1">
      <alignment horizontal="center" vertical="center" wrapText="1"/>
    </xf>
    <xf numFmtId="9" fontId="53" fillId="0" borderId="28" xfId="6" applyFont="1" applyBorder="1" applyAlignment="1" applyProtection="1">
      <alignment horizontal="center" vertical="center" wrapText="1"/>
    </xf>
    <xf numFmtId="9" fontId="53" fillId="0" borderId="33" xfId="6" applyFont="1" applyBorder="1" applyAlignment="1" applyProtection="1">
      <alignment horizontal="center" vertical="center" wrapText="1"/>
    </xf>
    <xf numFmtId="0" fontId="35" fillId="2" borderId="83" xfId="2" applyFont="1" applyFill="1" applyBorder="1" applyAlignment="1" applyProtection="1">
      <alignment horizontal="center" vertical="center"/>
    </xf>
    <xf numFmtId="9" fontId="53" fillId="0" borderId="58" xfId="6" applyFont="1" applyBorder="1" applyAlignment="1" applyProtection="1">
      <alignment horizontal="center" vertical="center" wrapText="1"/>
    </xf>
    <xf numFmtId="9" fontId="53" fillId="0" borderId="7" xfId="6" applyFont="1" applyBorder="1" applyAlignment="1" applyProtection="1">
      <alignment horizontal="center" vertical="center" wrapText="1"/>
    </xf>
    <xf numFmtId="0" fontId="35" fillId="2" borderId="72" xfId="2" applyFont="1" applyFill="1" applyBorder="1" applyAlignment="1" applyProtection="1">
      <alignment horizontal="justify" vertical="center" wrapText="1"/>
    </xf>
    <xf numFmtId="0" fontId="35" fillId="2" borderId="10" xfId="2" applyFont="1" applyFill="1" applyBorder="1" applyAlignment="1" applyProtection="1">
      <alignment horizontal="justify" vertical="center" wrapText="1"/>
    </xf>
    <xf numFmtId="0" fontId="35" fillId="2" borderId="9" xfId="2" applyFont="1" applyFill="1" applyBorder="1" applyAlignment="1" applyProtection="1">
      <alignment horizontal="justify" vertical="center" wrapText="1"/>
    </xf>
    <xf numFmtId="9" fontId="53" fillId="0" borderId="57" xfId="6" applyFont="1" applyBorder="1" applyAlignment="1" applyProtection="1">
      <alignment horizontal="center" vertical="center" wrapText="1"/>
    </xf>
    <xf numFmtId="0" fontId="53" fillId="2" borderId="32" xfId="0" applyFont="1" applyFill="1" applyBorder="1" applyAlignment="1" applyProtection="1">
      <alignment horizontal="center" vertical="center" wrapText="1"/>
    </xf>
    <xf numFmtId="0" fontId="53" fillId="2" borderId="34" xfId="0" applyFont="1" applyFill="1" applyBorder="1" applyAlignment="1" applyProtection="1">
      <alignment horizontal="center" vertical="center" wrapText="1"/>
    </xf>
    <xf numFmtId="9" fontId="35" fillId="2" borderId="11" xfId="1" applyFont="1" applyFill="1" applyBorder="1" applyAlignment="1" applyProtection="1">
      <alignment horizontal="center" vertical="center"/>
    </xf>
    <xf numFmtId="9" fontId="35" fillId="2" borderId="5" xfId="1" applyFont="1" applyFill="1" applyBorder="1" applyAlignment="1" applyProtection="1">
      <alignment horizontal="center" vertical="center"/>
    </xf>
    <xf numFmtId="9" fontId="35" fillId="2" borderId="29" xfId="1" applyFont="1" applyFill="1" applyBorder="1" applyAlignment="1" applyProtection="1">
      <alignment horizontal="center" vertical="center"/>
    </xf>
    <xf numFmtId="9" fontId="35" fillId="2" borderId="40" xfId="1" applyFont="1" applyFill="1" applyBorder="1" applyAlignment="1" applyProtection="1">
      <alignment horizontal="center" vertical="center"/>
    </xf>
    <xf numFmtId="9" fontId="35" fillId="2" borderId="35" xfId="1" applyFont="1" applyFill="1" applyBorder="1" applyAlignment="1" applyProtection="1">
      <alignment horizontal="center" vertical="center"/>
    </xf>
    <xf numFmtId="9" fontId="35" fillId="2" borderId="37" xfId="1" applyFont="1" applyFill="1" applyBorder="1" applyAlignment="1" applyProtection="1">
      <alignment horizontal="center" vertical="center"/>
    </xf>
    <xf numFmtId="0" fontId="35" fillId="0" borderId="11" xfId="2" applyFont="1" applyFill="1" applyBorder="1" applyAlignment="1" applyProtection="1">
      <alignment horizontal="justify" vertical="center" wrapText="1"/>
    </xf>
    <xf numFmtId="0" fontId="51" fillId="2" borderId="0" xfId="0" applyFont="1" applyFill="1" applyBorder="1" applyAlignment="1" applyProtection="1">
      <alignment horizontal="center" vertical="center"/>
    </xf>
    <xf numFmtId="9" fontId="35" fillId="2" borderId="11" xfId="1" applyFont="1" applyFill="1" applyBorder="1" applyAlignment="1" applyProtection="1">
      <alignment horizontal="center" vertical="center" wrapText="1"/>
    </xf>
    <xf numFmtId="9" fontId="35" fillId="2" borderId="29" xfId="1" applyFont="1" applyFill="1" applyBorder="1" applyAlignment="1" applyProtection="1">
      <alignment horizontal="center" vertical="center" wrapText="1"/>
    </xf>
    <xf numFmtId="0" fontId="35" fillId="2" borderId="72"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5" fillId="2" borderId="9" xfId="0" applyFont="1" applyFill="1" applyBorder="1" applyAlignment="1" applyProtection="1">
      <alignment horizontal="center" vertical="center" wrapText="1"/>
    </xf>
    <xf numFmtId="0" fontId="35" fillId="2" borderId="8" xfId="0" applyFont="1" applyFill="1" applyBorder="1" applyAlignment="1" applyProtection="1">
      <alignment horizontal="center" vertical="center" wrapText="1"/>
    </xf>
    <xf numFmtId="9" fontId="48" fillId="0" borderId="11" xfId="6" applyFont="1" applyBorder="1" applyAlignment="1" applyProtection="1">
      <alignment horizontal="center" vertical="center" wrapText="1"/>
    </xf>
    <xf numFmtId="9" fontId="48" fillId="0" borderId="5" xfId="6" applyFont="1" applyBorder="1" applyAlignment="1" applyProtection="1">
      <alignment horizontal="center" vertical="center" wrapText="1"/>
    </xf>
    <xf numFmtId="9" fontId="48" fillId="0" borderId="20" xfId="6" applyFont="1" applyBorder="1" applyAlignment="1" applyProtection="1">
      <alignment horizontal="center" vertical="center" wrapText="1"/>
    </xf>
    <xf numFmtId="9" fontId="48" fillId="0" borderId="23" xfId="6" applyFont="1" applyBorder="1" applyAlignment="1" applyProtection="1">
      <alignment horizontal="center" vertical="center" wrapText="1"/>
    </xf>
    <xf numFmtId="9" fontId="48" fillId="0" borderId="13" xfId="6" applyFont="1" applyBorder="1" applyAlignment="1" applyProtection="1">
      <alignment horizontal="center" vertical="center" wrapText="1"/>
    </xf>
    <xf numFmtId="0" fontId="35" fillId="2" borderId="68" xfId="0"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0" fontId="35" fillId="2" borderId="70" xfId="0" applyFont="1" applyFill="1" applyBorder="1" applyAlignment="1" applyProtection="1">
      <alignment horizontal="center" vertical="center" wrapText="1"/>
    </xf>
    <xf numFmtId="9" fontId="48" fillId="0" borderId="26" xfId="6" applyFont="1" applyBorder="1" applyAlignment="1" applyProtection="1">
      <alignment horizontal="center" vertical="center" wrapText="1"/>
    </xf>
    <xf numFmtId="0" fontId="38" fillId="0" borderId="26" xfId="0" applyFont="1" applyFill="1" applyBorder="1" applyAlignment="1" applyProtection="1">
      <alignment horizontal="center" vertical="center" wrapText="1"/>
    </xf>
    <xf numFmtId="0" fontId="38" fillId="0" borderId="20" xfId="0" applyFont="1" applyFill="1" applyBorder="1" applyAlignment="1" applyProtection="1">
      <alignment horizontal="center" vertical="center" wrapText="1"/>
    </xf>
    <xf numFmtId="0" fontId="46" fillId="10" borderId="88" xfId="2" applyFont="1" applyFill="1" applyBorder="1" applyAlignment="1" applyProtection="1">
      <alignment horizontal="center" vertical="center"/>
    </xf>
    <xf numFmtId="0" fontId="46" fillId="10" borderId="86" xfId="2" applyFont="1" applyFill="1" applyBorder="1" applyAlignment="1" applyProtection="1">
      <alignment horizontal="center" vertical="center"/>
    </xf>
    <xf numFmtId="0" fontId="35" fillId="2" borderId="72" xfId="0" applyFont="1" applyFill="1" applyBorder="1" applyAlignment="1" applyProtection="1">
      <alignment horizontal="justify" vertical="center" wrapText="1"/>
    </xf>
    <xf numFmtId="0" fontId="35" fillId="0" borderId="4" xfId="2" applyFont="1" applyFill="1" applyBorder="1" applyAlignment="1" applyProtection="1">
      <alignment horizontal="justify" vertical="center" wrapText="1"/>
    </xf>
    <xf numFmtId="0" fontId="44" fillId="2" borderId="0" xfId="0" applyFont="1" applyFill="1" applyBorder="1" applyAlignment="1" applyProtection="1">
      <alignment horizontal="center" vertical="center" wrapText="1" readingOrder="1"/>
    </xf>
    <xf numFmtId="0" fontId="41" fillId="2" borderId="0" xfId="0" applyFont="1" applyFill="1" applyBorder="1" applyAlignment="1" applyProtection="1">
      <alignment horizontal="center" vertical="center"/>
    </xf>
    <xf numFmtId="0" fontId="35" fillId="2" borderId="0" xfId="2" applyFont="1" applyFill="1" applyBorder="1" applyAlignment="1" applyProtection="1">
      <alignment horizontal="center" vertical="center"/>
    </xf>
    <xf numFmtId="0" fontId="39" fillId="0" borderId="18" xfId="0" applyFont="1" applyBorder="1" applyAlignment="1" applyProtection="1">
      <alignment horizontal="left" vertical="center"/>
    </xf>
    <xf numFmtId="0" fontId="39" fillId="0" borderId="19" xfId="0" applyFont="1" applyBorder="1" applyAlignment="1" applyProtection="1">
      <alignment horizontal="left" vertical="center"/>
    </xf>
    <xf numFmtId="0" fontId="39" fillId="0" borderId="20" xfId="0" applyFont="1" applyBorder="1" applyAlignment="1" applyProtection="1">
      <alignment horizontal="left" vertical="center"/>
    </xf>
    <xf numFmtId="0" fontId="43" fillId="0" borderId="18" xfId="0" applyFont="1" applyBorder="1" applyAlignment="1" applyProtection="1">
      <alignment horizontal="left" vertical="center"/>
    </xf>
    <xf numFmtId="0" fontId="43" fillId="0" borderId="19" xfId="0" applyFont="1" applyBorder="1" applyAlignment="1" applyProtection="1">
      <alignment horizontal="left" vertical="center"/>
    </xf>
    <xf numFmtId="0" fontId="43" fillId="0" borderId="20" xfId="0" applyFont="1" applyBorder="1" applyAlignment="1" applyProtection="1">
      <alignment horizontal="left" vertical="center"/>
    </xf>
    <xf numFmtId="9" fontId="35" fillId="2" borderId="11" xfId="1" applyFont="1" applyFill="1" applyBorder="1" applyAlignment="1" applyProtection="1">
      <alignment horizontal="justify" vertical="center" wrapText="1"/>
    </xf>
    <xf numFmtId="9" fontId="35" fillId="2" borderId="5" xfId="1" applyFont="1" applyFill="1" applyBorder="1" applyAlignment="1" applyProtection="1">
      <alignment horizontal="justify" vertical="center" wrapText="1"/>
    </xf>
    <xf numFmtId="9" fontId="35" fillId="2" borderId="29" xfId="1" applyFont="1" applyFill="1" applyBorder="1" applyAlignment="1" applyProtection="1">
      <alignment horizontal="justify" vertical="center" wrapText="1"/>
    </xf>
    <xf numFmtId="9" fontId="35" fillId="2" borderId="68" xfId="1" applyFont="1" applyFill="1" applyBorder="1" applyAlignment="1" applyProtection="1">
      <alignment horizontal="center" vertical="center" wrapText="1"/>
    </xf>
    <xf numFmtId="9" fontId="35" fillId="2" borderId="71" xfId="1" applyFont="1" applyFill="1" applyBorder="1" applyAlignment="1" applyProtection="1">
      <alignment horizontal="center" vertical="center" wrapText="1"/>
    </xf>
    <xf numFmtId="0" fontId="35" fillId="2" borderId="11" xfId="0" applyFont="1" applyFill="1" applyBorder="1" applyAlignment="1" applyProtection="1">
      <alignment horizontal="justify" vertical="center" wrapText="1"/>
    </xf>
    <xf numFmtId="0" fontId="35" fillId="2" borderId="5" xfId="0" applyFont="1" applyFill="1" applyBorder="1" applyAlignment="1" applyProtection="1">
      <alignment horizontal="justify" vertical="center" wrapText="1"/>
    </xf>
    <xf numFmtId="0" fontId="35" fillId="2" borderId="29" xfId="0" applyFont="1" applyFill="1" applyBorder="1" applyAlignment="1" applyProtection="1">
      <alignment horizontal="justify" vertical="center" wrapText="1"/>
    </xf>
    <xf numFmtId="0" fontId="41" fillId="0" borderId="18" xfId="0" applyFont="1" applyBorder="1" applyAlignment="1" applyProtection="1">
      <alignment horizontal="center" vertical="center"/>
    </xf>
    <xf numFmtId="0" fontId="41" fillId="0" borderId="19" xfId="0" applyFont="1" applyBorder="1" applyAlignment="1" applyProtection="1">
      <alignment horizontal="center" vertical="center"/>
    </xf>
    <xf numFmtId="0" fontId="41" fillId="0" borderId="20" xfId="0" applyFont="1" applyBorder="1" applyAlignment="1" applyProtection="1">
      <alignment horizontal="center" vertical="center"/>
    </xf>
    <xf numFmtId="0" fontId="42" fillId="0" borderId="18"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20" xfId="0" applyFont="1" applyBorder="1" applyAlignment="1" applyProtection="1">
      <alignment horizontal="center" vertical="center"/>
    </xf>
    <xf numFmtId="0" fontId="44" fillId="5" borderId="18" xfId="0" applyFont="1" applyFill="1" applyBorder="1" applyAlignment="1" applyProtection="1">
      <alignment horizontal="center" vertical="center" wrapText="1" readingOrder="1"/>
    </xf>
    <xf numFmtId="0" fontId="44" fillId="5" borderId="19" xfId="0" applyFont="1" applyFill="1" applyBorder="1" applyAlignment="1" applyProtection="1">
      <alignment horizontal="center" vertical="center" wrapText="1" readingOrder="1"/>
    </xf>
    <xf numFmtId="0" fontId="44" fillId="5" borderId="20" xfId="0" applyFont="1" applyFill="1" applyBorder="1" applyAlignment="1" applyProtection="1">
      <alignment horizontal="center" vertical="center" wrapText="1" readingOrder="1"/>
    </xf>
    <xf numFmtId="0" fontId="44" fillId="6" borderId="18" xfId="0" applyFont="1" applyFill="1" applyBorder="1" applyAlignment="1" applyProtection="1">
      <alignment horizontal="center" vertical="center" wrapText="1" readingOrder="1"/>
    </xf>
    <xf numFmtId="0" fontId="44" fillId="6" borderId="19" xfId="0" applyFont="1" applyFill="1" applyBorder="1" applyAlignment="1" applyProtection="1">
      <alignment horizontal="center" vertical="center" wrapText="1" readingOrder="1"/>
    </xf>
    <xf numFmtId="0" fontId="44" fillId="6" borderId="20" xfId="0" applyFont="1" applyFill="1" applyBorder="1" applyAlignment="1" applyProtection="1">
      <alignment horizontal="center" vertical="center" wrapText="1" readingOrder="1"/>
    </xf>
    <xf numFmtId="0" fontId="50" fillId="2" borderId="18" xfId="2" applyFont="1" applyFill="1" applyBorder="1" applyAlignment="1" applyProtection="1">
      <alignment horizontal="center" vertical="center"/>
    </xf>
    <xf numFmtId="0" fontId="50" fillId="2" borderId="19" xfId="2" applyFont="1" applyFill="1" applyBorder="1" applyAlignment="1" applyProtection="1">
      <alignment horizontal="center" vertical="center"/>
    </xf>
    <xf numFmtId="0" fontId="50" fillId="2" borderId="20" xfId="2"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9" fontId="44" fillId="7" borderId="18" xfId="0" applyNumberFormat="1" applyFont="1" applyFill="1" applyBorder="1" applyAlignment="1" applyProtection="1">
      <alignment horizontal="center" vertical="center" wrapText="1" readingOrder="1"/>
    </xf>
    <xf numFmtId="9" fontId="44" fillId="7" borderId="19" xfId="0" applyNumberFormat="1" applyFont="1" applyFill="1" applyBorder="1" applyAlignment="1" applyProtection="1">
      <alignment horizontal="center" vertical="center" wrapText="1" readingOrder="1"/>
    </xf>
    <xf numFmtId="9" fontId="44" fillId="7" borderId="20" xfId="0" applyNumberFormat="1" applyFont="1" applyFill="1" applyBorder="1" applyAlignment="1" applyProtection="1">
      <alignment horizontal="center" vertical="center" wrapText="1" readingOrder="1"/>
    </xf>
    <xf numFmtId="0" fontId="44" fillId="3" borderId="18" xfId="0" applyFont="1" applyFill="1" applyBorder="1" applyAlignment="1" applyProtection="1">
      <alignment horizontal="center" vertical="center" wrapText="1" readingOrder="1"/>
    </xf>
    <xf numFmtId="0" fontId="44" fillId="3" borderId="19" xfId="0" applyFont="1" applyFill="1" applyBorder="1" applyAlignment="1" applyProtection="1">
      <alignment horizontal="center" vertical="center" wrapText="1" readingOrder="1"/>
    </xf>
    <xf numFmtId="0" fontId="44" fillId="3" borderId="20" xfId="0" applyFont="1" applyFill="1" applyBorder="1" applyAlignment="1" applyProtection="1">
      <alignment horizontal="center" vertical="center" wrapText="1" readingOrder="1"/>
    </xf>
    <xf numFmtId="0" fontId="39" fillId="0" borderId="18" xfId="0" applyFont="1" applyBorder="1" applyAlignment="1" applyProtection="1">
      <alignment horizontal="center" vertical="center"/>
    </xf>
    <xf numFmtId="0" fontId="39" fillId="0" borderId="19" xfId="0" applyFont="1" applyBorder="1" applyAlignment="1" applyProtection="1">
      <alignment horizontal="center" vertical="center"/>
    </xf>
    <xf numFmtId="0" fontId="39" fillId="0" borderId="20" xfId="0" applyFont="1" applyBorder="1" applyAlignment="1" applyProtection="1">
      <alignment horizontal="center" vertical="center"/>
    </xf>
    <xf numFmtId="170" fontId="35" fillId="2" borderId="72" xfId="1" applyNumberFormat="1" applyFont="1" applyFill="1" applyBorder="1" applyAlignment="1" applyProtection="1">
      <alignment horizontal="center" vertical="center"/>
    </xf>
    <xf numFmtId="170" fontId="35" fillId="2" borderId="10" xfId="1" applyNumberFormat="1" applyFont="1" applyFill="1" applyBorder="1" applyAlignment="1" applyProtection="1">
      <alignment horizontal="center" vertical="center"/>
    </xf>
    <xf numFmtId="170" fontId="35" fillId="2" borderId="9" xfId="1" applyNumberFormat="1" applyFont="1" applyFill="1" applyBorder="1" applyAlignment="1" applyProtection="1">
      <alignment horizontal="center" vertical="center"/>
    </xf>
    <xf numFmtId="170" fontId="35" fillId="2" borderId="73" xfId="1" applyNumberFormat="1" applyFont="1" applyFill="1" applyBorder="1" applyAlignment="1" applyProtection="1">
      <alignment horizontal="center" vertical="center"/>
    </xf>
    <xf numFmtId="170" fontId="35" fillId="2" borderId="69" xfId="1" applyNumberFormat="1" applyFont="1" applyFill="1" applyBorder="1" applyAlignment="1" applyProtection="1">
      <alignment horizontal="center" vertical="center"/>
    </xf>
    <xf numFmtId="170" fontId="35" fillId="2" borderId="70" xfId="1" applyNumberFormat="1" applyFont="1" applyFill="1" applyBorder="1" applyAlignment="1" applyProtection="1">
      <alignment horizontal="center" vertical="center"/>
    </xf>
    <xf numFmtId="9" fontId="35" fillId="2" borderId="7" xfId="1" applyFont="1" applyFill="1" applyBorder="1" applyAlignment="1" applyProtection="1">
      <alignment horizontal="center" vertical="center"/>
    </xf>
    <xf numFmtId="9" fontId="35" fillId="2" borderId="4" xfId="1" applyFont="1" applyFill="1" applyBorder="1" applyAlignment="1" applyProtection="1">
      <alignment horizontal="center" vertical="center"/>
    </xf>
    <xf numFmtId="9" fontId="35" fillId="2" borderId="58" xfId="1" applyFont="1" applyFill="1" applyBorder="1" applyAlignment="1" applyProtection="1">
      <alignment horizontal="center" vertical="center"/>
    </xf>
    <xf numFmtId="9" fontId="35" fillId="2" borderId="56" xfId="1" applyFont="1" applyFill="1" applyBorder="1" applyAlignment="1" applyProtection="1">
      <alignment horizontal="center" vertical="center"/>
    </xf>
    <xf numFmtId="0" fontId="35" fillId="0" borderId="7" xfId="0" applyFont="1" applyFill="1" applyBorder="1" applyAlignment="1" applyProtection="1">
      <alignment horizontal="center" vertical="center" wrapText="1"/>
    </xf>
    <xf numFmtId="0" fontId="35" fillId="0" borderId="5" xfId="0" applyFont="1" applyFill="1" applyBorder="1" applyAlignment="1" applyProtection="1">
      <alignment horizontal="center" vertical="center" wrapText="1"/>
    </xf>
    <xf numFmtId="0" fontId="35" fillId="0" borderId="4" xfId="0" applyFont="1" applyFill="1" applyBorder="1" applyAlignment="1" applyProtection="1">
      <alignment horizontal="center" vertical="center" wrapText="1"/>
    </xf>
    <xf numFmtId="0" fontId="35" fillId="0" borderId="58" xfId="0" applyFont="1" applyFill="1" applyBorder="1" applyAlignment="1" applyProtection="1">
      <alignment horizontal="center" vertical="center" wrapText="1"/>
    </xf>
    <xf numFmtId="0" fontId="35" fillId="0" borderId="35" xfId="0" applyFont="1" applyFill="1" applyBorder="1" applyAlignment="1" applyProtection="1">
      <alignment horizontal="center" vertical="center" wrapText="1"/>
    </xf>
    <xf numFmtId="0" fontId="35" fillId="0" borderId="56" xfId="0" applyFont="1" applyFill="1" applyBorder="1" applyAlignment="1" applyProtection="1">
      <alignment horizontal="center" vertical="center" wrapText="1"/>
    </xf>
    <xf numFmtId="0" fontId="35" fillId="0" borderId="8" xfId="0" applyFont="1" applyFill="1" applyBorder="1" applyAlignment="1" applyProtection="1">
      <alignment horizontal="center" vertical="center" wrapText="1"/>
    </xf>
    <xf numFmtId="0" fontId="35" fillId="0" borderId="10" xfId="0" applyFont="1" applyFill="1" applyBorder="1" applyAlignment="1" applyProtection="1">
      <alignment horizontal="center" vertical="center" wrapText="1"/>
    </xf>
    <xf numFmtId="0" fontId="35" fillId="0" borderId="9" xfId="0" applyFont="1" applyFill="1" applyBorder="1" applyAlignment="1" applyProtection="1">
      <alignment horizontal="center" vertical="center" wrapText="1"/>
    </xf>
    <xf numFmtId="0" fontId="35" fillId="0" borderId="68" xfId="0" applyFont="1" applyFill="1" applyBorder="1" applyAlignment="1" applyProtection="1">
      <alignment horizontal="center" vertical="center" wrapText="1"/>
    </xf>
    <xf numFmtId="0" fontId="35" fillId="0" borderId="69" xfId="0" applyFont="1" applyFill="1" applyBorder="1" applyAlignment="1" applyProtection="1">
      <alignment horizontal="center" vertical="center" wrapText="1"/>
    </xf>
    <xf numFmtId="0" fontId="35" fillId="0" borderId="70" xfId="0" applyFont="1" applyFill="1" applyBorder="1" applyAlignment="1" applyProtection="1">
      <alignment horizontal="center" vertical="center" wrapText="1"/>
    </xf>
    <xf numFmtId="0" fontId="35" fillId="2" borderId="7" xfId="2" applyFont="1" applyFill="1" applyBorder="1" applyAlignment="1" applyProtection="1">
      <alignment horizontal="justify" vertical="center" wrapText="1"/>
    </xf>
    <xf numFmtId="0" fontId="35" fillId="2" borderId="5" xfId="2" applyFont="1" applyFill="1" applyBorder="1" applyAlignment="1" applyProtection="1">
      <alignment horizontal="justify" vertical="center" wrapText="1"/>
    </xf>
    <xf numFmtId="0" fontId="35" fillId="2" borderId="4" xfId="2" applyFont="1" applyFill="1" applyBorder="1" applyAlignment="1" applyProtection="1">
      <alignment horizontal="justify" vertical="center" wrapText="1"/>
    </xf>
    <xf numFmtId="0" fontId="35" fillId="2" borderId="29" xfId="2" applyFont="1" applyFill="1" applyBorder="1" applyAlignment="1" applyProtection="1">
      <alignment horizontal="justify" vertical="center" wrapText="1"/>
    </xf>
    <xf numFmtId="0" fontId="35" fillId="0" borderId="7" xfId="0" applyFont="1" applyFill="1" applyBorder="1" applyAlignment="1" applyProtection="1">
      <alignment horizontal="justify" vertical="center" wrapText="1"/>
    </xf>
    <xf numFmtId="0" fontId="35" fillId="0" borderId="5" xfId="0" applyFont="1" applyFill="1" applyBorder="1" applyAlignment="1" applyProtection="1">
      <alignment horizontal="justify" vertical="center" wrapText="1"/>
    </xf>
    <xf numFmtId="0" fontId="35" fillId="0" borderId="4" xfId="0" applyFont="1" applyFill="1" applyBorder="1" applyAlignment="1" applyProtection="1">
      <alignment horizontal="justify" vertical="center" wrapText="1"/>
    </xf>
    <xf numFmtId="0" fontId="35" fillId="2" borderId="7" xfId="2" applyFont="1" applyFill="1" applyBorder="1" applyAlignment="1" applyProtection="1">
      <alignment horizontal="center" vertical="center"/>
    </xf>
    <xf numFmtId="0" fontId="35" fillId="2" borderId="4" xfId="2" applyFont="1" applyFill="1" applyBorder="1" applyAlignment="1" applyProtection="1">
      <alignment horizontal="center" vertical="center"/>
    </xf>
    <xf numFmtId="0" fontId="35" fillId="2" borderId="8" xfId="2" applyFont="1" applyFill="1" applyBorder="1" applyAlignment="1" applyProtection="1">
      <alignment horizontal="justify" vertical="center" wrapText="1"/>
    </xf>
    <xf numFmtId="0" fontId="35" fillId="2" borderId="8" xfId="2" applyFont="1" applyFill="1" applyBorder="1" applyAlignment="1" applyProtection="1">
      <alignment horizontal="center" vertical="center"/>
    </xf>
    <xf numFmtId="0" fontId="35" fillId="2" borderId="10" xfId="2" applyFont="1" applyFill="1" applyBorder="1" applyAlignment="1" applyProtection="1">
      <alignment horizontal="center" vertical="center"/>
    </xf>
    <xf numFmtId="0" fontId="35" fillId="2" borderId="9" xfId="2" applyFont="1" applyFill="1" applyBorder="1" applyAlignment="1" applyProtection="1">
      <alignment horizontal="center" vertical="center"/>
    </xf>
    <xf numFmtId="0" fontId="35" fillId="0" borderId="7" xfId="2" applyFont="1" applyFill="1" applyBorder="1" applyAlignment="1" applyProtection="1">
      <alignment horizontal="justify" vertical="center" wrapText="1"/>
    </xf>
    <xf numFmtId="0" fontId="35" fillId="2" borderId="68" xfId="2" applyFont="1" applyFill="1" applyBorder="1" applyAlignment="1" applyProtection="1">
      <alignment horizontal="center" vertical="center"/>
    </xf>
    <xf numFmtId="0" fontId="35" fillId="2" borderId="69" xfId="2" applyFont="1" applyFill="1" applyBorder="1" applyAlignment="1" applyProtection="1">
      <alignment horizontal="center" vertical="center"/>
    </xf>
    <xf numFmtId="0" fontId="35" fillId="2" borderId="70" xfId="2" applyFont="1" applyFill="1" applyBorder="1" applyAlignment="1" applyProtection="1">
      <alignment horizontal="center" vertical="center"/>
    </xf>
    <xf numFmtId="0" fontId="35" fillId="2" borderId="28" xfId="2" applyFont="1" applyFill="1" applyBorder="1" applyAlignment="1" applyProtection="1">
      <alignment horizontal="center" vertical="center"/>
    </xf>
    <xf numFmtId="0" fontId="35" fillId="2" borderId="5" xfId="2" applyFont="1" applyFill="1" applyBorder="1" applyAlignment="1" applyProtection="1">
      <alignment horizontal="center" vertical="center"/>
    </xf>
    <xf numFmtId="0" fontId="35" fillId="2" borderId="33" xfId="2" applyFont="1" applyFill="1" applyBorder="1" applyAlignment="1" applyProtection="1">
      <alignment horizontal="center" vertical="center"/>
    </xf>
    <xf numFmtId="0" fontId="35" fillId="2" borderId="35" xfId="2" applyFont="1" applyFill="1" applyBorder="1" applyAlignment="1" applyProtection="1">
      <alignment horizontal="center" vertical="center"/>
    </xf>
    <xf numFmtId="0" fontId="35" fillId="2" borderId="56" xfId="2" applyFont="1" applyFill="1" applyBorder="1" applyAlignment="1" applyProtection="1">
      <alignment horizontal="center" vertical="center"/>
    </xf>
    <xf numFmtId="0" fontId="35" fillId="2" borderId="58" xfId="2" applyFont="1" applyFill="1" applyBorder="1" applyAlignment="1" applyProtection="1">
      <alignment horizontal="center" vertical="center"/>
    </xf>
    <xf numFmtId="0" fontId="35" fillId="2" borderId="28" xfId="2" applyFont="1" applyFill="1" applyBorder="1" applyAlignment="1" applyProtection="1">
      <alignment horizontal="justify" vertical="center" wrapText="1"/>
    </xf>
    <xf numFmtId="1" fontId="35" fillId="0" borderId="5" xfId="6" applyNumberFormat="1" applyFont="1" applyFill="1" applyBorder="1" applyAlignment="1" applyProtection="1">
      <alignment horizontal="justify" vertical="center" wrapText="1"/>
    </xf>
    <xf numFmtId="1" fontId="35" fillId="0" borderId="4" xfId="6" applyNumberFormat="1" applyFont="1" applyFill="1" applyBorder="1" applyAlignment="1" applyProtection="1">
      <alignment horizontal="justify" vertical="center" wrapText="1"/>
    </xf>
    <xf numFmtId="0" fontId="35" fillId="0" borderId="28" xfId="2" applyFont="1" applyFill="1" applyBorder="1" applyAlignment="1" applyProtection="1">
      <alignment horizontal="justify" vertical="center" wrapText="1"/>
    </xf>
    <xf numFmtId="9" fontId="53" fillId="0" borderId="32" xfId="6" applyFont="1" applyBorder="1" applyAlignment="1" applyProtection="1">
      <alignment horizontal="center" vertical="center" wrapText="1"/>
    </xf>
    <xf numFmtId="0" fontId="39" fillId="0" borderId="18" xfId="0" applyFont="1" applyBorder="1" applyAlignment="1" applyProtection="1">
      <alignment vertical="center"/>
    </xf>
    <xf numFmtId="0" fontId="39" fillId="0" borderId="19" xfId="0" applyFont="1" applyBorder="1" applyAlignment="1" applyProtection="1">
      <alignment vertical="center"/>
    </xf>
    <xf numFmtId="0" fontId="39" fillId="0" borderId="20" xfId="0" applyFont="1" applyBorder="1" applyAlignment="1" applyProtection="1">
      <alignment vertical="center"/>
    </xf>
    <xf numFmtId="41" fontId="35" fillId="2" borderId="72" xfId="15" applyFont="1" applyFill="1" applyBorder="1" applyAlignment="1" applyProtection="1">
      <alignment horizontal="center" vertical="center"/>
    </xf>
    <xf numFmtId="41" fontId="35" fillId="2" borderId="10" xfId="15" applyFont="1" applyFill="1" applyBorder="1" applyAlignment="1" applyProtection="1">
      <alignment horizontal="center" vertical="center"/>
    </xf>
    <xf numFmtId="41" fontId="35" fillId="2" borderId="9" xfId="15" applyFont="1" applyFill="1" applyBorder="1" applyAlignment="1" applyProtection="1">
      <alignment horizontal="center" vertical="center"/>
    </xf>
    <xf numFmtId="41" fontId="35" fillId="2" borderId="73" xfId="15" applyFont="1" applyFill="1" applyBorder="1" applyAlignment="1" applyProtection="1">
      <alignment horizontal="center" vertical="center"/>
    </xf>
    <xf numFmtId="41" fontId="35" fillId="2" borderId="69" xfId="15" applyFont="1" applyFill="1" applyBorder="1" applyAlignment="1" applyProtection="1">
      <alignment horizontal="center" vertical="center"/>
    </xf>
    <xf numFmtId="41" fontId="35" fillId="2" borderId="70" xfId="15" applyFont="1" applyFill="1" applyBorder="1" applyAlignment="1" applyProtection="1">
      <alignment horizontal="center" vertical="center"/>
    </xf>
    <xf numFmtId="9" fontId="35" fillId="2" borderId="63" xfId="1" applyFont="1" applyFill="1" applyBorder="1" applyAlignment="1" applyProtection="1">
      <alignment horizontal="center" vertical="center"/>
    </xf>
    <xf numFmtId="9" fontId="35" fillId="2" borderId="71" xfId="1" applyFont="1" applyFill="1" applyBorder="1" applyAlignment="1" applyProtection="1">
      <alignment horizontal="center" vertical="center"/>
    </xf>
    <xf numFmtId="0" fontId="35" fillId="2" borderId="62" xfId="2" applyFont="1" applyFill="1" applyBorder="1" applyAlignment="1" applyProtection="1">
      <alignment horizontal="center" vertical="center"/>
    </xf>
    <xf numFmtId="0" fontId="35" fillId="2" borderId="63" xfId="2" applyFont="1" applyFill="1" applyBorder="1" applyAlignment="1" applyProtection="1">
      <alignment horizontal="justify" vertical="center" wrapText="1"/>
    </xf>
    <xf numFmtId="0" fontId="50" fillId="2" borderId="0" xfId="2" applyFont="1" applyFill="1" applyBorder="1" applyAlignment="1" applyProtection="1">
      <alignment horizontal="center" vertical="center" wrapText="1"/>
    </xf>
    <xf numFmtId="0" fontId="35" fillId="0" borderId="29" xfId="2" applyFont="1" applyFill="1" applyBorder="1" applyAlignment="1" applyProtection="1">
      <alignment vertical="center" wrapText="1"/>
    </xf>
    <xf numFmtId="0" fontId="23" fillId="2" borderId="76" xfId="0" applyFont="1" applyFill="1" applyBorder="1" applyAlignment="1" applyProtection="1">
      <alignment horizontal="center" vertical="center"/>
    </xf>
    <xf numFmtId="0" fontId="23" fillId="2" borderId="19" xfId="0" applyFont="1" applyFill="1" applyBorder="1" applyAlignment="1" applyProtection="1">
      <alignment horizontal="center" vertical="center"/>
    </xf>
    <xf numFmtId="0" fontId="23" fillId="2" borderId="65" xfId="0" applyFont="1" applyFill="1" applyBorder="1" applyAlignment="1" applyProtection="1">
      <alignment horizontal="center" vertical="center"/>
    </xf>
    <xf numFmtId="0" fontId="51" fillId="2" borderId="75" xfId="0" applyFont="1" applyFill="1" applyBorder="1" applyAlignment="1" applyProtection="1">
      <alignment horizontal="center" vertical="center"/>
    </xf>
    <xf numFmtId="0" fontId="51" fillId="2" borderId="84" xfId="0" applyFont="1" applyFill="1" applyBorder="1" applyAlignment="1" applyProtection="1">
      <alignment horizontal="center" vertical="center"/>
    </xf>
    <xf numFmtId="0" fontId="51" fillId="2" borderId="64" xfId="0" applyFont="1" applyFill="1" applyBorder="1" applyAlignment="1" applyProtection="1">
      <alignment horizontal="center" vertical="center"/>
    </xf>
    <xf numFmtId="169" fontId="23" fillId="2" borderId="77" xfId="0" applyNumberFormat="1" applyFont="1" applyFill="1" applyBorder="1" applyAlignment="1" applyProtection="1">
      <alignment horizontal="center" vertical="center"/>
    </xf>
    <xf numFmtId="169" fontId="23" fillId="2" borderId="91" xfId="0" applyNumberFormat="1" applyFont="1" applyFill="1" applyBorder="1" applyAlignment="1" applyProtection="1">
      <alignment horizontal="center" vertical="center"/>
    </xf>
    <xf numFmtId="169" fontId="23" fillId="2" borderId="92" xfId="0" applyNumberFormat="1" applyFont="1" applyFill="1" applyBorder="1" applyAlignment="1" applyProtection="1">
      <alignment horizontal="center" vertical="center"/>
    </xf>
    <xf numFmtId="0" fontId="49" fillId="2" borderId="93" xfId="2" applyFont="1" applyFill="1" applyBorder="1" applyAlignment="1" applyProtection="1">
      <alignment horizontal="center" vertical="center" wrapText="1"/>
    </xf>
    <xf numFmtId="0" fontId="49" fillId="2" borderId="94" xfId="2" applyFont="1" applyFill="1" applyBorder="1" applyAlignment="1" applyProtection="1">
      <alignment horizontal="center" vertical="center" wrapText="1"/>
    </xf>
    <xf numFmtId="0" fontId="49" fillId="2" borderId="95" xfId="2" applyFont="1" applyFill="1" applyBorder="1" applyAlignment="1" applyProtection="1">
      <alignment horizontal="center" vertical="center" wrapText="1"/>
    </xf>
    <xf numFmtId="0" fontId="23" fillId="2" borderId="0" xfId="0" applyFont="1" applyFill="1" applyBorder="1" applyAlignment="1" applyProtection="1">
      <alignment horizontal="center"/>
    </xf>
    <xf numFmtId="169" fontId="23" fillId="2" borderId="0" xfId="0" applyNumberFormat="1" applyFont="1" applyFill="1" applyBorder="1" applyAlignment="1" applyProtection="1">
      <alignment horizontal="center"/>
    </xf>
    <xf numFmtId="1" fontId="35" fillId="2" borderId="0" xfId="2" applyNumberFormat="1" applyFont="1" applyFill="1" applyBorder="1" applyAlignment="1" applyProtection="1">
      <alignment horizontal="center" vertical="center"/>
    </xf>
    <xf numFmtId="9" fontId="35" fillId="2" borderId="0" xfId="1" applyFont="1" applyFill="1" applyBorder="1" applyAlignment="1" applyProtection="1">
      <alignment horizontal="center" vertical="center"/>
    </xf>
    <xf numFmtId="0" fontId="12" fillId="9" borderId="14" xfId="0" applyFont="1" applyFill="1" applyBorder="1" applyAlignment="1" applyProtection="1">
      <alignment horizontal="center" vertical="center" wrapText="1"/>
    </xf>
    <xf numFmtId="0" fontId="12" fillId="9" borderId="12" xfId="0" applyFont="1" applyFill="1" applyBorder="1" applyAlignment="1" applyProtection="1">
      <alignment horizontal="center" vertical="center" wrapText="1"/>
    </xf>
    <xf numFmtId="0" fontId="12" fillId="9" borderId="15" xfId="0" applyFont="1" applyFill="1" applyBorder="1" applyAlignment="1" applyProtection="1">
      <alignment horizontal="center" vertical="center" wrapText="1"/>
    </xf>
    <xf numFmtId="0" fontId="12" fillId="9" borderId="38" xfId="0" applyFont="1" applyFill="1" applyBorder="1" applyAlignment="1" applyProtection="1">
      <alignment horizontal="center" vertical="center" wrapText="1"/>
    </xf>
    <xf numFmtId="0" fontId="12" fillId="9" borderId="0" xfId="0" applyFont="1" applyFill="1" applyBorder="1" applyAlignment="1" applyProtection="1">
      <alignment horizontal="center" vertical="center" wrapText="1"/>
    </xf>
    <xf numFmtId="0" fontId="12" fillId="9" borderId="39" xfId="0" applyFont="1" applyFill="1" applyBorder="1" applyAlignment="1" applyProtection="1">
      <alignment horizontal="center" vertical="center" wrapText="1"/>
    </xf>
    <xf numFmtId="0" fontId="12" fillId="9" borderId="16" xfId="0" applyFont="1" applyFill="1" applyBorder="1" applyAlignment="1" applyProtection="1">
      <alignment horizontal="center" vertical="center" wrapText="1"/>
    </xf>
    <xf numFmtId="0" fontId="12" fillId="9" borderId="30" xfId="0" applyFont="1" applyFill="1" applyBorder="1" applyAlignment="1" applyProtection="1">
      <alignment horizontal="center" vertical="center" wrapText="1"/>
    </xf>
    <xf numFmtId="0" fontId="12" fillId="9" borderId="17" xfId="0" applyFont="1" applyFill="1" applyBorder="1" applyAlignment="1" applyProtection="1">
      <alignment horizontal="center" vertical="center" wrapText="1"/>
    </xf>
    <xf numFmtId="9" fontId="56" fillId="0" borderId="73" xfId="6" applyFont="1" applyBorder="1" applyAlignment="1" applyProtection="1">
      <alignment horizontal="center" vertical="center" wrapText="1"/>
    </xf>
    <xf numFmtId="9" fontId="56" fillId="0" borderId="40" xfId="6" applyFont="1" applyBorder="1" applyAlignment="1" applyProtection="1">
      <alignment horizontal="center" vertical="center" wrapText="1"/>
    </xf>
    <xf numFmtId="9" fontId="56" fillId="0" borderId="83" xfId="6" applyFont="1" applyBorder="1" applyAlignment="1" applyProtection="1">
      <alignment horizontal="center" vertical="center" wrapText="1"/>
    </xf>
    <xf numFmtId="9" fontId="56" fillId="0" borderId="43" xfId="6" applyFont="1" applyBorder="1" applyAlignment="1" applyProtection="1">
      <alignment horizontal="center" vertical="center" wrapText="1"/>
    </xf>
    <xf numFmtId="9" fontId="56" fillId="0" borderId="59" xfId="6" applyFont="1" applyBorder="1" applyAlignment="1" applyProtection="1">
      <alignment horizontal="center" vertical="center" wrapText="1"/>
    </xf>
    <xf numFmtId="9" fontId="56" fillId="0" borderId="70" xfId="6" applyFont="1" applyBorder="1" applyAlignment="1" applyProtection="1">
      <alignment horizontal="center" vertical="center" wrapText="1"/>
    </xf>
    <xf numFmtId="9" fontId="56" fillId="0" borderId="13" xfId="6" applyFont="1" applyBorder="1" applyAlignment="1" applyProtection="1">
      <alignment horizontal="center" vertical="center" wrapText="1"/>
    </xf>
    <xf numFmtId="9" fontId="56" fillId="0" borderId="9" xfId="6" applyFont="1" applyBorder="1" applyAlignment="1" applyProtection="1">
      <alignment horizontal="center" vertical="center" wrapText="1"/>
    </xf>
    <xf numFmtId="0" fontId="13" fillId="2" borderId="0" xfId="0" applyFont="1" applyFill="1" applyBorder="1" applyAlignment="1" applyProtection="1">
      <alignment horizontal="left" vertical="center"/>
    </xf>
    <xf numFmtId="0" fontId="9" fillId="2" borderId="72" xfId="2" applyFont="1" applyFill="1" applyBorder="1" applyAlignment="1" applyProtection="1">
      <alignment horizontal="justify" vertical="center" wrapText="1"/>
    </xf>
    <xf numFmtId="0" fontId="9" fillId="2" borderId="10" xfId="2" applyFont="1" applyFill="1" applyBorder="1" applyAlignment="1" applyProtection="1">
      <alignment horizontal="justify" vertical="center" wrapText="1"/>
    </xf>
    <xf numFmtId="0" fontId="9" fillId="2" borderId="9" xfId="2" applyFont="1" applyFill="1" applyBorder="1" applyAlignment="1" applyProtection="1">
      <alignment horizontal="justify" vertical="center" wrapText="1"/>
    </xf>
    <xf numFmtId="9" fontId="56" fillId="0" borderId="72" xfId="6" applyFont="1" applyBorder="1" applyAlignment="1" applyProtection="1">
      <alignment horizontal="center" vertical="center" wrapText="1"/>
    </xf>
    <xf numFmtId="9" fontId="56" fillId="0" borderId="11" xfId="6" applyFont="1" applyBorder="1" applyAlignment="1" applyProtection="1">
      <alignment horizontal="center" vertical="center" wrapText="1"/>
    </xf>
    <xf numFmtId="9" fontId="56" fillId="0" borderId="5" xfId="6" applyFont="1" applyBorder="1" applyAlignment="1" applyProtection="1">
      <alignment horizontal="center" vertical="center" wrapText="1"/>
    </xf>
    <xf numFmtId="9" fontId="56" fillId="0" borderId="35" xfId="6" applyFont="1" applyBorder="1" applyAlignment="1" applyProtection="1">
      <alignment horizontal="center" vertical="center" wrapText="1"/>
    </xf>
    <xf numFmtId="9" fontId="56" fillId="0" borderId="34" xfId="6" applyFont="1" applyBorder="1" applyAlignment="1" applyProtection="1">
      <alignment horizontal="center" vertical="center" wrapText="1"/>
    </xf>
    <xf numFmtId="9" fontId="56" fillId="0" borderId="55" xfId="6" applyFont="1" applyBorder="1" applyAlignment="1" applyProtection="1">
      <alignment horizontal="center" vertical="center" wrapText="1"/>
    </xf>
    <xf numFmtId="9" fontId="56" fillId="0" borderId="4" xfId="6" applyFont="1" applyBorder="1" applyAlignment="1" applyProtection="1">
      <alignment horizontal="center" vertical="center" wrapText="1"/>
    </xf>
    <xf numFmtId="9" fontId="56" fillId="7" borderId="5" xfId="6" applyFont="1" applyFill="1" applyBorder="1" applyAlignment="1" applyProtection="1">
      <alignment horizontal="center" vertical="center" wrapText="1"/>
    </xf>
    <xf numFmtId="9" fontId="56" fillId="7" borderId="4" xfId="6" applyFont="1" applyFill="1" applyBorder="1" applyAlignment="1" applyProtection="1">
      <alignment horizontal="center" vertical="center" wrapText="1"/>
    </xf>
    <xf numFmtId="0" fontId="3" fillId="0" borderId="18" xfId="0" applyFont="1" applyBorder="1" applyAlignment="1" applyProtection="1">
      <alignment vertical="center"/>
    </xf>
    <xf numFmtId="0" fontId="3" fillId="0" borderId="19" xfId="0" applyFont="1" applyBorder="1" applyAlignment="1" applyProtection="1">
      <alignment vertical="center"/>
    </xf>
    <xf numFmtId="0" fontId="3" fillId="0" borderId="20" xfId="0" applyFont="1" applyBorder="1" applyAlignment="1" applyProtection="1">
      <alignment vertical="center"/>
    </xf>
    <xf numFmtId="9" fontId="56" fillId="0" borderId="36" xfId="6" applyFont="1" applyBorder="1" applyAlignment="1" applyProtection="1">
      <alignment horizontal="center" vertical="center" wrapText="1"/>
    </xf>
    <xf numFmtId="9" fontId="56" fillId="0" borderId="29" xfId="6" applyFont="1" applyBorder="1" applyAlignment="1" applyProtection="1">
      <alignment horizontal="center" vertical="center" wrapText="1"/>
    </xf>
    <xf numFmtId="0" fontId="0" fillId="2" borderId="0" xfId="0" applyFill="1" applyBorder="1" applyAlignment="1" applyProtection="1">
      <alignment horizontal="center"/>
    </xf>
    <xf numFmtId="169" fontId="0" fillId="2" borderId="0" xfId="0" applyNumberFormat="1" applyFill="1" applyBorder="1" applyAlignment="1" applyProtection="1">
      <alignment horizontal="center"/>
    </xf>
    <xf numFmtId="0" fontId="19" fillId="2" borderId="0" xfId="0" applyFont="1" applyFill="1" applyBorder="1" applyAlignment="1" applyProtection="1">
      <alignment horizontal="center" vertical="center"/>
    </xf>
    <xf numFmtId="0" fontId="0" fillId="2" borderId="0" xfId="0" applyFill="1" applyBorder="1" applyAlignment="1" applyProtection="1">
      <alignment horizontal="center" vertical="center"/>
    </xf>
    <xf numFmtId="169" fontId="0" fillId="2" borderId="0" xfId="0" applyNumberFormat="1" applyFill="1" applyBorder="1" applyAlignment="1" applyProtection="1">
      <alignment horizontal="center" vertical="center"/>
    </xf>
    <xf numFmtId="9" fontId="9" fillId="2" borderId="0" xfId="1" applyFont="1" applyFill="1" applyBorder="1" applyAlignment="1" applyProtection="1">
      <alignment horizontal="center" vertical="center"/>
    </xf>
    <xf numFmtId="9" fontId="9" fillId="2" borderId="8" xfId="1" applyFont="1" applyFill="1" applyBorder="1" applyAlignment="1" applyProtection="1">
      <alignment horizontal="center" vertical="center"/>
    </xf>
    <xf numFmtId="9" fontId="9" fillId="2" borderId="10" xfId="1" applyFont="1" applyFill="1" applyBorder="1" applyAlignment="1" applyProtection="1">
      <alignment horizontal="center" vertical="center"/>
    </xf>
    <xf numFmtId="9" fontId="9" fillId="2" borderId="63" xfId="1" applyFont="1" applyFill="1" applyBorder="1" applyAlignment="1" applyProtection="1">
      <alignment horizontal="center" vertical="center"/>
    </xf>
    <xf numFmtId="9" fontId="7" fillId="7" borderId="18" xfId="0" applyNumberFormat="1" applyFont="1" applyFill="1" applyBorder="1" applyAlignment="1" applyProtection="1">
      <alignment horizontal="center" vertical="center" wrapText="1" readingOrder="1"/>
    </xf>
    <xf numFmtId="9" fontId="7" fillId="7" borderId="19" xfId="0" applyNumberFormat="1" applyFont="1" applyFill="1" applyBorder="1" applyAlignment="1" applyProtection="1">
      <alignment horizontal="center" vertical="center" wrapText="1" readingOrder="1"/>
    </xf>
    <xf numFmtId="9" fontId="7" fillId="7" borderId="20" xfId="0" applyNumberFormat="1" applyFont="1" applyFill="1" applyBorder="1" applyAlignment="1" applyProtection="1">
      <alignment horizontal="center" vertical="center" wrapText="1" readingOrder="1"/>
    </xf>
    <xf numFmtId="0" fontId="7" fillId="3" borderId="18" xfId="0" applyFont="1" applyFill="1" applyBorder="1" applyAlignment="1" applyProtection="1">
      <alignment horizontal="center" vertical="center" wrapText="1" readingOrder="1"/>
    </xf>
    <xf numFmtId="0" fontId="7" fillId="3" borderId="19" xfId="0" applyFont="1" applyFill="1" applyBorder="1" applyAlignment="1" applyProtection="1">
      <alignment horizontal="center" vertical="center" wrapText="1" readingOrder="1"/>
    </xf>
    <xf numFmtId="0" fontId="7" fillId="3" borderId="20" xfId="0" applyFont="1" applyFill="1" applyBorder="1" applyAlignment="1" applyProtection="1">
      <alignment horizontal="center" vertical="center" wrapText="1" readingOrder="1"/>
    </xf>
    <xf numFmtId="0" fontId="8" fillId="10" borderId="1" xfId="0" applyFont="1" applyFill="1" applyBorder="1" applyAlignment="1" applyProtection="1">
      <alignment horizontal="center" vertical="center"/>
    </xf>
    <xf numFmtId="0" fontId="8" fillId="10" borderId="54" xfId="0" applyFont="1" applyFill="1" applyBorder="1" applyAlignment="1" applyProtection="1">
      <alignment horizontal="center" vertical="center"/>
    </xf>
    <xf numFmtId="0" fontId="8" fillId="10" borderId="2" xfId="0" applyFont="1" applyFill="1" applyBorder="1" applyAlignment="1" applyProtection="1">
      <alignment horizontal="center" vertical="center"/>
    </xf>
    <xf numFmtId="0" fontId="9" fillId="2" borderId="83" xfId="2" applyFont="1" applyFill="1" applyBorder="1" applyAlignment="1" applyProtection="1">
      <alignment horizontal="center" vertical="center"/>
    </xf>
    <xf numFmtId="0" fontId="9" fillId="2" borderId="61" xfId="2" applyFont="1" applyFill="1" applyBorder="1" applyAlignment="1" applyProtection="1">
      <alignment horizontal="center" vertical="center"/>
    </xf>
    <xf numFmtId="0" fontId="9" fillId="2" borderId="81" xfId="2" applyFont="1" applyFill="1" applyBorder="1" applyAlignment="1" applyProtection="1">
      <alignment horizontal="center" vertical="center"/>
    </xf>
    <xf numFmtId="0" fontId="0" fillId="2" borderId="14" xfId="0" applyFill="1" applyBorder="1" applyAlignment="1" applyProtection="1">
      <alignment horizontal="center"/>
    </xf>
    <xf numFmtId="0" fontId="0" fillId="2" borderId="15" xfId="0" applyFill="1" applyBorder="1" applyAlignment="1" applyProtection="1">
      <alignment horizontal="center"/>
    </xf>
    <xf numFmtId="0" fontId="0" fillId="2" borderId="38" xfId="0" applyFill="1" applyBorder="1" applyAlignment="1" applyProtection="1">
      <alignment horizontal="center"/>
    </xf>
    <xf numFmtId="0" fontId="0" fillId="2" borderId="39" xfId="0" applyFill="1" applyBorder="1" applyAlignment="1" applyProtection="1">
      <alignment horizontal="center"/>
    </xf>
    <xf numFmtId="0" fontId="0" fillId="2" borderId="16" xfId="0" applyFill="1" applyBorder="1" applyAlignment="1" applyProtection="1">
      <alignment horizontal="center"/>
    </xf>
    <xf numFmtId="0" fontId="0" fillId="2" borderId="17" xfId="0" applyFill="1" applyBorder="1" applyAlignment="1" applyProtection="1">
      <alignment horizontal="center"/>
    </xf>
    <xf numFmtId="0" fontId="8" fillId="10" borderId="1" xfId="0" applyFont="1" applyFill="1" applyBorder="1" applyAlignment="1" applyProtection="1">
      <alignment horizontal="center" vertical="center" wrapText="1"/>
    </xf>
    <xf numFmtId="0" fontId="8" fillId="10" borderId="54" xfId="0" applyFont="1" applyFill="1" applyBorder="1" applyAlignment="1" applyProtection="1">
      <alignment horizontal="center" vertical="center" wrapText="1"/>
    </xf>
    <xf numFmtId="0" fontId="8" fillId="10" borderId="2" xfId="0" applyFont="1" applyFill="1" applyBorder="1" applyAlignment="1" applyProtection="1">
      <alignment horizontal="center" vertical="center" wrapText="1"/>
    </xf>
    <xf numFmtId="0" fontId="9" fillId="2" borderId="60" xfId="2" applyFont="1" applyFill="1" applyBorder="1" applyAlignment="1" applyProtection="1">
      <alignment horizontal="center" vertical="center"/>
    </xf>
    <xf numFmtId="9" fontId="9" fillId="2" borderId="9" xfId="1" applyFont="1" applyFill="1" applyBorder="1" applyAlignment="1" applyProtection="1">
      <alignment horizontal="center" vertical="center"/>
    </xf>
    <xf numFmtId="0" fontId="17" fillId="10" borderId="1" xfId="2" applyFont="1" applyFill="1" applyBorder="1" applyAlignment="1" applyProtection="1">
      <alignment horizontal="center" vertical="center" wrapText="1"/>
    </xf>
    <xf numFmtId="0" fontId="17" fillId="10" borderId="85" xfId="2" applyFont="1" applyFill="1" applyBorder="1" applyAlignment="1" applyProtection="1">
      <alignment horizontal="center" vertical="center" wrapText="1"/>
    </xf>
    <xf numFmtId="9" fontId="9" fillId="2" borderId="72" xfId="2" applyNumberFormat="1" applyFont="1" applyFill="1" applyBorder="1" applyAlignment="1" applyProtection="1">
      <alignment horizontal="center" vertical="center"/>
    </xf>
    <xf numFmtId="0" fontId="9" fillId="2" borderId="10" xfId="2" applyFont="1" applyFill="1" applyBorder="1" applyAlignment="1" applyProtection="1">
      <alignment horizontal="center" vertical="center"/>
    </xf>
    <xf numFmtId="0" fontId="9" fillId="2" borderId="9" xfId="2" applyFont="1" applyFill="1" applyBorder="1" applyAlignment="1" applyProtection="1">
      <alignment horizontal="center" vertical="center"/>
    </xf>
    <xf numFmtId="9" fontId="9" fillId="2" borderId="72" xfId="1" applyFont="1" applyFill="1" applyBorder="1" applyAlignment="1" applyProtection="1">
      <alignment horizontal="center" vertical="center"/>
    </xf>
    <xf numFmtId="9" fontId="56" fillId="0" borderId="67" xfId="6" applyFont="1" applyBorder="1" applyAlignment="1" applyProtection="1">
      <alignment horizontal="center" vertical="center" wrapText="1"/>
    </xf>
    <xf numFmtId="9" fontId="56" fillId="0" borderId="81" xfId="6" applyFont="1" applyBorder="1" applyAlignment="1" applyProtection="1">
      <alignment horizontal="center" vertical="center" wrapText="1"/>
    </xf>
    <xf numFmtId="9" fontId="63" fillId="0" borderId="69" xfId="6" applyFont="1" applyBorder="1" applyAlignment="1" applyProtection="1">
      <alignment horizontal="center" vertical="center" wrapText="1"/>
    </xf>
    <xf numFmtId="9" fontId="63" fillId="0" borderId="40" xfId="6" applyFont="1" applyBorder="1" applyAlignment="1" applyProtection="1">
      <alignment horizontal="center" vertical="center" wrapText="1"/>
    </xf>
    <xf numFmtId="9" fontId="56" fillId="0" borderId="61" xfId="6" applyFont="1" applyBorder="1" applyAlignment="1" applyProtection="1">
      <alignment horizontal="center" vertical="center" wrapText="1"/>
    </xf>
    <xf numFmtId="9" fontId="56" fillId="0" borderId="10" xfId="6" applyFont="1" applyBorder="1" applyAlignment="1" applyProtection="1">
      <alignment horizontal="center" vertical="center" wrapText="1"/>
    </xf>
    <xf numFmtId="9" fontId="56" fillId="0" borderId="56" xfId="6" applyFont="1" applyBorder="1" applyAlignment="1" applyProtection="1">
      <alignment horizontal="center" vertical="center" wrapText="1"/>
    </xf>
    <xf numFmtId="0" fontId="16" fillId="0" borderId="34" xfId="0" applyFont="1" applyFill="1" applyBorder="1" applyAlignment="1" applyProtection="1">
      <alignment horizontal="center" vertical="center" wrapText="1"/>
    </xf>
    <xf numFmtId="0" fontId="9" fillId="0" borderId="5" xfId="2" applyFont="1" applyFill="1" applyBorder="1" applyAlignment="1" applyProtection="1">
      <alignment vertical="center" wrapText="1"/>
    </xf>
    <xf numFmtId="0" fontId="16" fillId="0" borderId="60" xfId="0" applyFont="1" applyFill="1" applyBorder="1" applyAlignment="1" applyProtection="1">
      <alignment horizontal="center" vertical="center" wrapText="1"/>
    </xf>
    <xf numFmtId="0" fontId="16" fillId="0" borderId="43" xfId="0" applyFont="1" applyFill="1" applyBorder="1" applyAlignment="1" applyProtection="1">
      <alignment horizontal="center" vertical="center" wrapText="1"/>
    </xf>
    <xf numFmtId="0" fontId="9" fillId="0" borderId="8" xfId="2" applyFont="1" applyFill="1" applyBorder="1" applyAlignment="1" applyProtection="1">
      <alignment horizontal="justify" vertical="center" wrapText="1"/>
    </xf>
    <xf numFmtId="0" fontId="9" fillId="0" borderId="11" xfId="2" applyFont="1" applyFill="1" applyBorder="1" applyAlignment="1" applyProtection="1">
      <alignment horizontal="justify" vertical="center" wrapText="1"/>
    </xf>
    <xf numFmtId="0" fontId="16" fillId="0" borderId="67" xfId="0" applyFont="1" applyFill="1" applyBorder="1" applyAlignment="1" applyProtection="1">
      <alignment horizontal="center" vertical="center" wrapText="1"/>
    </xf>
    <xf numFmtId="0" fontId="16" fillId="0" borderId="62" xfId="0" applyFont="1" applyFill="1" applyBorder="1" applyAlignment="1" applyProtection="1">
      <alignment horizontal="center" vertical="center" wrapText="1"/>
    </xf>
    <xf numFmtId="0" fontId="9" fillId="0" borderId="13" xfId="2" applyFont="1" applyFill="1" applyBorder="1" applyAlignment="1" applyProtection="1">
      <alignment horizontal="justify" vertical="center" wrapText="1"/>
    </xf>
    <xf numFmtId="0" fontId="9" fillId="0" borderId="63" xfId="2" applyFont="1" applyFill="1" applyBorder="1" applyAlignment="1" applyProtection="1">
      <alignment horizontal="justify" vertical="center" wrapText="1"/>
    </xf>
    <xf numFmtId="9" fontId="56" fillId="0" borderId="37" xfId="6" applyFont="1" applyBorder="1" applyAlignment="1" applyProtection="1">
      <alignment horizontal="center" vertical="center" wrapText="1"/>
    </xf>
    <xf numFmtId="0" fontId="16" fillId="0" borderId="57" xfId="0" applyFont="1" applyFill="1" applyBorder="1" applyAlignment="1" applyProtection="1">
      <alignment horizontal="center" vertical="center" wrapText="1"/>
    </xf>
    <xf numFmtId="0" fontId="16" fillId="0" borderId="55" xfId="0" applyFont="1" applyFill="1" applyBorder="1" applyAlignment="1" applyProtection="1">
      <alignment horizontal="center" vertical="center" wrapText="1"/>
    </xf>
    <xf numFmtId="0" fontId="16" fillId="0" borderId="32" xfId="0" applyFont="1" applyFill="1" applyBorder="1" applyAlignment="1" applyProtection="1">
      <alignment horizontal="center" vertical="center" wrapText="1"/>
    </xf>
    <xf numFmtId="0" fontId="9" fillId="0" borderId="7" xfId="2" applyFont="1" applyFill="1" applyBorder="1" applyAlignment="1" applyProtection="1">
      <alignment vertical="center" wrapText="1"/>
    </xf>
    <xf numFmtId="0" fontId="9" fillId="0" borderId="28" xfId="2" applyFont="1" applyFill="1" applyBorder="1" applyAlignment="1" applyProtection="1">
      <alignment vertical="center" wrapText="1"/>
    </xf>
    <xf numFmtId="0" fontId="9" fillId="0" borderId="13" xfId="2" applyFont="1" applyFill="1" applyBorder="1" applyAlignment="1" applyProtection="1">
      <alignment vertical="center" wrapText="1"/>
    </xf>
    <xf numFmtId="0" fontId="9" fillId="0" borderId="4" xfId="2" applyFont="1" applyFill="1" applyBorder="1" applyAlignment="1" applyProtection="1">
      <alignment vertical="center" wrapText="1"/>
    </xf>
    <xf numFmtId="9" fontId="9" fillId="2" borderId="73" xfId="1" applyFont="1" applyFill="1" applyBorder="1" applyAlignment="1" applyProtection="1">
      <alignment horizontal="center" vertical="center"/>
    </xf>
    <xf numFmtId="9" fontId="9" fillId="2" borderId="69" xfId="1" applyFont="1" applyFill="1" applyBorder="1" applyAlignment="1" applyProtection="1">
      <alignment horizontal="center" vertical="center"/>
    </xf>
    <xf numFmtId="9" fontId="9" fillId="2" borderId="70" xfId="1" applyFont="1" applyFill="1" applyBorder="1" applyAlignment="1" applyProtection="1">
      <alignment horizontal="center" vertical="center"/>
    </xf>
    <xf numFmtId="0" fontId="9" fillId="2" borderId="8" xfId="2" applyFont="1" applyFill="1" applyBorder="1" applyAlignment="1" applyProtection="1">
      <alignment horizontal="justify" vertical="center" wrapText="1"/>
    </xf>
    <xf numFmtId="9" fontId="9" fillId="2" borderId="68" xfId="1" applyFont="1" applyFill="1" applyBorder="1" applyAlignment="1" applyProtection="1">
      <alignment horizontal="center" vertical="center"/>
    </xf>
    <xf numFmtId="0" fontId="9" fillId="2" borderId="62" xfId="2" applyFont="1" applyFill="1" applyBorder="1" applyAlignment="1" applyProtection="1">
      <alignment horizontal="center" vertical="center"/>
    </xf>
    <xf numFmtId="0" fontId="9" fillId="2" borderId="63" xfId="2" applyFont="1" applyFill="1" applyBorder="1" applyAlignment="1" applyProtection="1">
      <alignment horizontal="justify" vertical="center" wrapText="1"/>
    </xf>
    <xf numFmtId="0" fontId="3" fillId="0" borderId="18" xfId="0" applyFont="1" applyBorder="1" applyAlignment="1" applyProtection="1">
      <alignment horizontal="left" vertical="center"/>
    </xf>
    <xf numFmtId="0" fontId="3" fillId="0" borderId="19" xfId="0" applyFont="1" applyBorder="1" applyAlignment="1" applyProtection="1">
      <alignment horizontal="left" vertical="center"/>
    </xf>
    <xf numFmtId="0" fontId="3" fillId="0" borderId="20" xfId="0" applyFont="1" applyBorder="1" applyAlignment="1" applyProtection="1">
      <alignment horizontal="left" vertical="center"/>
    </xf>
    <xf numFmtId="9" fontId="9" fillId="2" borderId="71" xfId="1" applyFont="1" applyFill="1" applyBorder="1" applyAlignment="1" applyProtection="1">
      <alignment horizontal="center" vertical="center"/>
    </xf>
    <xf numFmtId="0" fontId="15" fillId="2" borderId="18" xfId="2" applyFont="1" applyFill="1" applyBorder="1" applyAlignment="1" applyProtection="1">
      <alignment horizontal="center" vertical="center"/>
    </xf>
    <xf numFmtId="0" fontId="15" fillId="2" borderId="19" xfId="2" applyFont="1" applyFill="1" applyBorder="1" applyAlignment="1" applyProtection="1">
      <alignment horizontal="center" vertical="center"/>
    </xf>
    <xf numFmtId="0" fontId="15" fillId="2" borderId="20" xfId="2" applyFont="1" applyFill="1" applyBorder="1" applyAlignment="1" applyProtection="1">
      <alignment horizontal="center" vertical="center"/>
    </xf>
    <xf numFmtId="0" fontId="5" fillId="0" borderId="18" xfId="0" applyFont="1" applyBorder="1" applyAlignment="1" applyProtection="1">
      <alignment horizontal="center" vertical="center"/>
    </xf>
    <xf numFmtId="0" fontId="5" fillId="0" borderId="19" xfId="0" applyFont="1" applyBorder="1" applyAlignment="1" applyProtection="1">
      <alignment horizontal="center" vertical="center"/>
    </xf>
    <xf numFmtId="0" fontId="5" fillId="0" borderId="20" xfId="0" applyFont="1" applyBorder="1" applyAlignment="1" applyProtection="1">
      <alignment horizontal="center" vertical="center"/>
    </xf>
    <xf numFmtId="0" fontId="6" fillId="0" borderId="18" xfId="0" applyFont="1" applyBorder="1" applyAlignment="1" applyProtection="1">
      <alignment horizontal="center" vertical="center"/>
    </xf>
    <xf numFmtId="0" fontId="6" fillId="0" borderId="19" xfId="0" applyFont="1" applyBorder="1" applyAlignment="1" applyProtection="1">
      <alignment horizontal="center" vertical="center"/>
    </xf>
    <xf numFmtId="0" fontId="6" fillId="0" borderId="20" xfId="0" applyFont="1" applyBorder="1" applyAlignment="1" applyProtection="1">
      <alignment horizontal="center" vertical="center"/>
    </xf>
    <xf numFmtId="0" fontId="11" fillId="0" borderId="18" xfId="0" applyFont="1" applyBorder="1" applyAlignment="1" applyProtection="1">
      <alignment horizontal="left" vertical="center"/>
    </xf>
    <xf numFmtId="0" fontId="11" fillId="0" borderId="19" xfId="0" applyFont="1" applyBorder="1" applyAlignment="1" applyProtection="1">
      <alignment horizontal="left" vertical="center"/>
    </xf>
    <xf numFmtId="0" fontId="11" fillId="0" borderId="20" xfId="0" applyFont="1" applyBorder="1" applyAlignment="1" applyProtection="1">
      <alignment horizontal="left" vertical="center"/>
    </xf>
    <xf numFmtId="0" fontId="7" fillId="5" borderId="18" xfId="0" applyFont="1" applyFill="1" applyBorder="1" applyAlignment="1" applyProtection="1">
      <alignment horizontal="center" vertical="center" wrapText="1" readingOrder="1"/>
    </xf>
    <xf numFmtId="0" fontId="7" fillId="5" borderId="19" xfId="0" applyFont="1" applyFill="1" applyBorder="1" applyAlignment="1" applyProtection="1">
      <alignment horizontal="center" vertical="center" wrapText="1" readingOrder="1"/>
    </xf>
    <xf numFmtId="0" fontId="7" fillId="5" borderId="20" xfId="0" applyFont="1" applyFill="1" applyBorder="1" applyAlignment="1" applyProtection="1">
      <alignment horizontal="center" vertical="center" wrapText="1" readingOrder="1"/>
    </xf>
    <xf numFmtId="0" fontId="7" fillId="6" borderId="18" xfId="0" applyFont="1" applyFill="1" applyBorder="1" applyAlignment="1" applyProtection="1">
      <alignment horizontal="center" vertical="center" wrapText="1" readingOrder="1"/>
    </xf>
    <xf numFmtId="0" fontId="7" fillId="6" borderId="19" xfId="0" applyFont="1" applyFill="1" applyBorder="1" applyAlignment="1" applyProtection="1">
      <alignment horizontal="center" vertical="center" wrapText="1" readingOrder="1"/>
    </xf>
    <xf numFmtId="0" fontId="7" fillId="6" borderId="20" xfId="0" applyFont="1" applyFill="1" applyBorder="1" applyAlignment="1" applyProtection="1">
      <alignment horizontal="center" vertical="center" wrapText="1" readingOrder="1"/>
    </xf>
    <xf numFmtId="0" fontId="9" fillId="0" borderId="34" xfId="0" applyFont="1" applyFill="1" applyBorder="1" applyAlignment="1" applyProtection="1">
      <alignment horizontal="center" vertical="center" wrapText="1"/>
    </xf>
    <xf numFmtId="0" fontId="9" fillId="0" borderId="55" xfId="0" applyFont="1" applyFill="1" applyBorder="1" applyAlignment="1" applyProtection="1">
      <alignment horizontal="center" vertical="center" wrapText="1"/>
    </xf>
    <xf numFmtId="0" fontId="9" fillId="0" borderId="5" xfId="2" applyFont="1" applyFill="1" applyBorder="1" applyAlignment="1" applyProtection="1">
      <alignment horizontal="justify" vertical="center" wrapText="1"/>
    </xf>
    <xf numFmtId="0" fontId="9" fillId="0" borderId="4" xfId="2" applyFont="1" applyFill="1" applyBorder="1" applyAlignment="1" applyProtection="1">
      <alignment horizontal="justify" vertical="center" wrapText="1"/>
    </xf>
    <xf numFmtId="9" fontId="9" fillId="0" borderId="25" xfId="1" applyFont="1" applyFill="1" applyBorder="1" applyAlignment="1" applyProtection="1">
      <alignment horizontal="center" vertical="center" wrapText="1"/>
    </xf>
    <xf numFmtId="9" fontId="9" fillId="0" borderId="18" xfId="1" applyFont="1" applyFill="1" applyBorder="1" applyAlignment="1" applyProtection="1">
      <alignment horizontal="center" vertical="center" wrapText="1"/>
    </xf>
    <xf numFmtId="9" fontId="9" fillId="0" borderId="78" xfId="1" applyFont="1" applyFill="1" applyBorder="1" applyAlignment="1" applyProtection="1">
      <alignment horizontal="center" vertical="center" wrapText="1"/>
    </xf>
    <xf numFmtId="9" fontId="9" fillId="0" borderId="10" xfId="1" applyFont="1" applyFill="1" applyBorder="1" applyAlignment="1" applyProtection="1">
      <alignment horizontal="center" vertical="center" wrapText="1"/>
    </xf>
    <xf numFmtId="9" fontId="9" fillId="0" borderId="9" xfId="1" applyFont="1" applyFill="1" applyBorder="1" applyAlignment="1" applyProtection="1">
      <alignment horizontal="center" vertical="center" wrapText="1"/>
    </xf>
    <xf numFmtId="9" fontId="9" fillId="0" borderId="69" xfId="1" applyFont="1" applyFill="1" applyBorder="1" applyAlignment="1" applyProtection="1">
      <alignment horizontal="center" vertical="center" wrapText="1"/>
    </xf>
    <xf numFmtId="9" fontId="9" fillId="0" borderId="70" xfId="1" applyFont="1" applyFill="1" applyBorder="1" applyAlignment="1" applyProtection="1">
      <alignment horizontal="center" vertical="center" wrapText="1"/>
    </xf>
    <xf numFmtId="9" fontId="56" fillId="0" borderId="18" xfId="6" applyFont="1" applyBorder="1" applyAlignment="1" applyProtection="1">
      <alignment horizontal="center" vertical="center" wrapText="1"/>
    </xf>
    <xf numFmtId="9" fontId="56" fillId="0" borderId="78" xfId="6" applyFont="1" applyBorder="1" applyAlignment="1" applyProtection="1">
      <alignment horizontal="center" vertical="center" wrapText="1"/>
    </xf>
    <xf numFmtId="9" fontId="56" fillId="0" borderId="7" xfId="6" applyFont="1" applyBorder="1" applyAlignment="1" applyProtection="1">
      <alignment horizontal="center" vertical="center" wrapText="1"/>
    </xf>
    <xf numFmtId="0" fontId="9" fillId="0" borderId="43" xfId="0" applyFont="1" applyFill="1" applyBorder="1" applyAlignment="1" applyProtection="1">
      <alignment horizontal="center" vertical="center" wrapText="1"/>
    </xf>
    <xf numFmtId="9" fontId="56" fillId="0" borderId="28" xfId="6" applyFont="1" applyBorder="1" applyAlignment="1" applyProtection="1">
      <alignment horizontal="center" vertical="center" wrapText="1"/>
    </xf>
    <xf numFmtId="9" fontId="56" fillId="0" borderId="58" xfId="6" applyFont="1" applyBorder="1" applyAlignment="1" applyProtection="1">
      <alignment horizontal="center" vertical="center" wrapText="1"/>
    </xf>
    <xf numFmtId="0" fontId="9" fillId="0" borderId="32" xfId="0" applyFont="1" applyFill="1" applyBorder="1" applyAlignment="1" applyProtection="1">
      <alignment horizontal="center" vertical="center" wrapText="1"/>
    </xf>
    <xf numFmtId="0" fontId="9" fillId="0" borderId="28" xfId="2" applyFont="1" applyFill="1" applyBorder="1" applyAlignment="1" applyProtection="1">
      <alignment horizontal="justify" vertical="center" wrapText="1"/>
    </xf>
    <xf numFmtId="9" fontId="56" fillId="0" borderId="25" xfId="6" applyFont="1" applyBorder="1" applyAlignment="1" applyProtection="1">
      <alignment horizontal="center" vertical="center" wrapText="1"/>
    </xf>
    <xf numFmtId="9" fontId="56" fillId="0" borderId="82" xfId="6" applyFont="1" applyBorder="1" applyAlignment="1" applyProtection="1">
      <alignment horizontal="center" vertical="center" wrapText="1"/>
    </xf>
    <xf numFmtId="0" fontId="9" fillId="0" borderId="67" xfId="0" applyFont="1" applyFill="1" applyBorder="1" applyAlignment="1" applyProtection="1">
      <alignment horizontal="center" vertical="center" wrapText="1"/>
    </xf>
    <xf numFmtId="0" fontId="9" fillId="0" borderId="62" xfId="0" applyFont="1" applyFill="1" applyBorder="1" applyAlignment="1" applyProtection="1">
      <alignment horizontal="center" vertical="center" wrapText="1"/>
    </xf>
    <xf numFmtId="0" fontId="9" fillId="0" borderId="10" xfId="2" applyFont="1" applyFill="1" applyBorder="1" applyAlignment="1" applyProtection="1">
      <alignment horizontal="justify" vertical="center" wrapText="1"/>
    </xf>
    <xf numFmtId="9" fontId="56" fillId="0" borderId="57" xfId="6" applyFont="1" applyBorder="1" applyAlignment="1" applyProtection="1">
      <alignment horizontal="center" vertical="center" wrapText="1"/>
    </xf>
    <xf numFmtId="0" fontId="18" fillId="2" borderId="61" xfId="2" applyFont="1" applyFill="1" applyBorder="1" applyAlignment="1" applyProtection="1">
      <alignment horizontal="center" vertical="center"/>
    </xf>
    <xf numFmtId="0" fontId="35" fillId="0" borderId="31" xfId="0" applyFont="1" applyFill="1" applyBorder="1" applyAlignment="1" applyProtection="1">
      <alignment horizontal="justify" vertical="center" wrapText="1"/>
    </xf>
    <xf numFmtId="0" fontId="35" fillId="0" borderId="24" xfId="0" applyFont="1" applyFill="1" applyBorder="1" applyAlignment="1" applyProtection="1">
      <alignment horizontal="justify" vertical="center" wrapText="1"/>
    </xf>
    <xf numFmtId="0" fontId="35" fillId="0" borderId="79" xfId="0" applyFont="1" applyFill="1" applyBorder="1" applyAlignment="1" applyProtection="1">
      <alignment horizontal="justify" vertical="center" wrapText="1"/>
    </xf>
    <xf numFmtId="0" fontId="9" fillId="0" borderId="82" xfId="0" applyFont="1" applyFill="1" applyBorder="1" applyAlignment="1" applyProtection="1">
      <alignment horizontal="justify" vertical="center" wrapText="1"/>
    </xf>
    <xf numFmtId="0" fontId="9" fillId="0" borderId="18" xfId="0" applyFont="1" applyFill="1" applyBorder="1" applyAlignment="1" applyProtection="1">
      <alignment horizontal="justify" vertical="center" wrapText="1"/>
    </xf>
    <xf numFmtId="0" fontId="9" fillId="0" borderId="78" xfId="0" applyFont="1" applyFill="1" applyBorder="1" applyAlignment="1" applyProtection="1">
      <alignment horizontal="justify" vertical="center" wrapText="1"/>
    </xf>
    <xf numFmtId="9" fontId="9" fillId="0" borderId="82" xfId="1" applyFont="1" applyFill="1" applyBorder="1" applyAlignment="1" applyProtection="1">
      <alignment horizontal="center" vertical="center" wrapText="1"/>
    </xf>
    <xf numFmtId="9" fontId="9" fillId="0" borderId="31" xfId="1" applyFont="1" applyFill="1" applyBorder="1" applyAlignment="1" applyProtection="1">
      <alignment horizontal="center" vertical="center" wrapText="1"/>
    </xf>
    <xf numFmtId="9" fontId="9" fillId="0" borderId="24" xfId="1" applyFont="1" applyFill="1" applyBorder="1" applyAlignment="1" applyProtection="1">
      <alignment horizontal="center" vertical="center" wrapText="1"/>
    </xf>
    <xf numFmtId="9" fontId="9" fillId="0" borderId="79" xfId="1" applyFont="1" applyFill="1" applyBorder="1" applyAlignment="1" applyProtection="1">
      <alignment horizontal="center" vertical="center" wrapText="1"/>
    </xf>
    <xf numFmtId="9" fontId="9" fillId="0" borderId="8" xfId="1" applyFont="1" applyFill="1" applyBorder="1" applyAlignment="1" applyProtection="1">
      <alignment horizontal="center" vertical="center" wrapText="1"/>
    </xf>
    <xf numFmtId="9" fontId="9" fillId="0" borderId="68" xfId="1" applyFont="1" applyFill="1" applyBorder="1" applyAlignment="1" applyProtection="1">
      <alignment horizontal="center" vertical="center" wrapText="1"/>
    </xf>
    <xf numFmtId="9" fontId="56" fillId="0" borderId="80" xfId="6" applyFont="1" applyBorder="1" applyAlignment="1" applyProtection="1">
      <alignment horizontal="center" vertical="center" wrapText="1"/>
    </xf>
    <xf numFmtId="0" fontId="9" fillId="0" borderId="25" xfId="0" applyFont="1" applyFill="1" applyBorder="1" applyAlignment="1" applyProtection="1">
      <alignment horizontal="justify" vertical="center" wrapText="1"/>
    </xf>
    <xf numFmtId="0" fontId="9" fillId="0" borderId="57" xfId="0" applyFont="1" applyFill="1" applyBorder="1" applyAlignment="1" applyProtection="1">
      <alignment horizontal="center" vertical="center" wrapText="1"/>
    </xf>
    <xf numFmtId="0" fontId="9" fillId="0" borderId="60" xfId="0" applyFont="1" applyFill="1" applyBorder="1" applyAlignment="1" applyProtection="1">
      <alignment horizontal="center" vertical="center" wrapText="1"/>
    </xf>
    <xf numFmtId="0" fontId="9" fillId="0" borderId="8" xfId="0" applyFont="1" applyFill="1" applyBorder="1" applyAlignment="1" applyProtection="1">
      <alignment horizontal="justify" vertical="center" wrapText="1"/>
    </xf>
    <xf numFmtId="0" fontId="9" fillId="0" borderId="10" xfId="0" applyFont="1" applyFill="1" applyBorder="1" applyAlignment="1" applyProtection="1">
      <alignment horizontal="justify" vertical="center" wrapText="1"/>
    </xf>
    <xf numFmtId="0" fontId="9" fillId="0" borderId="9" xfId="0" applyFont="1" applyFill="1" applyBorder="1" applyAlignment="1" applyProtection="1">
      <alignment horizontal="justify" vertical="center" wrapText="1"/>
    </xf>
    <xf numFmtId="9" fontId="35" fillId="2" borderId="73" xfId="1" applyFont="1" applyFill="1" applyBorder="1" applyAlignment="1" applyProtection="1">
      <alignment horizontal="center" vertical="center"/>
    </xf>
    <xf numFmtId="0" fontId="38" fillId="2" borderId="0" xfId="0" applyFont="1" applyFill="1" applyBorder="1" applyAlignment="1" applyProtection="1">
      <alignment horizontal="left" vertical="center"/>
    </xf>
    <xf numFmtId="10" fontId="35" fillId="2" borderId="8" xfId="1" applyNumberFormat="1" applyFont="1" applyFill="1" applyBorder="1" applyAlignment="1" applyProtection="1">
      <alignment horizontal="center" vertical="center"/>
    </xf>
    <xf numFmtId="10" fontId="35" fillId="2" borderId="10" xfId="1" applyNumberFormat="1" applyFont="1" applyFill="1" applyBorder="1" applyAlignment="1" applyProtection="1">
      <alignment horizontal="center" vertical="center"/>
    </xf>
    <xf numFmtId="10" fontId="35" fillId="2" borderId="9" xfId="1" applyNumberFormat="1" applyFont="1" applyFill="1" applyBorder="1" applyAlignment="1" applyProtection="1">
      <alignment horizontal="center" vertical="center"/>
    </xf>
    <xf numFmtId="0" fontId="35" fillId="2" borderId="8" xfId="2" applyFont="1" applyFill="1" applyBorder="1" applyAlignment="1" applyProtection="1">
      <alignment horizontal="justify" vertical="center"/>
    </xf>
    <xf numFmtId="0" fontId="35" fillId="2" borderId="10" xfId="2" applyFont="1" applyFill="1" applyBorder="1" applyAlignment="1" applyProtection="1">
      <alignment horizontal="justify" vertical="center"/>
    </xf>
    <xf numFmtId="0" fontId="35" fillId="2" borderId="9" xfId="2" applyFont="1" applyFill="1" applyBorder="1" applyAlignment="1" applyProtection="1">
      <alignment horizontal="justify" vertical="center"/>
    </xf>
    <xf numFmtId="0" fontId="35" fillId="2" borderId="72" xfId="2" applyFont="1" applyFill="1" applyBorder="1" applyAlignment="1" applyProtection="1">
      <alignment horizontal="justify" vertical="center"/>
    </xf>
    <xf numFmtId="10" fontId="35" fillId="2" borderId="68" xfId="1" applyNumberFormat="1" applyFont="1" applyFill="1" applyBorder="1" applyAlignment="1" applyProtection="1">
      <alignment horizontal="center" vertical="center"/>
    </xf>
    <xf numFmtId="10" fontId="35" fillId="2" borderId="69" xfId="1" applyNumberFormat="1" applyFont="1" applyFill="1" applyBorder="1" applyAlignment="1" applyProtection="1">
      <alignment horizontal="center" vertical="center"/>
    </xf>
    <xf numFmtId="10" fontId="35" fillId="2" borderId="70" xfId="1" applyNumberFormat="1" applyFont="1" applyFill="1" applyBorder="1" applyAlignment="1" applyProtection="1">
      <alignment horizontal="center" vertical="center"/>
    </xf>
    <xf numFmtId="0" fontId="35" fillId="2" borderId="63" xfId="2" applyFont="1" applyFill="1" applyBorder="1" applyAlignment="1" applyProtection="1">
      <alignment horizontal="justify" vertical="center"/>
    </xf>
    <xf numFmtId="9" fontId="35" fillId="0" borderId="10" xfId="1" applyFont="1" applyFill="1" applyBorder="1" applyAlignment="1" applyProtection="1">
      <alignment horizontal="center" vertical="center" wrapText="1"/>
    </xf>
    <xf numFmtId="9" fontId="35" fillId="0" borderId="63" xfId="1" applyFont="1" applyFill="1" applyBorder="1" applyAlignment="1" applyProtection="1">
      <alignment horizontal="center" vertical="center" wrapText="1"/>
    </xf>
    <xf numFmtId="9" fontId="35" fillId="0" borderId="72" xfId="1" applyFont="1" applyFill="1" applyBorder="1" applyAlignment="1" applyProtection="1">
      <alignment horizontal="center" vertical="center" wrapText="1"/>
    </xf>
    <xf numFmtId="9" fontId="35" fillId="0" borderId="9" xfId="1" applyFont="1" applyFill="1" applyBorder="1" applyAlignment="1" applyProtection="1">
      <alignment horizontal="center" vertical="center" wrapText="1"/>
    </xf>
    <xf numFmtId="0" fontId="35" fillId="0" borderId="72" xfId="0" applyFont="1" applyFill="1" applyBorder="1" applyAlignment="1" applyProtection="1">
      <alignment horizontal="justify" vertical="center" wrapText="1"/>
    </xf>
    <xf numFmtId="0" fontId="35" fillId="0" borderId="83" xfId="0" applyFont="1" applyFill="1" applyBorder="1" applyAlignment="1" applyProtection="1">
      <alignment horizontal="center" vertical="center" wrapText="1"/>
    </xf>
    <xf numFmtId="0" fontId="35" fillId="0" borderId="61" xfId="0" applyFont="1" applyFill="1" applyBorder="1" applyAlignment="1" applyProtection="1">
      <alignment horizontal="center" vertical="center" wrapText="1"/>
    </xf>
    <xf numFmtId="0" fontId="35" fillId="0" borderId="81" xfId="0" applyFont="1" applyFill="1" applyBorder="1" applyAlignment="1" applyProtection="1">
      <alignment horizontal="center" vertical="center" wrapText="1"/>
    </xf>
    <xf numFmtId="9" fontId="35" fillId="0" borderId="73" xfId="1" applyFont="1" applyFill="1" applyBorder="1" applyAlignment="1" applyProtection="1">
      <alignment horizontal="center" vertical="center" wrapText="1"/>
    </xf>
    <xf numFmtId="9" fontId="35" fillId="0" borderId="69" xfId="1" applyFont="1" applyFill="1" applyBorder="1" applyAlignment="1" applyProtection="1">
      <alignment horizontal="center" vertical="center" wrapText="1"/>
    </xf>
    <xf numFmtId="9" fontId="35" fillId="0" borderId="70" xfId="1" applyFont="1" applyFill="1" applyBorder="1" applyAlignment="1" applyProtection="1">
      <alignment horizontal="center" vertical="center" wrapText="1"/>
    </xf>
    <xf numFmtId="9" fontId="35" fillId="0" borderId="8" xfId="1" applyFont="1" applyFill="1" applyBorder="1" applyAlignment="1" applyProtection="1">
      <alignment horizontal="center" vertical="center" wrapText="1"/>
    </xf>
    <xf numFmtId="9" fontId="35" fillId="0" borderId="68" xfId="1" applyFont="1" applyFill="1" applyBorder="1" applyAlignment="1" applyProtection="1">
      <alignment horizontal="center" vertical="center" wrapText="1"/>
    </xf>
    <xf numFmtId="9" fontId="35" fillId="0" borderId="71" xfId="1" applyFont="1" applyFill="1" applyBorder="1" applyAlignment="1" applyProtection="1">
      <alignment horizontal="center" vertical="center" wrapText="1"/>
    </xf>
    <xf numFmtId="0" fontId="35" fillId="0" borderId="62" xfId="0" applyFont="1" applyFill="1" applyBorder="1" applyAlignment="1" applyProtection="1">
      <alignment horizontal="center" vertical="center" wrapText="1"/>
    </xf>
    <xf numFmtId="9" fontId="35" fillId="2" borderId="73" xfId="2" applyNumberFormat="1" applyFont="1" applyFill="1" applyBorder="1" applyAlignment="1" applyProtection="1">
      <alignment horizontal="center" vertical="center"/>
    </xf>
    <xf numFmtId="0" fontId="9" fillId="0" borderId="11" xfId="2" applyFont="1" applyFill="1" applyBorder="1" applyAlignment="1" applyProtection="1">
      <alignment vertical="center" wrapText="1"/>
    </xf>
    <xf numFmtId="0" fontId="16" fillId="0" borderId="36" xfId="0" applyFont="1" applyFill="1" applyBorder="1" applyAlignment="1" applyProtection="1">
      <alignment horizontal="center" vertical="center" wrapText="1"/>
    </xf>
    <xf numFmtId="0" fontId="9" fillId="0" borderId="29" xfId="2" applyFont="1" applyFill="1" applyBorder="1" applyAlignment="1" applyProtection="1">
      <alignment horizontal="justify" vertical="center" wrapText="1"/>
    </xf>
    <xf numFmtId="1" fontId="9" fillId="2" borderId="0" xfId="2" applyNumberFormat="1" applyFill="1" applyBorder="1" applyAlignment="1" applyProtection="1">
      <alignment horizontal="center" vertical="center"/>
    </xf>
    <xf numFmtId="9" fontId="56" fillId="0" borderId="32" xfId="6" applyFont="1" applyBorder="1" applyAlignment="1" applyProtection="1">
      <alignment horizontal="center" vertical="center" wrapText="1"/>
    </xf>
    <xf numFmtId="9" fontId="56" fillId="0" borderId="33" xfId="6" applyFont="1" applyBorder="1" applyAlignment="1" applyProtection="1">
      <alignment horizontal="center" vertical="center" wrapText="1"/>
    </xf>
    <xf numFmtId="0" fontId="9" fillId="2" borderId="83" xfId="2" applyFill="1" applyBorder="1" applyAlignment="1" applyProtection="1">
      <alignment horizontal="center" vertical="center"/>
    </xf>
    <xf numFmtId="0" fontId="9" fillId="2" borderId="61" xfId="2" applyFill="1" applyBorder="1" applyAlignment="1" applyProtection="1">
      <alignment horizontal="center" vertical="center"/>
    </xf>
    <xf numFmtId="0" fontId="9" fillId="2" borderId="81" xfId="2" applyFill="1" applyBorder="1" applyAlignment="1" applyProtection="1">
      <alignment horizontal="center" vertical="center"/>
    </xf>
    <xf numFmtId="0" fontId="9" fillId="2" borderId="72" xfId="2" applyFont="1" applyFill="1" applyBorder="1" applyAlignment="1" applyProtection="1">
      <alignment horizontal="justify" vertical="center"/>
    </xf>
    <xf numFmtId="0" fontId="9" fillId="2" borderId="10" xfId="2" applyFont="1" applyFill="1" applyBorder="1" applyAlignment="1" applyProtection="1">
      <alignment horizontal="justify" vertical="center"/>
    </xf>
    <xf numFmtId="0" fontId="9" fillId="2" borderId="9" xfId="2" applyFont="1" applyFill="1" applyBorder="1" applyAlignment="1" applyProtection="1">
      <alignment horizontal="justify" vertical="center"/>
    </xf>
    <xf numFmtId="0" fontId="9" fillId="2" borderId="62" xfId="2" applyFill="1" applyBorder="1" applyAlignment="1" applyProtection="1">
      <alignment horizontal="center" vertical="center"/>
    </xf>
    <xf numFmtId="1" fontId="9" fillId="2" borderId="10" xfId="1" applyNumberFormat="1" applyFont="1" applyFill="1" applyBorder="1" applyAlignment="1" applyProtection="1">
      <alignment horizontal="center" vertical="center"/>
    </xf>
    <xf numFmtId="1" fontId="9" fillId="2" borderId="63" xfId="1" applyNumberFormat="1" applyFont="1" applyFill="1" applyBorder="1" applyAlignment="1" applyProtection="1">
      <alignment horizontal="center" vertical="center"/>
    </xf>
    <xf numFmtId="0" fontId="9" fillId="2" borderId="21" xfId="2" applyFont="1" applyFill="1" applyBorder="1" applyAlignment="1" applyProtection="1">
      <alignment horizontal="center" vertical="center"/>
    </xf>
    <xf numFmtId="0" fontId="9" fillId="2" borderId="0" xfId="2" applyFont="1" applyFill="1" applyBorder="1" applyAlignment="1" applyProtection="1">
      <alignment horizontal="center" vertical="center"/>
    </xf>
    <xf numFmtId="0" fontId="9" fillId="2" borderId="3" xfId="2" applyFont="1" applyFill="1" applyBorder="1" applyAlignment="1" applyProtection="1">
      <alignment horizontal="center" vertical="center"/>
    </xf>
    <xf numFmtId="1" fontId="9" fillId="2" borderId="69" xfId="1" applyNumberFormat="1" applyFont="1" applyFill="1" applyBorder="1" applyAlignment="1" applyProtection="1">
      <alignment horizontal="center" vertical="center"/>
    </xf>
    <xf numFmtId="1" fontId="9" fillId="2" borderId="71" xfId="1" applyNumberFormat="1" applyFont="1" applyFill="1" applyBorder="1" applyAlignment="1" applyProtection="1">
      <alignment horizontal="center" vertical="center"/>
    </xf>
    <xf numFmtId="0" fontId="9" fillId="2" borderId="60" xfId="2" applyFill="1" applyBorder="1" applyAlignment="1" applyProtection="1">
      <alignment horizontal="center" vertical="center"/>
    </xf>
    <xf numFmtId="0" fontId="9" fillId="2" borderId="8" xfId="2" applyFont="1" applyFill="1" applyBorder="1" applyAlignment="1" applyProtection="1">
      <alignment horizontal="justify" vertical="center"/>
    </xf>
    <xf numFmtId="0" fontId="9" fillId="0" borderId="7" xfId="2" applyFont="1" applyFill="1" applyBorder="1" applyAlignment="1" applyProtection="1">
      <alignment horizontal="justify" vertical="center" wrapText="1"/>
    </xf>
    <xf numFmtId="0" fontId="16" fillId="0" borderId="81" xfId="0" applyFont="1" applyFill="1" applyBorder="1" applyAlignment="1" applyProtection="1">
      <alignment horizontal="center" vertical="center" wrapText="1"/>
    </xf>
    <xf numFmtId="0" fontId="16" fillId="0" borderId="61" xfId="0" applyFont="1" applyFill="1" applyBorder="1" applyAlignment="1" applyProtection="1">
      <alignment horizontal="center" vertical="center" wrapText="1"/>
    </xf>
    <xf numFmtId="0" fontId="16" fillId="0" borderId="83" xfId="0" applyFont="1" applyFill="1" applyBorder="1" applyAlignment="1" applyProtection="1">
      <alignment horizontal="center" vertical="center" wrapText="1"/>
    </xf>
    <xf numFmtId="9" fontId="56" fillId="0" borderId="71" xfId="6" applyFont="1" applyBorder="1" applyAlignment="1" applyProtection="1">
      <alignment horizontal="center" vertical="center" wrapText="1"/>
    </xf>
    <xf numFmtId="9" fontId="9" fillId="2" borderId="72" xfId="1" applyFont="1" applyFill="1" applyBorder="1" applyAlignment="1" applyProtection="1">
      <alignment horizontal="center" vertical="center" wrapText="1"/>
    </xf>
    <xf numFmtId="9" fontId="9" fillId="2" borderId="10" xfId="1" applyFont="1" applyFill="1" applyBorder="1" applyAlignment="1" applyProtection="1">
      <alignment horizontal="center" vertical="center" wrapText="1"/>
    </xf>
    <xf numFmtId="9" fontId="9" fillId="2" borderId="9" xfId="1" applyFont="1" applyFill="1" applyBorder="1" applyAlignment="1" applyProtection="1">
      <alignment horizontal="center" vertical="center" wrapText="1"/>
    </xf>
    <xf numFmtId="9" fontId="9" fillId="2" borderId="73" xfId="1" applyFont="1" applyFill="1" applyBorder="1" applyAlignment="1" applyProtection="1">
      <alignment horizontal="center" vertical="center" wrapText="1"/>
    </xf>
    <xf numFmtId="9" fontId="9" fillId="2" borderId="69" xfId="1" applyFont="1" applyFill="1" applyBorder="1" applyAlignment="1" applyProtection="1">
      <alignment horizontal="center" vertical="center" wrapText="1"/>
    </xf>
    <xf numFmtId="9" fontId="9" fillId="2" borderId="70" xfId="1" applyFont="1" applyFill="1" applyBorder="1" applyAlignment="1" applyProtection="1">
      <alignment horizontal="center" vertical="center" wrapText="1"/>
    </xf>
    <xf numFmtId="9" fontId="9" fillId="2" borderId="8" xfId="1" applyFont="1" applyFill="1" applyBorder="1" applyAlignment="1" applyProtection="1">
      <alignment horizontal="center" vertical="center" wrapText="1"/>
    </xf>
    <xf numFmtId="9" fontId="9" fillId="2" borderId="68" xfId="1" applyFont="1" applyFill="1" applyBorder="1" applyAlignment="1" applyProtection="1">
      <alignment horizontal="center" vertical="center" wrapText="1"/>
    </xf>
    <xf numFmtId="9" fontId="9" fillId="2" borderId="63" xfId="1" applyFont="1" applyFill="1" applyBorder="1" applyAlignment="1" applyProtection="1">
      <alignment horizontal="center" vertical="center" wrapText="1"/>
    </xf>
    <xf numFmtId="9" fontId="9" fillId="2" borderId="71" xfId="1" applyFont="1" applyFill="1" applyBorder="1" applyAlignment="1" applyProtection="1">
      <alignment horizontal="center" vertical="center" wrapText="1"/>
    </xf>
    <xf numFmtId="0" fontId="9" fillId="0" borderId="8" xfId="2" applyFont="1" applyFill="1" applyBorder="1" applyAlignment="1" applyProtection="1">
      <alignment vertical="center" wrapText="1"/>
    </xf>
    <xf numFmtId="0" fontId="9" fillId="2" borderId="83" xfId="2" applyFont="1" applyFill="1" applyBorder="1" applyAlignment="1" applyProtection="1">
      <alignment horizontal="center" vertical="center" wrapText="1"/>
    </xf>
    <xf numFmtId="0" fontId="9" fillId="2" borderId="61" xfId="2" applyFont="1" applyFill="1" applyBorder="1" applyAlignment="1" applyProtection="1">
      <alignment horizontal="center" vertical="center" wrapText="1"/>
    </xf>
    <xf numFmtId="0" fontId="9" fillId="2" borderId="81" xfId="2" applyFont="1" applyFill="1" applyBorder="1" applyAlignment="1" applyProtection="1">
      <alignment horizontal="center" vertical="center" wrapText="1"/>
    </xf>
    <xf numFmtId="0" fontId="9" fillId="2" borderId="60" xfId="2" applyFont="1" applyFill="1" applyBorder="1" applyAlignment="1" applyProtection="1">
      <alignment horizontal="center" vertical="center" wrapText="1"/>
    </xf>
    <xf numFmtId="0" fontId="9" fillId="2" borderId="62" xfId="2" applyFont="1" applyFill="1" applyBorder="1" applyAlignment="1" applyProtection="1">
      <alignment horizontal="center" vertical="center" wrapText="1"/>
    </xf>
    <xf numFmtId="0" fontId="9" fillId="0" borderId="29" xfId="2" applyFont="1" applyFill="1" applyBorder="1" applyAlignment="1" applyProtection="1">
      <alignment vertical="center" wrapText="1"/>
    </xf>
  </cellXfs>
  <cellStyles count="16">
    <cellStyle name="Coma 2" xfId="11" xr:uid="{00000000-0005-0000-0000-000000000000}"/>
    <cellStyle name="Coma 2 2" xfId="14" xr:uid="{00000000-0005-0000-0000-000001000000}"/>
    <cellStyle name="Hipervínculo" xfId="4" builtinId="8"/>
    <cellStyle name="Millares [0]" xfId="15" builtinId="6"/>
    <cellStyle name="Millares 2" xfId="3" xr:uid="{00000000-0005-0000-0000-000003000000}"/>
    <cellStyle name="Millares 2 2" xfId="10" xr:uid="{00000000-0005-0000-0000-000004000000}"/>
    <cellStyle name="Millares 3" xfId="7" xr:uid="{00000000-0005-0000-0000-000005000000}"/>
    <cellStyle name="Moneda 2" xfId="8" xr:uid="{00000000-0005-0000-0000-000006000000}"/>
    <cellStyle name="Normal" xfId="0" builtinId="0"/>
    <cellStyle name="Normal 2" xfId="2" xr:uid="{00000000-0005-0000-0000-000008000000}"/>
    <cellStyle name="Normal 2 2" xfId="5" xr:uid="{00000000-0005-0000-0000-000009000000}"/>
    <cellStyle name="Normal 3" xfId="12" xr:uid="{00000000-0005-0000-0000-00000A000000}"/>
    <cellStyle name="Porcentaje" xfId="1" builtinId="5"/>
    <cellStyle name="Porcentaje 2" xfId="6" xr:uid="{00000000-0005-0000-0000-00000C000000}"/>
    <cellStyle name="Porcentaje 3" xfId="13" xr:uid="{00000000-0005-0000-0000-00000D000000}"/>
    <cellStyle name="Porcentual 2" xfId="9" xr:uid="{00000000-0005-0000-0000-00000E000000}"/>
  </cellStyles>
  <dxfs count="2005">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
      <font>
        <b/>
        <i val="0"/>
        <color auto="1"/>
      </font>
      <fill>
        <patternFill>
          <bgColor rgb="FFFF0000"/>
        </patternFill>
      </fill>
    </dxf>
    <dxf>
      <font>
        <b/>
        <i val="0"/>
        <color auto="1"/>
      </font>
      <fill>
        <patternFill>
          <bgColor rgb="FFFFFF00"/>
        </patternFill>
      </fill>
    </dxf>
    <dxf>
      <font>
        <b/>
        <i val="0"/>
        <strike val="0"/>
        <color auto="1"/>
      </font>
      <fill>
        <patternFill>
          <bgColor theme="6"/>
        </patternFill>
      </fill>
    </dxf>
    <dxf>
      <font>
        <b/>
        <i val="0"/>
        <color auto="1"/>
      </font>
      <fill>
        <patternFill>
          <bgColor theme="4"/>
        </patternFill>
      </fill>
    </dxf>
    <dxf>
      <font>
        <b val="0"/>
        <i val="0"/>
        <color theme="1" tint="0.499984740745262"/>
      </font>
      <fill>
        <patternFill patternType="solid">
          <bgColor theme="0"/>
        </patternFill>
      </fill>
    </dxf>
    <dxf>
      <font>
        <b/>
        <i val="0"/>
        <color rgb="FF0000FF"/>
      </font>
      <fill>
        <patternFill patternType="solid">
          <bgColor theme="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externalLink" Target="externalLinks/externalLink10.xml"/><Relationship Id="rId39" Type="http://schemas.openxmlformats.org/officeDocument/2006/relationships/externalLink" Target="externalLinks/externalLink23.xml"/><Relationship Id="rId3" Type="http://schemas.openxmlformats.org/officeDocument/2006/relationships/worksheet" Target="worksheets/sheet3.xml"/><Relationship Id="rId21" Type="http://schemas.openxmlformats.org/officeDocument/2006/relationships/externalLink" Target="externalLinks/externalLink5.xml"/><Relationship Id="rId34" Type="http://schemas.openxmlformats.org/officeDocument/2006/relationships/externalLink" Target="externalLinks/externalLink18.xml"/><Relationship Id="rId42" Type="http://schemas.openxmlformats.org/officeDocument/2006/relationships/externalLink" Target="externalLinks/externalLink2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33" Type="http://schemas.openxmlformats.org/officeDocument/2006/relationships/externalLink" Target="externalLinks/externalLink17.xml"/><Relationship Id="rId38" Type="http://schemas.openxmlformats.org/officeDocument/2006/relationships/externalLink" Target="externalLinks/externalLink22.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externalLink" Target="externalLinks/externalLink13.xml"/><Relationship Id="rId41" Type="http://schemas.openxmlformats.org/officeDocument/2006/relationships/externalLink" Target="externalLinks/externalLink2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externalLink" Target="externalLinks/externalLink16.xml"/><Relationship Id="rId37" Type="http://schemas.openxmlformats.org/officeDocument/2006/relationships/externalLink" Target="externalLinks/externalLink21.xml"/><Relationship Id="rId40" Type="http://schemas.openxmlformats.org/officeDocument/2006/relationships/externalLink" Target="externalLinks/externalLink24.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externalLink" Target="externalLinks/externalLink12.xml"/><Relationship Id="rId36" Type="http://schemas.openxmlformats.org/officeDocument/2006/relationships/externalLink" Target="externalLinks/externalLink20.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externalLink" Target="externalLinks/externalLink15.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externalLink" Target="externalLinks/externalLink11.xml"/><Relationship Id="rId30" Type="http://schemas.openxmlformats.org/officeDocument/2006/relationships/externalLink" Target="externalLinks/externalLink14.xml"/><Relationship Id="rId35" Type="http://schemas.openxmlformats.org/officeDocument/2006/relationships/externalLink" Target="externalLinks/externalLink19.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190500</xdr:colOff>
      <xdr:row>6</xdr:row>
      <xdr:rowOff>145678</xdr:rowOff>
    </xdr:from>
    <xdr:to>
      <xdr:col>4</xdr:col>
      <xdr:colOff>169333</xdr:colOff>
      <xdr:row>24</xdr:row>
      <xdr:rowOff>109682</xdr:rowOff>
    </xdr:to>
    <xdr:pic>
      <xdr:nvPicPr>
        <xdr:cNvPr id="19" name="18 Imagen" descr="http://intranet.bogotaturismo.gov.co/sites/intranet.bogotaturismo.gov.co/files/Mapa.png">
          <a:extLst>
            <a:ext uri="{FF2B5EF4-FFF2-40B4-BE49-F238E27FC236}">
              <a16:creationId xmlns:a16="http://schemas.microsoft.com/office/drawing/2014/main" id="{00000000-0008-0000-0000-00001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3458261"/>
          <a:ext cx="6043083" cy="4299322"/>
        </a:xfrm>
        <a:prstGeom prst="rect">
          <a:avLst/>
        </a:prstGeom>
        <a:noFill/>
        <a:ln>
          <a:noFill/>
        </a:ln>
      </xdr:spPr>
    </xdr:pic>
    <xdr:clientData/>
  </xdr:twoCellAnchor>
  <xdr:twoCellAnchor editAs="oneCell">
    <xdr:from>
      <xdr:col>4</xdr:col>
      <xdr:colOff>66675</xdr:colOff>
      <xdr:row>34</xdr:row>
      <xdr:rowOff>15922</xdr:rowOff>
    </xdr:from>
    <xdr:to>
      <xdr:col>11</xdr:col>
      <xdr:colOff>951539</xdr:colOff>
      <xdr:row>34</xdr:row>
      <xdr:rowOff>3047999</xdr:rowOff>
    </xdr:to>
    <xdr:pic>
      <xdr:nvPicPr>
        <xdr:cNvPr id="21" name="20 Imagen">
          <a:extLst>
            <a:ext uri="{FF2B5EF4-FFF2-40B4-BE49-F238E27FC236}">
              <a16:creationId xmlns:a16="http://schemas.microsoft.com/office/drawing/2014/main" id="{00000000-0008-0000-0000-000015000000}"/>
            </a:ext>
          </a:extLst>
        </xdr:cNvPr>
        <xdr:cNvPicPr/>
      </xdr:nvPicPr>
      <xdr:blipFill rotWithShape="1">
        <a:blip xmlns:r="http://schemas.openxmlformats.org/officeDocument/2006/relationships" r:embed="rId2"/>
        <a:srcRect l="1378" t="19034" r="2010" b="14386"/>
        <a:stretch/>
      </xdr:blipFill>
      <xdr:spPr bwMode="auto">
        <a:xfrm>
          <a:off x="6134100" y="10769647"/>
          <a:ext cx="5304464" cy="3032077"/>
        </a:xfrm>
        <a:prstGeom prst="rect">
          <a:avLst/>
        </a:prstGeom>
        <a:ln>
          <a:noFill/>
        </a:ln>
        <a:extLst>
          <a:ext uri="{53640926-AAD7-44D8-BBD7-CCE9431645EC}">
            <a14:shadowObscured xmlns:a14="http://schemas.microsoft.com/office/drawing/2010/main"/>
          </a:ext>
        </a:extLst>
      </xdr:spPr>
    </xdr:pic>
    <xdr:clientData/>
  </xdr:twoCellAnchor>
  <xdr:twoCellAnchor>
    <xdr:from>
      <xdr:col>6</xdr:col>
      <xdr:colOff>523876</xdr:colOff>
      <xdr:row>34</xdr:row>
      <xdr:rowOff>561976</xdr:rowOff>
    </xdr:from>
    <xdr:to>
      <xdr:col>7</xdr:col>
      <xdr:colOff>85726</xdr:colOff>
      <xdr:row>34</xdr:row>
      <xdr:rowOff>847726</xdr:rowOff>
    </xdr:to>
    <xdr:sp macro="" textlink="">
      <xdr:nvSpPr>
        <xdr:cNvPr id="2" name="1 CuadroTexto">
          <a:extLst>
            <a:ext uri="{FF2B5EF4-FFF2-40B4-BE49-F238E27FC236}">
              <a16:creationId xmlns:a16="http://schemas.microsoft.com/office/drawing/2014/main" id="{00000000-0008-0000-0000-000002000000}"/>
            </a:ext>
          </a:extLst>
        </xdr:cNvPr>
        <xdr:cNvSpPr txBox="1"/>
      </xdr:nvSpPr>
      <xdr:spPr>
        <a:xfrm>
          <a:off x="7410451" y="11315701"/>
          <a:ext cx="323850"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s-CO" sz="1100"/>
            <a:t>1</a:t>
          </a:r>
        </a:p>
      </xdr:txBody>
    </xdr:sp>
    <xdr:clientData/>
  </xdr:twoCellAnchor>
  <xdr:twoCellAnchor>
    <xdr:from>
      <xdr:col>9</xdr:col>
      <xdr:colOff>285751</xdr:colOff>
      <xdr:row>34</xdr:row>
      <xdr:rowOff>561976</xdr:rowOff>
    </xdr:from>
    <xdr:to>
      <xdr:col>9</xdr:col>
      <xdr:colOff>609601</xdr:colOff>
      <xdr:row>34</xdr:row>
      <xdr:rowOff>847726</xdr:rowOff>
    </xdr:to>
    <xdr:sp macro="" textlink="">
      <xdr:nvSpPr>
        <xdr:cNvPr id="24" name="23 CuadroTexto">
          <a:extLst>
            <a:ext uri="{FF2B5EF4-FFF2-40B4-BE49-F238E27FC236}">
              <a16:creationId xmlns:a16="http://schemas.microsoft.com/office/drawing/2014/main" id="{00000000-0008-0000-0000-000018000000}"/>
            </a:ext>
          </a:extLst>
        </xdr:cNvPr>
        <xdr:cNvSpPr txBox="1"/>
      </xdr:nvSpPr>
      <xdr:spPr>
        <a:xfrm>
          <a:off x="9458326" y="11315701"/>
          <a:ext cx="323850"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s-CO" sz="1100"/>
            <a:t>2</a:t>
          </a:r>
        </a:p>
      </xdr:txBody>
    </xdr:sp>
    <xdr:clientData/>
  </xdr:twoCellAnchor>
  <xdr:twoCellAnchor>
    <xdr:from>
      <xdr:col>11</xdr:col>
      <xdr:colOff>600075</xdr:colOff>
      <xdr:row>34</xdr:row>
      <xdr:rowOff>549322</xdr:rowOff>
    </xdr:from>
    <xdr:to>
      <xdr:col>11</xdr:col>
      <xdr:colOff>923925</xdr:colOff>
      <xdr:row>34</xdr:row>
      <xdr:rowOff>835072</xdr:rowOff>
    </xdr:to>
    <xdr:sp macro="" textlink="">
      <xdr:nvSpPr>
        <xdr:cNvPr id="25" name="24 CuadroTexto">
          <a:extLst>
            <a:ext uri="{FF2B5EF4-FFF2-40B4-BE49-F238E27FC236}">
              <a16:creationId xmlns:a16="http://schemas.microsoft.com/office/drawing/2014/main" id="{00000000-0008-0000-0000-000019000000}"/>
            </a:ext>
          </a:extLst>
        </xdr:cNvPr>
        <xdr:cNvSpPr txBox="1"/>
      </xdr:nvSpPr>
      <xdr:spPr>
        <a:xfrm>
          <a:off x="11087100" y="11303047"/>
          <a:ext cx="323850"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s-CO" sz="1100"/>
            <a:t>3</a:t>
          </a:r>
        </a:p>
      </xdr:txBody>
    </xdr:sp>
    <xdr:clientData/>
  </xdr:twoCellAnchor>
  <xdr:twoCellAnchor>
    <xdr:from>
      <xdr:col>6</xdr:col>
      <xdr:colOff>552450</xdr:colOff>
      <xdr:row>34</xdr:row>
      <xdr:rowOff>2454322</xdr:rowOff>
    </xdr:from>
    <xdr:to>
      <xdr:col>7</xdr:col>
      <xdr:colOff>114300</xdr:colOff>
      <xdr:row>34</xdr:row>
      <xdr:rowOff>2740072</xdr:rowOff>
    </xdr:to>
    <xdr:sp macro="" textlink="">
      <xdr:nvSpPr>
        <xdr:cNvPr id="26" name="25 CuadroTexto">
          <a:extLst>
            <a:ext uri="{FF2B5EF4-FFF2-40B4-BE49-F238E27FC236}">
              <a16:creationId xmlns:a16="http://schemas.microsoft.com/office/drawing/2014/main" id="{00000000-0008-0000-0000-00001A000000}"/>
            </a:ext>
          </a:extLst>
        </xdr:cNvPr>
        <xdr:cNvSpPr txBox="1"/>
      </xdr:nvSpPr>
      <xdr:spPr>
        <a:xfrm>
          <a:off x="7439025" y="13208047"/>
          <a:ext cx="323850"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s-CO" sz="1100"/>
            <a:t>5</a:t>
          </a:r>
        </a:p>
      </xdr:txBody>
    </xdr:sp>
    <xdr:clientData/>
  </xdr:twoCellAnchor>
  <xdr:twoCellAnchor>
    <xdr:from>
      <xdr:col>11</xdr:col>
      <xdr:colOff>104775</xdr:colOff>
      <xdr:row>34</xdr:row>
      <xdr:rowOff>2454322</xdr:rowOff>
    </xdr:from>
    <xdr:to>
      <xdr:col>11</xdr:col>
      <xdr:colOff>428625</xdr:colOff>
      <xdr:row>34</xdr:row>
      <xdr:rowOff>2740072</xdr:rowOff>
    </xdr:to>
    <xdr:sp macro="" textlink="">
      <xdr:nvSpPr>
        <xdr:cNvPr id="27" name="26 CuadroTexto">
          <a:extLst>
            <a:ext uri="{FF2B5EF4-FFF2-40B4-BE49-F238E27FC236}">
              <a16:creationId xmlns:a16="http://schemas.microsoft.com/office/drawing/2014/main" id="{00000000-0008-0000-0000-00001B000000}"/>
            </a:ext>
          </a:extLst>
        </xdr:cNvPr>
        <xdr:cNvSpPr txBox="1"/>
      </xdr:nvSpPr>
      <xdr:spPr>
        <a:xfrm>
          <a:off x="10591800" y="13208047"/>
          <a:ext cx="323850"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s-CO" sz="1100"/>
            <a:t>4</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390525</xdr:colOff>
      <xdr:row>0</xdr:row>
      <xdr:rowOff>102394</xdr:rowOff>
    </xdr:from>
    <xdr:to>
      <xdr:col>1</xdr:col>
      <xdr:colOff>1070934</xdr:colOff>
      <xdr:row>2</xdr:row>
      <xdr:rowOff>317748</xdr:rowOff>
    </xdr:to>
    <xdr:pic>
      <xdr:nvPicPr>
        <xdr:cNvPr id="7" name="Imagen 3">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1" cstate="print"/>
        <a:srcRect l="18695" t="20924" r="41093" b="25110"/>
        <a:stretch>
          <a:fillRect/>
        </a:stretch>
      </xdr:blipFill>
      <xdr:spPr bwMode="auto">
        <a:xfrm>
          <a:off x="390525" y="102394"/>
          <a:ext cx="1089984" cy="844004"/>
        </a:xfrm>
        <a:prstGeom prst="rect">
          <a:avLst/>
        </a:prstGeom>
        <a:noFill/>
        <a:ln w="9525">
          <a:noFill/>
          <a:miter lim="800000"/>
          <a:headEnd/>
          <a:tailEnd/>
        </a:ln>
      </xdr:spPr>
    </xdr:pic>
    <xdr:clientData/>
  </xdr:twoCellAnchor>
  <xdr:twoCellAnchor>
    <xdr:from>
      <xdr:col>0</xdr:col>
      <xdr:colOff>496358</xdr:colOff>
      <xdr:row>0</xdr:row>
      <xdr:rowOff>38894</xdr:rowOff>
    </xdr:from>
    <xdr:to>
      <xdr:col>1</xdr:col>
      <xdr:colOff>1176767</xdr:colOff>
      <xdr:row>2</xdr:row>
      <xdr:rowOff>254248</xdr:rowOff>
    </xdr:to>
    <xdr:pic>
      <xdr:nvPicPr>
        <xdr:cNvPr id="8" name="Imagen 3">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cstate="print"/>
        <a:srcRect l="18695" t="20924" r="41093" b="25110"/>
        <a:stretch>
          <a:fillRect/>
        </a:stretch>
      </xdr:blipFill>
      <xdr:spPr bwMode="auto">
        <a:xfrm>
          <a:off x="496358" y="38894"/>
          <a:ext cx="1442409" cy="839771"/>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169333</xdr:colOff>
      <xdr:row>0</xdr:row>
      <xdr:rowOff>81227</xdr:rowOff>
    </xdr:from>
    <xdr:to>
      <xdr:col>1</xdr:col>
      <xdr:colOff>1409600</xdr:colOff>
      <xdr:row>2</xdr:row>
      <xdr:rowOff>296581</xdr:rowOff>
    </xdr:to>
    <xdr:pic>
      <xdr:nvPicPr>
        <xdr:cNvPr id="3" name="Imagen 3">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cstate="print"/>
        <a:srcRect l="18695" t="20924" r="41093" b="25110"/>
        <a:stretch>
          <a:fillRect/>
        </a:stretch>
      </xdr:blipFill>
      <xdr:spPr bwMode="auto">
        <a:xfrm>
          <a:off x="508000" y="81227"/>
          <a:ext cx="1240267" cy="839771"/>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390525</xdr:colOff>
      <xdr:row>0</xdr:row>
      <xdr:rowOff>102394</xdr:rowOff>
    </xdr:from>
    <xdr:to>
      <xdr:col>1</xdr:col>
      <xdr:colOff>1070934</xdr:colOff>
      <xdr:row>2</xdr:row>
      <xdr:rowOff>317748</xdr:rowOff>
    </xdr:to>
    <xdr:pic>
      <xdr:nvPicPr>
        <xdr:cNvPr id="5" name="Imagen 3">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cstate="print"/>
        <a:srcRect l="18695" t="20924" r="41093" b="25110"/>
        <a:stretch>
          <a:fillRect/>
        </a:stretch>
      </xdr:blipFill>
      <xdr:spPr bwMode="auto">
        <a:xfrm>
          <a:off x="381000" y="102394"/>
          <a:ext cx="1070934" cy="844004"/>
        </a:xfrm>
        <a:prstGeom prst="rect">
          <a:avLst/>
        </a:prstGeom>
        <a:noFill/>
        <a:ln w="9525">
          <a:noFill/>
          <a:miter lim="800000"/>
          <a:headEnd/>
          <a:tailEnd/>
        </a:ln>
      </xdr:spPr>
    </xdr:pic>
    <xdr:clientData/>
  </xdr:twoCellAnchor>
  <xdr:twoCellAnchor>
    <xdr:from>
      <xdr:col>0</xdr:col>
      <xdr:colOff>390525</xdr:colOff>
      <xdr:row>0</xdr:row>
      <xdr:rowOff>102394</xdr:rowOff>
    </xdr:from>
    <xdr:to>
      <xdr:col>1</xdr:col>
      <xdr:colOff>1070934</xdr:colOff>
      <xdr:row>2</xdr:row>
      <xdr:rowOff>317748</xdr:rowOff>
    </xdr:to>
    <xdr:pic>
      <xdr:nvPicPr>
        <xdr:cNvPr id="6" name="Imagen 3">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cstate="print"/>
        <a:srcRect l="18695" t="20924" r="41093" b="25110"/>
        <a:stretch>
          <a:fillRect/>
        </a:stretch>
      </xdr:blipFill>
      <xdr:spPr bwMode="auto">
        <a:xfrm>
          <a:off x="381000" y="102394"/>
          <a:ext cx="1070934" cy="844004"/>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390525</xdr:colOff>
      <xdr:row>0</xdr:row>
      <xdr:rowOff>102394</xdr:rowOff>
    </xdr:from>
    <xdr:to>
      <xdr:col>1</xdr:col>
      <xdr:colOff>1070934</xdr:colOff>
      <xdr:row>2</xdr:row>
      <xdr:rowOff>317748</xdr:rowOff>
    </xdr:to>
    <xdr:pic>
      <xdr:nvPicPr>
        <xdr:cNvPr id="3" name="Imagen 3">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1" cstate="print"/>
        <a:srcRect l="18695" t="20924" r="41093" b="25110"/>
        <a:stretch>
          <a:fillRect/>
        </a:stretch>
      </xdr:blipFill>
      <xdr:spPr bwMode="auto">
        <a:xfrm>
          <a:off x="390525" y="102394"/>
          <a:ext cx="1442409" cy="844004"/>
        </a:xfrm>
        <a:prstGeom prst="rect">
          <a:avLst/>
        </a:prstGeom>
        <a:noFill/>
        <a:ln w="9525">
          <a:noFill/>
          <a:miter lim="800000"/>
          <a:headEnd/>
          <a:tailEnd/>
        </a:ln>
      </xdr:spPr>
    </xdr:pic>
    <xdr:clientData/>
  </xdr:twoCellAnchor>
  <xdr:twoCellAnchor>
    <xdr:from>
      <xdr:col>0</xdr:col>
      <xdr:colOff>390525</xdr:colOff>
      <xdr:row>0</xdr:row>
      <xdr:rowOff>102394</xdr:rowOff>
    </xdr:from>
    <xdr:to>
      <xdr:col>1</xdr:col>
      <xdr:colOff>1070934</xdr:colOff>
      <xdr:row>2</xdr:row>
      <xdr:rowOff>317748</xdr:rowOff>
    </xdr:to>
    <xdr:pic>
      <xdr:nvPicPr>
        <xdr:cNvPr id="4" name="Imagen 3">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 cstate="print"/>
        <a:srcRect l="18695" t="20924" r="41093" b="25110"/>
        <a:stretch>
          <a:fillRect/>
        </a:stretch>
      </xdr:blipFill>
      <xdr:spPr bwMode="auto">
        <a:xfrm>
          <a:off x="390525" y="102394"/>
          <a:ext cx="1442409" cy="844004"/>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390525</xdr:colOff>
      <xdr:row>0</xdr:row>
      <xdr:rowOff>102394</xdr:rowOff>
    </xdr:from>
    <xdr:to>
      <xdr:col>1</xdr:col>
      <xdr:colOff>1070934</xdr:colOff>
      <xdr:row>2</xdr:row>
      <xdr:rowOff>317748</xdr:rowOff>
    </xdr:to>
    <xdr:pic>
      <xdr:nvPicPr>
        <xdr:cNvPr id="3" name="Imagen 3">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1" cstate="print"/>
        <a:srcRect l="18695" t="20924" r="41093" b="25110"/>
        <a:stretch>
          <a:fillRect/>
        </a:stretch>
      </xdr:blipFill>
      <xdr:spPr bwMode="auto">
        <a:xfrm>
          <a:off x="390525" y="102394"/>
          <a:ext cx="1442409" cy="844004"/>
        </a:xfrm>
        <a:prstGeom prst="rect">
          <a:avLst/>
        </a:prstGeom>
        <a:noFill/>
        <a:ln w="9525">
          <a:noFill/>
          <a:miter lim="800000"/>
          <a:headEnd/>
          <a:tailEnd/>
        </a:ln>
      </xdr:spPr>
    </xdr:pic>
    <xdr:clientData/>
  </xdr:twoCellAnchor>
  <xdr:twoCellAnchor>
    <xdr:from>
      <xdr:col>1</xdr:col>
      <xdr:colOff>145597</xdr:colOff>
      <xdr:row>0</xdr:row>
      <xdr:rowOff>61573</xdr:rowOff>
    </xdr:from>
    <xdr:to>
      <xdr:col>1</xdr:col>
      <xdr:colOff>1220613</xdr:colOff>
      <xdr:row>2</xdr:row>
      <xdr:rowOff>276927</xdr:rowOff>
    </xdr:to>
    <xdr:pic>
      <xdr:nvPicPr>
        <xdr:cNvPr id="4" name="Imagen 3">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1" cstate="print"/>
        <a:srcRect l="18695" t="20924" r="41093" b="25110"/>
        <a:stretch>
          <a:fillRect/>
        </a:stretch>
      </xdr:blipFill>
      <xdr:spPr bwMode="auto">
        <a:xfrm>
          <a:off x="444954" y="61573"/>
          <a:ext cx="1075016" cy="85489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390525</xdr:colOff>
      <xdr:row>0</xdr:row>
      <xdr:rowOff>102394</xdr:rowOff>
    </xdr:from>
    <xdr:to>
      <xdr:col>1</xdr:col>
      <xdr:colOff>1070934</xdr:colOff>
      <xdr:row>2</xdr:row>
      <xdr:rowOff>317748</xdr:rowOff>
    </xdr:to>
    <xdr:pic>
      <xdr:nvPicPr>
        <xdr:cNvPr id="3" name="Imagen 3">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1" cstate="print"/>
        <a:srcRect l="18695" t="20924" r="41093" b="25110"/>
        <a:stretch>
          <a:fillRect/>
        </a:stretch>
      </xdr:blipFill>
      <xdr:spPr bwMode="auto">
        <a:xfrm>
          <a:off x="390525" y="102394"/>
          <a:ext cx="1442409" cy="844004"/>
        </a:xfrm>
        <a:prstGeom prst="rect">
          <a:avLst/>
        </a:prstGeom>
        <a:noFill/>
        <a:ln w="9525">
          <a:noFill/>
          <a:miter lim="800000"/>
          <a:headEnd/>
          <a:tailEnd/>
        </a:ln>
      </xdr:spPr>
    </xdr:pic>
    <xdr:clientData/>
  </xdr:twoCellAnchor>
  <xdr:twoCellAnchor>
    <xdr:from>
      <xdr:col>0</xdr:col>
      <xdr:colOff>390525</xdr:colOff>
      <xdr:row>0</xdr:row>
      <xdr:rowOff>102394</xdr:rowOff>
    </xdr:from>
    <xdr:to>
      <xdr:col>1</xdr:col>
      <xdr:colOff>1070934</xdr:colOff>
      <xdr:row>2</xdr:row>
      <xdr:rowOff>317748</xdr:rowOff>
    </xdr:to>
    <xdr:pic>
      <xdr:nvPicPr>
        <xdr:cNvPr id="4" name="Imagen 3">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1" cstate="print"/>
        <a:srcRect l="18695" t="20924" r="41093" b="25110"/>
        <a:stretch>
          <a:fillRect/>
        </a:stretch>
      </xdr:blipFill>
      <xdr:spPr bwMode="auto">
        <a:xfrm>
          <a:off x="390525" y="102394"/>
          <a:ext cx="1442409" cy="844004"/>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390525</xdr:colOff>
      <xdr:row>0</xdr:row>
      <xdr:rowOff>102394</xdr:rowOff>
    </xdr:from>
    <xdr:to>
      <xdr:col>1</xdr:col>
      <xdr:colOff>1070934</xdr:colOff>
      <xdr:row>2</xdr:row>
      <xdr:rowOff>317748</xdr:rowOff>
    </xdr:to>
    <xdr:pic>
      <xdr:nvPicPr>
        <xdr:cNvPr id="3" name="Imagen 3">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1" cstate="print"/>
        <a:srcRect l="18695" t="20924" r="41093" b="25110"/>
        <a:stretch>
          <a:fillRect/>
        </a:stretch>
      </xdr:blipFill>
      <xdr:spPr bwMode="auto">
        <a:xfrm>
          <a:off x="390525" y="102394"/>
          <a:ext cx="1442409" cy="844004"/>
        </a:xfrm>
        <a:prstGeom prst="rect">
          <a:avLst/>
        </a:prstGeom>
        <a:noFill/>
        <a:ln w="9525">
          <a:noFill/>
          <a:miter lim="800000"/>
          <a:headEnd/>
          <a:tailEnd/>
        </a:ln>
      </xdr:spPr>
    </xdr:pic>
    <xdr:clientData/>
  </xdr:twoCellAnchor>
  <xdr:twoCellAnchor>
    <xdr:from>
      <xdr:col>0</xdr:col>
      <xdr:colOff>390525</xdr:colOff>
      <xdr:row>0</xdr:row>
      <xdr:rowOff>102394</xdr:rowOff>
    </xdr:from>
    <xdr:to>
      <xdr:col>1</xdr:col>
      <xdr:colOff>1070934</xdr:colOff>
      <xdr:row>2</xdr:row>
      <xdr:rowOff>317748</xdr:rowOff>
    </xdr:to>
    <xdr:pic>
      <xdr:nvPicPr>
        <xdr:cNvPr id="4" name="Imagen 3">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1" cstate="print"/>
        <a:srcRect l="18695" t="20924" r="41093" b="25110"/>
        <a:stretch>
          <a:fillRect/>
        </a:stretch>
      </xdr:blipFill>
      <xdr:spPr bwMode="auto">
        <a:xfrm>
          <a:off x="390525" y="102394"/>
          <a:ext cx="1442409" cy="844004"/>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201084</xdr:colOff>
      <xdr:row>0</xdr:row>
      <xdr:rowOff>104775</xdr:rowOff>
    </xdr:from>
    <xdr:to>
      <xdr:col>1</xdr:col>
      <xdr:colOff>1315076</xdr:colOff>
      <xdr:row>2</xdr:row>
      <xdr:rowOff>249267</xdr:rowOff>
    </xdr:to>
    <xdr:pic>
      <xdr:nvPicPr>
        <xdr:cNvPr id="20" name="Imagen 3">
          <a:extLst>
            <a:ext uri="{FF2B5EF4-FFF2-40B4-BE49-F238E27FC236}">
              <a16:creationId xmlns:a16="http://schemas.microsoft.com/office/drawing/2014/main" id="{00000000-0008-0000-0100-000014000000}"/>
            </a:ext>
          </a:extLst>
        </xdr:cNvPr>
        <xdr:cNvPicPr>
          <a:picLocks noChangeAspect="1" noChangeArrowheads="1"/>
        </xdr:cNvPicPr>
      </xdr:nvPicPr>
      <xdr:blipFill>
        <a:blip xmlns:r="http://schemas.openxmlformats.org/officeDocument/2006/relationships" r:embed="rId1" cstate="print"/>
        <a:srcRect l="18695" t="20924" r="41093" b="25110"/>
        <a:stretch>
          <a:fillRect/>
        </a:stretch>
      </xdr:blipFill>
      <xdr:spPr bwMode="auto">
        <a:xfrm>
          <a:off x="370417" y="104775"/>
          <a:ext cx="1113992" cy="864159"/>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152400</xdr:colOff>
      <xdr:row>2</xdr:row>
      <xdr:rowOff>78581</xdr:rowOff>
    </xdr:from>
    <xdr:to>
      <xdr:col>1</xdr:col>
      <xdr:colOff>1249528</xdr:colOff>
      <xdr:row>4</xdr:row>
      <xdr:rowOff>293935</xdr:rowOff>
    </xdr:to>
    <xdr:pic>
      <xdr:nvPicPr>
        <xdr:cNvPr id="3" name="Imagen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srcRect l="18695" t="20924" r="41093" b="25110"/>
        <a:stretch>
          <a:fillRect/>
        </a:stretch>
      </xdr:blipFill>
      <xdr:spPr bwMode="auto">
        <a:xfrm>
          <a:off x="569119" y="78581"/>
          <a:ext cx="1097128" cy="834479"/>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711994</xdr:colOff>
      <xdr:row>0</xdr:row>
      <xdr:rowOff>78581</xdr:rowOff>
    </xdr:from>
    <xdr:to>
      <xdr:col>1</xdr:col>
      <xdr:colOff>1392403</xdr:colOff>
      <xdr:row>2</xdr:row>
      <xdr:rowOff>293935</xdr:rowOff>
    </xdr:to>
    <xdr:pic>
      <xdr:nvPicPr>
        <xdr:cNvPr id="6" name="Imagen 3">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1" cstate="print"/>
        <a:srcRect l="18695" t="20924" r="41093" b="25110"/>
        <a:stretch>
          <a:fillRect/>
        </a:stretch>
      </xdr:blipFill>
      <xdr:spPr bwMode="auto">
        <a:xfrm>
          <a:off x="711994" y="78581"/>
          <a:ext cx="1442409" cy="834479"/>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711994</xdr:colOff>
      <xdr:row>0</xdr:row>
      <xdr:rowOff>78581</xdr:rowOff>
    </xdr:from>
    <xdr:to>
      <xdr:col>1</xdr:col>
      <xdr:colOff>1392403</xdr:colOff>
      <xdr:row>2</xdr:row>
      <xdr:rowOff>293935</xdr:rowOff>
    </xdr:to>
    <xdr:pic>
      <xdr:nvPicPr>
        <xdr:cNvPr id="2" name="Imagen 3">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srcRect l="18695" t="20924" r="41093" b="25110"/>
        <a:stretch>
          <a:fillRect/>
        </a:stretch>
      </xdr:blipFill>
      <xdr:spPr bwMode="auto">
        <a:xfrm>
          <a:off x="416719" y="78581"/>
          <a:ext cx="1394784" cy="996404"/>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390525</xdr:colOff>
      <xdr:row>0</xdr:row>
      <xdr:rowOff>102394</xdr:rowOff>
    </xdr:from>
    <xdr:to>
      <xdr:col>1</xdr:col>
      <xdr:colOff>1070934</xdr:colOff>
      <xdr:row>2</xdr:row>
      <xdr:rowOff>317748</xdr:rowOff>
    </xdr:to>
    <xdr:pic>
      <xdr:nvPicPr>
        <xdr:cNvPr id="4" name="Imagen 3">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cstate="print"/>
        <a:srcRect l="18695" t="20924" r="41093" b="25110"/>
        <a:stretch>
          <a:fillRect/>
        </a:stretch>
      </xdr:blipFill>
      <xdr:spPr bwMode="auto">
        <a:xfrm>
          <a:off x="390525" y="102394"/>
          <a:ext cx="1099509" cy="844004"/>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390525</xdr:colOff>
      <xdr:row>0</xdr:row>
      <xdr:rowOff>102394</xdr:rowOff>
    </xdr:from>
    <xdr:to>
      <xdr:col>1</xdr:col>
      <xdr:colOff>1070934</xdr:colOff>
      <xdr:row>2</xdr:row>
      <xdr:rowOff>317748</xdr:rowOff>
    </xdr:to>
    <xdr:pic>
      <xdr:nvPicPr>
        <xdr:cNvPr id="5" name="Imagen 3">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1" cstate="print"/>
        <a:srcRect l="18695" t="20924" r="41093" b="25110"/>
        <a:stretch>
          <a:fillRect/>
        </a:stretch>
      </xdr:blipFill>
      <xdr:spPr bwMode="auto">
        <a:xfrm>
          <a:off x="390525" y="102394"/>
          <a:ext cx="1128084" cy="844004"/>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390525</xdr:colOff>
      <xdr:row>0</xdr:row>
      <xdr:rowOff>102394</xdr:rowOff>
    </xdr:from>
    <xdr:to>
      <xdr:col>1</xdr:col>
      <xdr:colOff>1070934</xdr:colOff>
      <xdr:row>2</xdr:row>
      <xdr:rowOff>317748</xdr:rowOff>
    </xdr:to>
    <xdr:pic>
      <xdr:nvPicPr>
        <xdr:cNvPr id="3" name="Imagen 3">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cstate="print"/>
        <a:srcRect l="18695" t="20924" r="41093" b="25110"/>
        <a:stretch>
          <a:fillRect/>
        </a:stretch>
      </xdr:blipFill>
      <xdr:spPr bwMode="auto">
        <a:xfrm>
          <a:off x="390525" y="102394"/>
          <a:ext cx="1442409" cy="844004"/>
        </a:xfrm>
        <a:prstGeom prst="rect">
          <a:avLst/>
        </a:prstGeom>
        <a:noFill/>
        <a:ln w="9525">
          <a:noFill/>
          <a:miter lim="800000"/>
          <a:headEnd/>
          <a:tailEnd/>
        </a:ln>
      </xdr:spPr>
    </xdr:pic>
    <xdr:clientData/>
  </xdr:twoCellAnchor>
  <xdr:twoCellAnchor>
    <xdr:from>
      <xdr:col>0</xdr:col>
      <xdr:colOff>390525</xdr:colOff>
      <xdr:row>0</xdr:row>
      <xdr:rowOff>102394</xdr:rowOff>
    </xdr:from>
    <xdr:to>
      <xdr:col>1</xdr:col>
      <xdr:colOff>1070934</xdr:colOff>
      <xdr:row>2</xdr:row>
      <xdr:rowOff>317748</xdr:rowOff>
    </xdr:to>
    <xdr:pic>
      <xdr:nvPicPr>
        <xdr:cNvPr id="4" name="Imagen 3">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cstate="print"/>
        <a:srcRect l="18695" t="20924" r="41093" b="25110"/>
        <a:stretch>
          <a:fillRect/>
        </a:stretch>
      </xdr:blipFill>
      <xdr:spPr bwMode="auto">
        <a:xfrm>
          <a:off x="390525" y="102394"/>
          <a:ext cx="1442409" cy="844004"/>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390525</xdr:colOff>
      <xdr:row>0</xdr:row>
      <xdr:rowOff>102394</xdr:rowOff>
    </xdr:from>
    <xdr:to>
      <xdr:col>1</xdr:col>
      <xdr:colOff>1070934</xdr:colOff>
      <xdr:row>2</xdr:row>
      <xdr:rowOff>317748</xdr:rowOff>
    </xdr:to>
    <xdr:pic>
      <xdr:nvPicPr>
        <xdr:cNvPr id="3" name="Imagen 3">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cstate="print"/>
        <a:srcRect l="18695" t="20924" r="41093" b="25110"/>
        <a:stretch>
          <a:fillRect/>
        </a:stretch>
      </xdr:blipFill>
      <xdr:spPr bwMode="auto">
        <a:xfrm>
          <a:off x="390525" y="102394"/>
          <a:ext cx="1442409" cy="844004"/>
        </a:xfrm>
        <a:prstGeom prst="rect">
          <a:avLst/>
        </a:prstGeom>
        <a:noFill/>
        <a:ln w="9525">
          <a:noFill/>
          <a:miter lim="800000"/>
          <a:headEnd/>
          <a:tailEnd/>
        </a:ln>
      </xdr:spPr>
    </xdr:pic>
    <xdr:clientData/>
  </xdr:twoCellAnchor>
  <xdr:twoCellAnchor>
    <xdr:from>
      <xdr:col>0</xdr:col>
      <xdr:colOff>390525</xdr:colOff>
      <xdr:row>0</xdr:row>
      <xdr:rowOff>102394</xdr:rowOff>
    </xdr:from>
    <xdr:to>
      <xdr:col>1</xdr:col>
      <xdr:colOff>1070934</xdr:colOff>
      <xdr:row>2</xdr:row>
      <xdr:rowOff>317748</xdr:rowOff>
    </xdr:to>
    <xdr:pic>
      <xdr:nvPicPr>
        <xdr:cNvPr id="4" name="Imagen 3">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cstate="print"/>
        <a:srcRect l="18695" t="20924" r="41093" b="25110"/>
        <a:stretch>
          <a:fillRect/>
        </a:stretch>
      </xdr:blipFill>
      <xdr:spPr bwMode="auto">
        <a:xfrm>
          <a:off x="390525" y="102394"/>
          <a:ext cx="1442409" cy="844004"/>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gonzalez/Downloads/COMUNICACIONES%20POA%20JUNIO%2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Y:\Backup%202016\Reporte%20Diciembre\Plan%20De%20Gestion%202016%20-%20Comunicaciones-Diciembr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Y:\Backup%202016\Reporte%20Diciembre\PlanDeGestion%202016%20-%20Gestion%20de%20Destino%20Competitivo%20y%20Sostenible-Diciembr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Y:\Backup%202016\Reporte%20Diciembre\PlanDeGestion%202016%20-%20Promocion%20y%20Mercadeo%20Turistico%20de%20Ciudad-Diciembr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Y:\Backup%202016\Reporte%20Diciembre\Plan%20De%20Gestion%202016%20-%20Gestion%20del%20Talento%20Humano-Diciembr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Y:\Backup%202016\Reporte%20Diciembre\Plan%20De%20Gestion%202016%20-%20Gestion%20de%20Bienes%20y%20Servicios-Diciembr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Y:\Backup%202016\Reporte%20Diciembre\Plan%20De%20Gestion%202016%20-%20Gestion%20Financiera-Diciembre.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Y:\Backup%202016\Reporte%20Diciembre\Plan%20De%20Gestion%202016%20-%20Gestion%20Juridica%20y%20Contractual-Diciembr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Y:\Backup%202016\Reporte%20Diciembre\PlanDeGestion%202016%20-%20DireccionamientoEstrategico%20-%20Diciembr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IDT-pitquio-4\Users\Users\nechavarria\Downloads\POA%202015%20ENERO-DICIEMBRE-PROMOCI&#211;N%20DESTINO.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I:\Users\USUARIO\Downloads\INFORME%20BASE%20DE%20DATOS%20ID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Y:\Users\cgonzalez\Downloads\COMUNICACIONES%20POA%20JUNIO%20(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rvaron/Desktop/IDT%20RICARDO%20VAR&#211;N/2016/PLANEACI&#211;N/Plan%20Operativo%20Anual%20-%20POA/Junio/Poa%20Ajustado!!/Promoci&#243;n%20y%20mercadeo/PROMOCI&#211;N%20Y%20MERCADEO%20POA%202016%20Ene-Jun.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rvaron/Desktop/IDT%20RICARDO%20VAR&#211;N/2016/PLANEACI&#211;N/Plan%20Operativo%20Anual%20-%20POA/Junio/Poa%20Ajustado!!/Subdirecci&#243;n%20de%20Gesti&#243;n%20Corporativa/SEGURIDAD%20Y%20SALUD%20EN%20EL%20TRABAJO%20POA%202016%20Ene-Jun.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Y:\Backup%202017\Marzo\Plan%20de%20Gestion%202017%20-%20Direccionamiento%20Estrategico-Marzo.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Y:\Backup%202016\Reporte%20Diciembre\PlanDeGestion%202016%20-%20Gestion%20de%20Informacion%20Turistica-Diciembre.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Y:\Backup%202017\Marzo\Plan%20De%20Gestion%202017%20-%20Gestion%20del%20Talento%20Humano-Marzo.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Y:\Backup%202017\Marzo\Plan%20De%20Gestion%202017%20-%20Gestion%20de%20Bienes%20y%20Servicios%20Marzo.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Y:\Backup%202017\Marzo\Plan%20De%20Gestion%202017%20-%20Gestion%20Juridica%20y%20Contractual-Marz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Y:\Backup%202016\Reporte%20Diciembre\Users\cgonzalez\Downloads\COMUNICACIONES%20POA%20JUNIO%2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rvaron/Desktop/IDT%20RICARDO%20VAR&#211;N/2016/PLANEACI&#211;N/Plan%20Operativo%20Anual%20-%20POA/Junio/Poa%20Ajustado!!/Gesti&#243;n%20del%20Destino/GESTION%20DEL%20DESTINO%20POA%202016%20Ene-Ju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Backup%202016\Reporte%20Diciembre\Plan%20De%20Gestion%202016%20-%20Gestion%20Documental-Diciembr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Y:\Backup%202016\Reporte%20Diciembre\PlanDeGestion%202016%20-%20Gestion%20Tecnologica-Diciembr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Y:\Backup%202016\Reporte%20Diciembre\Plan%20De%20Gestion%202016%20-%20Atencion%20al%20Ciudadano-Diciembre.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Y:\Backup%202016\Reporte%20Diciembre\PlanDeGestion%202016%20-%20Evaluaci&#243;n%20Institucional-Diciembr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Y:\Backup%202016\Reporte%20Diciembre\PlanDeGestion%202016%20-%20Control%20Interno%20Disciplinario-Diciembr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ódigos"/>
      <sheetName val="Nombre del Proceso"/>
      <sheetName val="Tablero de Control Eficacia"/>
      <sheetName val="Soporte_Indicadores"/>
      <sheetName val="EVALUACIÓN DEPENDENCIA"/>
    </sheetNames>
    <sheetDataSet>
      <sheetData sheetId="0">
        <row r="2">
          <cell r="A2" t="str">
            <v>&lt;Seleccione una opción&gt;</v>
          </cell>
          <cell r="B2" t="str">
            <v>&lt;Seleccione una opción&gt;</v>
          </cell>
          <cell r="D2" t="str">
            <v>&lt;Diligencie el anterior&gt;</v>
          </cell>
          <cell r="E2" t="str">
            <v>&lt;Seleccione una opción&gt;</v>
          </cell>
          <cell r="F2" t="str">
            <v>&lt;Seleccione una opción&gt;</v>
          </cell>
          <cell r="G2" t="str">
            <v>&lt;Seleccione una opción&gt;</v>
          </cell>
          <cell r="H2" t="str">
            <v>&lt;Seleccione una opción&gt;</v>
          </cell>
          <cell r="I2" t="str">
            <v>&lt;Seleccione una opción&gt;</v>
          </cell>
          <cell r="K2" t="str">
            <v>&lt;Seleccione una opción&gt;</v>
          </cell>
          <cell r="N2" t="str">
            <v>&lt;Seleccione el Área Solicitante&gt;</v>
          </cell>
          <cell r="O2" t="str">
            <v>&lt;Seleccione el Cargo del Líder del Proceso&gt;</v>
          </cell>
          <cell r="P2" t="str">
            <v>&lt;Seleccione el Año de la Vigencia&gt;</v>
          </cell>
          <cell r="U2" t="str">
            <v>&lt;Seleccione una opción&gt;</v>
          </cell>
          <cell r="V2" t="str">
            <v>&lt;Seleccione una opción&gt;</v>
          </cell>
          <cell r="W2" t="str">
            <v>&lt;Seleccione una opción&gt;</v>
          </cell>
          <cell r="X2" t="str">
            <v>&lt;Seleccione una opción&gt;</v>
          </cell>
          <cell r="Y2" t="str">
            <v>&lt;Seleccione una opción&gt;</v>
          </cell>
          <cell r="Z2" t="str">
            <v>01.-Contribuir al desarrollo económico de la ciudad, mediante el posicionamiento del Distrito Capital como destino turístico atractivo y sostenible.</v>
          </cell>
          <cell r="AA2" t="str">
            <v>01.-Promover durante la vigencia del Plan, la apropiación de la cultura ambiental del IDT y la Ecoeficiencia, por uso racional y eficiente del agua y la energía, así como por la gestión integral de los residuos.</v>
          </cell>
          <cell r="AB2" t="str">
            <v>01.-Capacitar y sensibilizar permanentemente al personal en los temas de las áreas de seguridad industrial y salud ocupacional, creando una cultura de auto-cuidado en todos los niveles de la organización.</v>
          </cell>
          <cell r="AC2" t="str">
            <v>01.-Mitigar en un 90% los riesgos asociados a la seguridad de la información que afecten el óptimo funcionamiento de la plataforma Tecnológica de la Entidad, con la implementación de controles para el año 2014.</v>
          </cell>
          <cell r="AD2" t="str">
            <v>01.-Gestionar de manera centralizada y normalizada, los servicios de recepción, radicación y distribución de las comunicaciones oficiales internas y externas del Instituto</v>
          </cell>
        </row>
        <row r="3">
          <cell r="A3" t="str">
            <v>712-235</v>
          </cell>
          <cell r="B3" t="str">
            <v>01.-Direccionamiento Estratégico</v>
          </cell>
          <cell r="E3" t="str">
            <v>01.-Hombre</v>
          </cell>
          <cell r="F3" t="str">
            <v>01.-Lesbianas</v>
          </cell>
          <cell r="G3" t="str">
            <v>01.-Indígenas</v>
          </cell>
          <cell r="H3" t="str">
            <v>01.-Infancia (0 a 13 años)</v>
          </cell>
          <cell r="I3" t="str">
            <v>No se Conoce / No Especificada</v>
          </cell>
          <cell r="N3" t="str">
            <v>Dirección General</v>
          </cell>
          <cell r="O3" t="str">
            <v>Director General</v>
          </cell>
          <cell r="P3">
            <v>2013</v>
          </cell>
          <cell r="U3" t="str">
            <v>01.-Vigencia</v>
          </cell>
          <cell r="V3" t="str">
            <v>01</v>
          </cell>
          <cell r="W3" t="e">
            <v>#REF!</v>
          </cell>
          <cell r="X3" t="str">
            <v>01.-Acta de Reunión</v>
          </cell>
          <cell r="Y3" t="str">
            <v>01.-Actividad PDD</v>
          </cell>
          <cell r="Z3" t="str">
            <v>02.-Satisfacer a los clientes mediante el fortalecimiento de las condiciones de competitividad turística e imagen de Bogotá.</v>
          </cell>
          <cell r="AA3" t="str">
            <v>02.-Desarrollar e implementar durante la vigencia del plan, un instrumento para la inclusión de criterios ambientales en procesos contractuales</v>
          </cell>
          <cell r="AB3" t="str">
            <v>02.-Asignar responsabilidad y autoridad al personal que trabaja para el Instituto Distrital de Turismo, según su cargo, para promover en los trabajadores las normas de Seguridad Industrial y Salud ocupacional. Controlar y evaluar los resultados del Progra</v>
          </cell>
          <cell r="AC3" t="str">
            <v>02.-Robustecer en el 2014 la plataforma tecnológica del Instituto Distrital de Turismo con equipos y herramientas ofimáticas que fortalezcan la seguridad y estructura de la información.</v>
          </cell>
          <cell r="AD3" t="str">
            <v>02.-Organización de los documentos de acuerdo a las Tablas de Retención Documental garantizando la custodia, conservación, consulta de la información y Disposición final</v>
          </cell>
        </row>
        <row r="4">
          <cell r="A4" t="str">
            <v>731-163</v>
          </cell>
          <cell r="B4" t="str">
            <v>02.-Mejora Continua</v>
          </cell>
          <cell r="E4" t="str">
            <v>02.-Mujer</v>
          </cell>
          <cell r="F4" t="str">
            <v>02.-Gay</v>
          </cell>
          <cell r="G4" t="str">
            <v>02.-Afrodescendientes</v>
          </cell>
          <cell r="H4" t="str">
            <v>02.-Adolecencia (14 a 17 años)</v>
          </cell>
          <cell r="I4" t="str">
            <v>00</v>
          </cell>
          <cell r="K4" t="str">
            <v>001.-Implementar y certificar subsistemas del sistema integrado de la Entidad</v>
          </cell>
          <cell r="N4" t="str">
            <v>Subdirección Corporativa y de Control Disciplinario</v>
          </cell>
          <cell r="O4" t="str">
            <v xml:space="preserve">Director General (e) </v>
          </cell>
          <cell r="P4">
            <v>2014</v>
          </cell>
          <cell r="Q4" t="str">
            <v>457-Implementar en el 100% de las entidades del distrito el Sistema Integrado de Gestión</v>
          </cell>
          <cell r="U4" t="str">
            <v>02.-Reserva</v>
          </cell>
          <cell r="V4" t="str">
            <v>02</v>
          </cell>
          <cell r="W4" t="e">
            <v>#REF!</v>
          </cell>
          <cell r="X4" t="str">
            <v>02.-Planilla de Asistencia</v>
          </cell>
          <cell r="Y4" t="str">
            <v>02.-Actividad Producto del Proceso</v>
          </cell>
          <cell r="Z4" t="str">
            <v>03.-Mejorar continuamente los procesos, promoviendo la eficacia, la eficiencia y la efectividad.</v>
          </cell>
          <cell r="AA4" t="str">
            <v>03.-Aplicar medidas de Saneamiento Ambiental semestralmente, en pro de favorecer el entorno de trabajo de las personas vinculadas a la entidad y para disfrute de los usuarios.</v>
          </cell>
          <cell r="AB4" t="str">
            <v>03.-Orientar los esfuerzos hacia la reducción del riesgo, considerando procesos, equipos, instalaciones, métodos, herramientas y entrenamiento y así mismo prevenir lesiones y enfermedades, de acuerdo con los riesgos propios de la operación institucional.</v>
          </cell>
          <cell r="AC4" t="str">
            <v>03.-Socialización al 100% de los usuarios del Instituto Distrital de Turismo de las políticas de administración de TIC</v>
          </cell>
          <cell r="AD4" t="str">
            <v>03.-Administración y almacenamiento de los documentos organizados, garantizando la custodia, conservación, consulta de la información y Disposición final.</v>
          </cell>
        </row>
        <row r="5">
          <cell r="A5" t="str">
            <v>740-164</v>
          </cell>
          <cell r="B5" t="str">
            <v>03.-Gestión del Destino</v>
          </cell>
          <cell r="D5" t="str">
            <v>&lt;Diligencie la Celda D4: Proceso&gt;</v>
          </cell>
          <cell r="F5" t="str">
            <v>03.-Bisexuales</v>
          </cell>
          <cell r="G5" t="str">
            <v>03.-Raizal del Archipiélago</v>
          </cell>
          <cell r="H5" t="str">
            <v>03.-Juventud (18 a 26 años)</v>
          </cell>
          <cell r="I5" t="str">
            <v>01</v>
          </cell>
          <cell r="K5" t="str">
            <v>002.-Mantener los sistemas certificados</v>
          </cell>
          <cell r="N5" t="str">
            <v>Subdirección de Promoción y Mercadeo</v>
          </cell>
          <cell r="O5" t="str">
            <v>Subdirector(a) Corporativo y de Control Disciplinario</v>
          </cell>
          <cell r="P5">
            <v>2015</v>
          </cell>
          <cell r="V5" t="str">
            <v>03</v>
          </cell>
          <cell r="W5" t="e">
            <v>#REF!</v>
          </cell>
          <cell r="X5" t="str">
            <v>03.-Fotos</v>
          </cell>
          <cell r="Y5" t="str">
            <v>03.-Actividad Actividad Objetivo SIG</v>
          </cell>
          <cell r="Z5" t="str">
            <v>04.-Definir las actividades para asegurar la implementación de acciones correctivas, preventivas y mejora, que sean eficaces y apropiadas, que permitan eliminar las causas de las no conformidades potenciales o reales del SIG.</v>
          </cell>
          <cell r="AA5" t="str">
            <v>04.-Implementar estrategias sostenibles que mejoren el paisaje y la calidad ambiental en la entidad y su entorno y que a su vez promuevan la mitigación y compensación de las afectaciones ocasionadas al ambiente por la generación de Gases Efecto Invernader</v>
          </cell>
          <cell r="AB5" t="str">
            <v>04.-Adelantar estrategias para prevenir, mejorar, conservar y preservar el bienestar de los funcionarios y la calidad de vida, que permita un adecuado desempeño y competitividad del personal y de la Entidad, así como el fomento de estilos de vida saludabl</v>
          </cell>
        </row>
        <row r="6">
          <cell r="B6" t="str">
            <v>04.-Promoción del Destino</v>
          </cell>
          <cell r="F6" t="str">
            <v>04.-Transgenero</v>
          </cell>
          <cell r="G6" t="str">
            <v>04.-Rom</v>
          </cell>
          <cell r="H6" t="str">
            <v>04.-Adultez (26 a 60 años)</v>
          </cell>
          <cell r="I6" t="str">
            <v>02</v>
          </cell>
          <cell r="K6" t="str">
            <v>003.-Capacitar servidores públicos del IDT en los procesos y procedimientos institucionales</v>
          </cell>
          <cell r="N6" t="str">
            <v>Subdirección de Gestión del Destino</v>
          </cell>
          <cell r="O6" t="str">
            <v xml:space="preserve">Subdirector(a) Corporativo y de Control Disciplinario (e) </v>
          </cell>
          <cell r="P6">
            <v>2016</v>
          </cell>
          <cell r="V6" t="str">
            <v>04</v>
          </cell>
          <cell r="W6" t="e">
            <v>#REF!</v>
          </cell>
          <cell r="X6" t="str">
            <v>05.-Video</v>
          </cell>
          <cell r="Y6" t="str">
            <v>04.-Otras Actividades</v>
          </cell>
          <cell r="Z6" t="str">
            <v>05.-Promover la cultura del auto-control entre la comunidad institucional del IDT.</v>
          </cell>
          <cell r="AA6" t="str">
            <v>05.-Certificar y mantener durante la vigencia del PIGA, un Sistema de Gestión Ambiental certificado para el IDT, con los estándares Internacionales de la norma ISO 14001:2004</v>
          </cell>
        </row>
        <row r="7">
          <cell r="B7" t="str">
            <v>05.-Logístico</v>
          </cell>
          <cell r="F7" t="str">
            <v>05.-Intersexuales</v>
          </cell>
          <cell r="G7" t="str">
            <v>05.-Ninguno</v>
          </cell>
          <cell r="H7" t="str">
            <v>05.-Adulto Mayor (61 y más)</v>
          </cell>
          <cell r="I7" t="str">
            <v>03</v>
          </cell>
          <cell r="K7" t="str">
            <v>004.-Proveer  elementos de tecnología y de plataforma tecnológica.</v>
          </cell>
          <cell r="N7" t="str">
            <v>Planeación y Sistemas</v>
          </cell>
          <cell r="O7" t="str">
            <v>Subdirector(a) de Promoción y Mercadeo</v>
          </cell>
          <cell r="P7">
            <v>2017</v>
          </cell>
          <cell r="Q7" t="str">
            <v>244-Beneficiar 21.000 personas vinculadas y/o relacionadas con los proyectos ubicados en los territorios
turísticos identificados</v>
          </cell>
          <cell r="V7" t="str">
            <v>05</v>
          </cell>
          <cell r="W7" t="e">
            <v>#REF!</v>
          </cell>
          <cell r="X7" t="str">
            <v>06.-CD</v>
          </cell>
          <cell r="Z7" t="str">
            <v>06.-Fortalecer la corresponsabilidad de los prestadores de servicios turísticos en materia de seguridad y prevención de la explotación sexual de niños, niñas y adolescentes asociada a turismo</v>
          </cell>
        </row>
        <row r="8">
          <cell r="B8" t="str">
            <v>06.-Jurídico</v>
          </cell>
          <cell r="F8" t="str">
            <v>06.-Heterosexual</v>
          </cell>
          <cell r="G8" t="str">
            <v>06.-No se conoce</v>
          </cell>
          <cell r="H8" t="str">
            <v>06.-Con Discapacidad</v>
          </cell>
          <cell r="I8" t="str">
            <v>04</v>
          </cell>
          <cell r="K8" t="str">
            <v>005.-Adecuar la infraestructura física necesaria para la operación de las actividades misionales y de apoyo de la entidad</v>
          </cell>
          <cell r="N8" t="str">
            <v>Jurídica</v>
          </cell>
          <cell r="O8" t="str">
            <v xml:space="preserve">Subdirector(a) de Promoción y Mercadeo (e) </v>
          </cell>
          <cell r="P8">
            <v>2018</v>
          </cell>
          <cell r="Q8" t="str">
            <v>245-Incubar 120 empresas prestadoras de servicios turísticos, dentro de las cuales 10 son de vendedores
informales como opción productiva para su salida del espacio público</v>
          </cell>
          <cell r="V8" t="str">
            <v>06</v>
          </cell>
          <cell r="W8" t="e">
            <v>#REF!</v>
          </cell>
          <cell r="X8" t="str">
            <v>07.-Email</v>
          </cell>
        </row>
        <row r="9">
          <cell r="B9" t="str">
            <v>07.-Financiero</v>
          </cell>
          <cell r="F9" t="str">
            <v>07.-No Informa</v>
          </cell>
          <cell r="H9" t="str">
            <v>07.-Población General</v>
          </cell>
          <cell r="I9" t="str">
            <v>05</v>
          </cell>
          <cell r="K9" t="str">
            <v>006.-Construir y publicar 1 herramienta que refleje en leguaje claro a la ciudadanía los resultados obtenidos por la entidad</v>
          </cell>
          <cell r="N9" t="str">
            <v>Observatorio Turístico</v>
          </cell>
          <cell r="O9" t="str">
            <v>Subdirector(a) de Gestión del Destino</v>
          </cell>
          <cell r="P9">
            <v>2019</v>
          </cell>
          <cell r="Q9" t="str">
            <v>246-200 nuevos empresarios del turismo para el próximo cuatrienio</v>
          </cell>
          <cell r="V9" t="str">
            <v>07</v>
          </cell>
          <cell r="W9" t="e">
            <v>#REF!</v>
          </cell>
          <cell r="X9" t="str">
            <v>08.-Informe</v>
          </cell>
        </row>
        <row r="10">
          <cell r="B10" t="str">
            <v>08.-Gestión de Información Turística</v>
          </cell>
          <cell r="F10" t="str">
            <v>08.-No se conoce</v>
          </cell>
          <cell r="H10" t="str">
            <v>08.-No se conoce</v>
          </cell>
          <cell r="I10" t="str">
            <v>06</v>
          </cell>
          <cell r="N10" t="str">
            <v>Comunicaciones</v>
          </cell>
          <cell r="O10" t="str">
            <v xml:space="preserve">Subdirector(a) de Gestión del Destino (e) </v>
          </cell>
          <cell r="P10">
            <v>2020</v>
          </cell>
          <cell r="Q10" t="str">
            <v>247-Profesionalizar 5.000 conductores de taxi con formación personal y conocimiento amplio de la oferta
turística y cultural de la ciudad</v>
          </cell>
          <cell r="V10" t="str">
            <v>08</v>
          </cell>
          <cell r="W10" t="e">
            <v>#REF!</v>
          </cell>
          <cell r="X10" t="str">
            <v>09.-Archivo Físico</v>
          </cell>
        </row>
        <row r="11">
          <cell r="B11" t="str">
            <v>09.-Gestión Ambiental</v>
          </cell>
          <cell r="I11" t="str">
            <v>07</v>
          </cell>
          <cell r="N11" t="str">
            <v>Control Interno</v>
          </cell>
          <cell r="O11" t="str">
            <v>Asesor(a) Planeación y Sistemas</v>
          </cell>
          <cell r="P11">
            <v>2021</v>
          </cell>
          <cell r="Q11" t="str">
            <v>248-Afianzar 6 clúster turísticos en la ciudad de Bogotá, que recojan cerca de 200 unidades productivas
dándole salidas económicas a 2.400 personas directas vinculadas a ellos</v>
          </cell>
          <cell r="V11" t="str">
            <v>09</v>
          </cell>
          <cell r="W11" t="e">
            <v>#REF!</v>
          </cell>
          <cell r="X11" t="str">
            <v>10.-Presentación Power Point</v>
          </cell>
        </row>
        <row r="12">
          <cell r="B12" t="str">
            <v>10.-Administración Documental</v>
          </cell>
          <cell r="I12" t="str">
            <v>08</v>
          </cell>
          <cell r="K12" t="str">
            <v>001.-Beneficiar personas vinculadas y/o relacionadas con los proyectos ubicados en los territorios turísticos identificados.</v>
          </cell>
          <cell r="O12" t="str">
            <v xml:space="preserve">Asesor(a) Planeación y Sistemas (e) </v>
          </cell>
          <cell r="P12">
            <v>2022</v>
          </cell>
          <cell r="Q12" t="str">
            <v>249-Realizar actividades de turismo social/o ecológico en el marco de Bogotá-Región con la participación de por lo menos 10.000 ciudadanos</v>
          </cell>
          <cell r="V12" t="str">
            <v>10</v>
          </cell>
          <cell r="W12" t="e">
            <v>#REF!</v>
          </cell>
          <cell r="X12" t="str">
            <v>11.-Recorte de Prensa</v>
          </cell>
        </row>
        <row r="13">
          <cell r="B13" t="str">
            <v>11.-Talento Humano</v>
          </cell>
          <cell r="I13" t="str">
            <v>09</v>
          </cell>
          <cell r="K13" t="str">
            <v>002.-Incubar empresas  prestadoras de servicios turísticos</v>
          </cell>
          <cell r="O13" t="str">
            <v>Asesor(a) Jurídica</v>
          </cell>
          <cell r="P13">
            <v>2023</v>
          </cell>
          <cell r="Q13" t="str">
            <v>250-Capacitar 450 prestadores de servicios turísticos y los conexos a la cadena productiva del turismo en una segunda lengua acorde al tipo de servicio y clasificación de la misma</v>
          </cell>
          <cell r="V13" t="str">
            <v>11</v>
          </cell>
          <cell r="W13" t="e">
            <v>#REF!</v>
          </cell>
          <cell r="X13" t="str">
            <v>12.-Página Web</v>
          </cell>
        </row>
        <row r="14">
          <cell r="B14" t="str">
            <v>12.-Sistemas</v>
          </cell>
          <cell r="I14" t="str">
            <v>10</v>
          </cell>
          <cell r="K14" t="str">
            <v>003.-Contar con nuevas empresas del turismo ubicados en  Bogotá</v>
          </cell>
          <cell r="O14" t="str">
            <v xml:space="preserve">Asesor(a) Jurídica (e) </v>
          </cell>
          <cell r="P14">
            <v>2024</v>
          </cell>
          <cell r="V14" t="str">
            <v>12</v>
          </cell>
          <cell r="W14" t="e">
            <v>#REF!</v>
          </cell>
          <cell r="X14" t="str">
            <v>13.-Intranet</v>
          </cell>
        </row>
        <row r="15">
          <cell r="B15" t="str">
            <v>13.-Comunicaciones</v>
          </cell>
          <cell r="I15" t="str">
            <v>11</v>
          </cell>
          <cell r="K15" t="str">
            <v>004.-Profesionalizar conductores de taxi con formación personal y conocimiento amplio de la oferta turística y cultural de la ciudad</v>
          </cell>
          <cell r="O15" t="str">
            <v>Asesor(a) Observatorio Turístico</v>
          </cell>
          <cell r="P15">
            <v>2025</v>
          </cell>
          <cell r="V15" t="str">
            <v>13</v>
          </cell>
          <cell r="W15" t="e">
            <v>#REF!</v>
          </cell>
        </row>
        <row r="16">
          <cell r="B16" t="str">
            <v>14.-Seguimiento y Evaluación</v>
          </cell>
          <cell r="I16" t="str">
            <v>12</v>
          </cell>
          <cell r="K16" t="str">
            <v xml:space="preserve">005.-Vincular empresas a clúster turísticos en la ciudad de Bogotá </v>
          </cell>
          <cell r="O16" t="str">
            <v xml:space="preserve">Asesor(a) Observatorio Turístico (e) </v>
          </cell>
          <cell r="P16">
            <v>2026</v>
          </cell>
          <cell r="Q16" t="str">
            <v>251-30.000 personas en el cuatrienio para formar en amor y apropiación por la ciudad, de los dos grupos: 1). 10.000 Personas que tienen contacto frecuente con los visitantes. 2). 20.000 entre adultos mayores, jóvenes y niños en escolaridad y discapacitado</v>
          </cell>
          <cell r="V16" t="str">
            <v>14</v>
          </cell>
          <cell r="W16" t="e">
            <v>#REF!</v>
          </cell>
        </row>
        <row r="17">
          <cell r="I17" t="str">
            <v>13</v>
          </cell>
          <cell r="K17" t="str">
            <v>006.-Capacitar prestadores de servicios turísticos y los conexos a la cadena productiva del turismo en una segunda lengua acorde al tipo de servicio y clasificación de la misma.</v>
          </cell>
          <cell r="O17" t="str">
            <v>Asesor(a) Comunicaciones</v>
          </cell>
          <cell r="P17">
            <v>2027</v>
          </cell>
          <cell r="Q17" t="str">
            <v>252-Generar apropiación del territorio a través de la implementación del Programa Nacional Colegios amigos del turismo en 20 colegios públicos de la ciudad</v>
          </cell>
          <cell r="V17" t="str">
            <v>15</v>
          </cell>
          <cell r="W17" t="e">
            <v>#REF!</v>
          </cell>
        </row>
        <row r="18">
          <cell r="I18" t="str">
            <v>14</v>
          </cell>
          <cell r="K18" t="str">
            <v>007.-Realizar actividades de turismo social/o ecológico en el marco de Bogotá-Región con la participación de por lo menos 10.000  ciudadanos menos 10.000 ciudadanos en estos nuevos productos.</v>
          </cell>
          <cell r="O18" t="str">
            <v xml:space="preserve">Asesor(a) Comunicaciones (e) </v>
          </cell>
          <cell r="P18">
            <v>2028</v>
          </cell>
          <cell r="Q18" t="str">
            <v>253-Dos sectores turísticos señalizados</v>
          </cell>
          <cell r="V18" t="str">
            <v>16</v>
          </cell>
          <cell r="W18" t="e">
            <v>#REF!</v>
          </cell>
        </row>
        <row r="19">
          <cell r="I19" t="str">
            <v>15</v>
          </cell>
          <cell r="K19" t="str">
            <v>008.-Realizar investigaciones para la medición de la oferta y la demanda turística de Bogotá Región</v>
          </cell>
          <cell r="O19" t="str">
            <v>Asesor(a) Control Interno</v>
          </cell>
          <cell r="P19">
            <v>2029</v>
          </cell>
          <cell r="Q19" t="str">
            <v>254-120 Prestadores de Servicios Turísticos o complementarios aplicando estrategias de prevención de ESCNNA</v>
          </cell>
          <cell r="V19" t="str">
            <v>17</v>
          </cell>
          <cell r="W19" t="e">
            <v>#REF!</v>
          </cell>
        </row>
        <row r="20">
          <cell r="I20" t="str">
            <v>16</v>
          </cell>
          <cell r="K20" t="str">
            <v xml:space="preserve">010.-Realizar estudio del censo empresarial para identificar las empresas y definir las estrategias para vincular empresas a los cluster turísticos  </v>
          </cell>
          <cell r="O20" t="str">
            <v xml:space="preserve">Asesor(a) Control Interno (e) </v>
          </cell>
          <cell r="P20">
            <v>2030</v>
          </cell>
          <cell r="Q20" t="str">
            <v>255-60 empresas turísticas adicionales, comprometidas con prácticas de calidad e innovación como
diferenciador de mercado</v>
          </cell>
          <cell r="V20" t="str">
            <v>18</v>
          </cell>
          <cell r="W20" t="e">
            <v>#REF!</v>
          </cell>
        </row>
        <row r="21">
          <cell r="I21" t="str">
            <v>17</v>
          </cell>
          <cell r="O21" t="str">
            <v>Asesor(a) Dirección General</v>
          </cell>
          <cell r="P21">
            <v>2031</v>
          </cell>
          <cell r="Q21" t="str">
            <v>256-Atender 3.420 recorridos turísticos peatonales</v>
          </cell>
          <cell r="V21" t="str">
            <v>19</v>
          </cell>
          <cell r="W21" t="e">
            <v>#REF!</v>
          </cell>
        </row>
        <row r="22">
          <cell r="I22" t="str">
            <v>18</v>
          </cell>
          <cell r="O22" t="str">
            <v xml:space="preserve">Asesor(a) Dirección General (e) </v>
          </cell>
          <cell r="P22">
            <v>2032</v>
          </cell>
          <cell r="Q22" t="str">
            <v>257-Atender 1 millón de consultas a través de los Puntos de Información Turística</v>
          </cell>
          <cell r="V22" t="str">
            <v>20</v>
          </cell>
          <cell r="W22" t="e">
            <v>#REF!</v>
          </cell>
        </row>
        <row r="23">
          <cell r="I23" t="str">
            <v>19</v>
          </cell>
          <cell r="K23" t="str">
            <v>001.-Formar personas en el cuatrienio para formar en amor y apropiación por la ciudad</v>
          </cell>
          <cell r="P23">
            <v>2033</v>
          </cell>
          <cell r="Q23" t="str">
            <v>258-Diseñar y ejecutar 6 campañas promocionales de ciudad</v>
          </cell>
          <cell r="V23" t="str">
            <v>21</v>
          </cell>
          <cell r="W23" t="e">
            <v>#REF!</v>
          </cell>
        </row>
        <row r="24">
          <cell r="I24" t="str">
            <v>20</v>
          </cell>
          <cell r="K24" t="str">
            <v>002.-Señalizar sectores turísticos de la ciudad</v>
          </cell>
          <cell r="P24">
            <v>2034</v>
          </cell>
          <cell r="Q24" t="str">
            <v>259-Captar 35 eventos con categoría ICCA</v>
          </cell>
          <cell r="V24" t="str">
            <v>22</v>
          </cell>
          <cell r="W24" t="e">
            <v>#REF!</v>
          </cell>
        </row>
        <row r="25">
          <cell r="I25" t="str">
            <v>21</v>
          </cell>
          <cell r="K25" t="str">
            <v xml:space="preserve">003.-Realizar Recorridos turísticos peatonales  </v>
          </cell>
          <cell r="P25">
            <v>2035</v>
          </cell>
          <cell r="V25" t="str">
            <v>23</v>
          </cell>
          <cell r="W25" t="e">
            <v>#REF!</v>
          </cell>
        </row>
        <row r="26">
          <cell r="I26" t="str">
            <v>22</v>
          </cell>
          <cell r="K26" t="str">
            <v>004.-Atender consultas en información turística</v>
          </cell>
          <cell r="P26">
            <v>2036</v>
          </cell>
          <cell r="V26" t="str">
            <v>24</v>
          </cell>
          <cell r="W26" t="e">
            <v>#REF!</v>
          </cell>
        </row>
        <row r="27">
          <cell r="I27" t="str">
            <v>23</v>
          </cell>
          <cell r="K27" t="str">
            <v>005.-Diseñar y ejecutar campañas de promoción turística</v>
          </cell>
          <cell r="P27">
            <v>2037</v>
          </cell>
          <cell r="V27" t="str">
            <v>25</v>
          </cell>
          <cell r="W27" t="e">
            <v>#REF!</v>
          </cell>
        </row>
        <row r="28">
          <cell r="I28" t="str">
            <v>24</v>
          </cell>
          <cell r="K28" t="str">
            <v>006.-Captar eventos con categoría ICCA</v>
          </cell>
          <cell r="P28">
            <v>2038</v>
          </cell>
          <cell r="V28" t="str">
            <v>26</v>
          </cell>
          <cell r="W28" t="e">
            <v>#REF!</v>
          </cell>
        </row>
        <row r="29">
          <cell r="I29" t="str">
            <v>25</v>
          </cell>
          <cell r="K29" t="str">
            <v>011.-Implementar colegios públicos del Programa Nacional Colegios Amigos del Turismo</v>
          </cell>
          <cell r="P29">
            <v>2039</v>
          </cell>
          <cell r="V29" t="str">
            <v>27</v>
          </cell>
          <cell r="W29" t="e">
            <v>#REF!</v>
          </cell>
        </row>
        <row r="30">
          <cell r="I30" t="str">
            <v>26</v>
          </cell>
          <cell r="K30" t="str">
            <v>012.-Vincular Prestadores de Servicios Turísticos o complementarios aplicando estrategias de prevención de ESCNNA</v>
          </cell>
          <cell r="P30">
            <v>2040</v>
          </cell>
          <cell r="V30" t="str">
            <v>28</v>
          </cell>
          <cell r="W30" t="e">
            <v>#REF!</v>
          </cell>
        </row>
        <row r="31">
          <cell r="I31" t="str">
            <v>27</v>
          </cell>
          <cell r="K31" t="str">
            <v>013.-Fortalecer empresas turísticas comprometidas con prácticas de calidad e innovación como diferenciador de mercado</v>
          </cell>
          <cell r="V31" t="str">
            <v>29</v>
          </cell>
          <cell r="W31" t="e">
            <v>#REF!</v>
          </cell>
        </row>
        <row r="32">
          <cell r="I32" t="str">
            <v>28</v>
          </cell>
          <cell r="K32" t="str">
            <v>014.-Realizar actividades para promocionar la Bogotá Humana a nivel local, nacional e internacional</v>
          </cell>
          <cell r="V32" t="str">
            <v>30</v>
          </cell>
          <cell r="W32" t="e">
            <v>#REF!</v>
          </cell>
        </row>
        <row r="33">
          <cell r="I33" t="str">
            <v>29</v>
          </cell>
          <cell r="K33" t="str">
            <v>015.-Elaborar Documento que contenga el diseño y la gestión para señalizar turísticamente dos (2) sectores de la ciudad</v>
          </cell>
          <cell r="V33" t="str">
            <v>31</v>
          </cell>
          <cell r="W33" t="e">
            <v>#REF!</v>
          </cell>
        </row>
        <row r="34">
          <cell r="I34" t="str">
            <v>30</v>
          </cell>
          <cell r="K34" t="str">
            <v>018.-Alcanzar clicks registrados de los visitantes, turístias y residentes de Bogotá, en los puntos de informacion virtuales dispuestos por la entidad en lugares estratégicos de la ciudad.</v>
          </cell>
          <cell r="V34" t="str">
            <v>32</v>
          </cell>
          <cell r="W34" t="e">
            <v>#REF!</v>
          </cell>
        </row>
        <row r="35">
          <cell r="I35" t="str">
            <v>31</v>
          </cell>
          <cell r="V35" t="str">
            <v>33</v>
          </cell>
          <cell r="W35" t="e">
            <v>#REF!</v>
          </cell>
        </row>
        <row r="36">
          <cell r="I36" t="str">
            <v>32</v>
          </cell>
          <cell r="V36" t="str">
            <v>34</v>
          </cell>
          <cell r="W36" t="e">
            <v>#REF!</v>
          </cell>
        </row>
        <row r="37">
          <cell r="I37" t="str">
            <v>33</v>
          </cell>
          <cell r="V37" t="str">
            <v>35</v>
          </cell>
          <cell r="W37" t="e">
            <v>#REF!</v>
          </cell>
        </row>
        <row r="38">
          <cell r="I38" t="str">
            <v>34</v>
          </cell>
          <cell r="V38" t="str">
            <v>36</v>
          </cell>
          <cell r="W38" t="e">
            <v>#REF!</v>
          </cell>
        </row>
        <row r="39">
          <cell r="I39" t="str">
            <v>35</v>
          </cell>
          <cell r="V39" t="str">
            <v>37</v>
          </cell>
          <cell r="W39" t="e">
            <v>#REF!</v>
          </cell>
        </row>
        <row r="40">
          <cell r="I40" t="str">
            <v>36</v>
          </cell>
          <cell r="V40" t="str">
            <v>38</v>
          </cell>
        </row>
        <row r="41">
          <cell r="I41" t="str">
            <v>37</v>
          </cell>
          <cell r="V41" t="str">
            <v>39</v>
          </cell>
        </row>
        <row r="42">
          <cell r="I42" t="str">
            <v>38</v>
          </cell>
          <cell r="V42" t="str">
            <v>40</v>
          </cell>
        </row>
        <row r="43">
          <cell r="I43" t="str">
            <v>39</v>
          </cell>
          <cell r="V43" t="str">
            <v>41</v>
          </cell>
        </row>
        <row r="44">
          <cell r="I44" t="str">
            <v>40</v>
          </cell>
          <cell r="V44" t="str">
            <v>42</v>
          </cell>
        </row>
        <row r="45">
          <cell r="I45" t="str">
            <v>41</v>
          </cell>
          <cell r="V45" t="str">
            <v>43</v>
          </cell>
        </row>
        <row r="46">
          <cell r="I46" t="str">
            <v>42</v>
          </cell>
          <cell r="V46" t="str">
            <v>44</v>
          </cell>
        </row>
        <row r="47">
          <cell r="I47" t="str">
            <v>43</v>
          </cell>
          <cell r="V47" t="str">
            <v>45</v>
          </cell>
        </row>
        <row r="48">
          <cell r="I48" t="str">
            <v>44</v>
          </cell>
          <cell r="V48" t="str">
            <v>46</v>
          </cell>
        </row>
        <row r="49">
          <cell r="I49" t="str">
            <v>45</v>
          </cell>
          <cell r="V49" t="str">
            <v>47</v>
          </cell>
        </row>
        <row r="50">
          <cell r="I50" t="str">
            <v>46</v>
          </cell>
          <cell r="V50" t="str">
            <v>48</v>
          </cell>
        </row>
        <row r="51">
          <cell r="I51" t="str">
            <v>47</v>
          </cell>
          <cell r="V51" t="str">
            <v>49</v>
          </cell>
        </row>
        <row r="52">
          <cell r="I52" t="str">
            <v>48</v>
          </cell>
          <cell r="V52" t="str">
            <v>50</v>
          </cell>
        </row>
        <row r="53">
          <cell r="I53" t="str">
            <v>49</v>
          </cell>
        </row>
        <row r="54">
          <cell r="I54" t="str">
            <v>50</v>
          </cell>
        </row>
        <row r="55">
          <cell r="I55" t="str">
            <v>51</v>
          </cell>
        </row>
        <row r="56">
          <cell r="I56" t="str">
            <v>52</v>
          </cell>
        </row>
        <row r="57">
          <cell r="I57" t="str">
            <v>53</v>
          </cell>
        </row>
        <row r="58">
          <cell r="I58" t="str">
            <v>54</v>
          </cell>
        </row>
        <row r="59">
          <cell r="I59" t="str">
            <v>55</v>
          </cell>
        </row>
        <row r="60">
          <cell r="I60" t="str">
            <v>56</v>
          </cell>
        </row>
        <row r="61">
          <cell r="I61" t="str">
            <v>57</v>
          </cell>
        </row>
        <row r="62">
          <cell r="I62" t="str">
            <v>58</v>
          </cell>
        </row>
        <row r="63">
          <cell r="I63" t="str">
            <v>59</v>
          </cell>
        </row>
        <row r="64">
          <cell r="I64" t="str">
            <v>60</v>
          </cell>
        </row>
        <row r="65">
          <cell r="I65" t="str">
            <v>61</v>
          </cell>
        </row>
        <row r="66">
          <cell r="I66" t="str">
            <v>62</v>
          </cell>
        </row>
        <row r="67">
          <cell r="I67" t="str">
            <v>63</v>
          </cell>
        </row>
        <row r="68">
          <cell r="I68" t="str">
            <v>64</v>
          </cell>
        </row>
        <row r="69">
          <cell r="I69" t="str">
            <v>65</v>
          </cell>
        </row>
        <row r="70">
          <cell r="I70" t="str">
            <v>66</v>
          </cell>
        </row>
        <row r="71">
          <cell r="I71" t="str">
            <v>67</v>
          </cell>
        </row>
        <row r="72">
          <cell r="I72" t="str">
            <v>68</v>
          </cell>
        </row>
        <row r="73">
          <cell r="I73" t="str">
            <v>69</v>
          </cell>
        </row>
        <row r="74">
          <cell r="I74" t="str">
            <v>70</v>
          </cell>
        </row>
        <row r="75">
          <cell r="I75" t="str">
            <v>71</v>
          </cell>
        </row>
        <row r="76">
          <cell r="I76" t="str">
            <v>72</v>
          </cell>
        </row>
        <row r="77">
          <cell r="I77" t="str">
            <v>73</v>
          </cell>
        </row>
        <row r="78">
          <cell r="I78" t="str">
            <v>74</v>
          </cell>
        </row>
        <row r="79">
          <cell r="I79" t="str">
            <v>75</v>
          </cell>
        </row>
        <row r="80">
          <cell r="I80" t="str">
            <v>76</v>
          </cell>
        </row>
        <row r="81">
          <cell r="I81" t="str">
            <v>77</v>
          </cell>
        </row>
        <row r="82">
          <cell r="I82" t="str">
            <v>78</v>
          </cell>
        </row>
        <row r="83">
          <cell r="I83" t="str">
            <v>79</v>
          </cell>
        </row>
        <row r="84">
          <cell r="I84" t="str">
            <v>80</v>
          </cell>
        </row>
        <row r="85">
          <cell r="I85" t="str">
            <v>81</v>
          </cell>
        </row>
        <row r="86">
          <cell r="I86" t="str">
            <v>82</v>
          </cell>
        </row>
        <row r="87">
          <cell r="I87" t="str">
            <v>83</v>
          </cell>
        </row>
        <row r="88">
          <cell r="I88" t="str">
            <v>84</v>
          </cell>
        </row>
        <row r="89">
          <cell r="I89" t="str">
            <v>85</v>
          </cell>
        </row>
        <row r="90">
          <cell r="I90" t="str">
            <v>86</v>
          </cell>
        </row>
        <row r="91">
          <cell r="I91" t="str">
            <v>87</v>
          </cell>
        </row>
        <row r="92">
          <cell r="I92" t="str">
            <v>88</v>
          </cell>
        </row>
        <row r="93">
          <cell r="I93" t="str">
            <v>89</v>
          </cell>
        </row>
        <row r="94">
          <cell r="I94" t="str">
            <v>90</v>
          </cell>
        </row>
        <row r="95">
          <cell r="I95" t="str">
            <v>91</v>
          </cell>
        </row>
        <row r="96">
          <cell r="I96" t="str">
            <v>92</v>
          </cell>
        </row>
        <row r="97">
          <cell r="I97" t="str">
            <v>93</v>
          </cell>
        </row>
        <row r="98">
          <cell r="I98" t="str">
            <v>94</v>
          </cell>
        </row>
        <row r="99">
          <cell r="I99" t="str">
            <v>95</v>
          </cell>
        </row>
        <row r="100">
          <cell r="I100" t="str">
            <v>96</v>
          </cell>
        </row>
        <row r="101">
          <cell r="I101" t="str">
            <v>97</v>
          </cell>
        </row>
        <row r="102">
          <cell r="I102" t="str">
            <v>98</v>
          </cell>
        </row>
        <row r="103">
          <cell r="I103" t="str">
            <v>99</v>
          </cell>
        </row>
        <row r="104">
          <cell r="I104" t="str">
            <v>100</v>
          </cell>
        </row>
        <row r="105">
          <cell r="I105" t="str">
            <v>101</v>
          </cell>
        </row>
        <row r="106">
          <cell r="I106" t="str">
            <v>102</v>
          </cell>
        </row>
        <row r="107">
          <cell r="I107" t="str">
            <v>103</v>
          </cell>
        </row>
        <row r="108">
          <cell r="I108" t="str">
            <v>104</v>
          </cell>
        </row>
        <row r="109">
          <cell r="I109" t="str">
            <v>105</v>
          </cell>
        </row>
      </sheetData>
      <sheetData sheetId="1"/>
      <sheetData sheetId="2"/>
      <sheetData sheetId="3"/>
      <sheetData sheetId="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coEstrategico"/>
      <sheetName val="MarcoTáctico"/>
      <sheetName val="Marco Operativo"/>
      <sheetName val="Territorialización y Población"/>
      <sheetName val="Evaluación x Dependencia"/>
      <sheetName val="ref"/>
      <sheetName val="VarT&amp;P"/>
    </sheetNames>
    <sheetDataSet>
      <sheetData sheetId="0"/>
      <sheetData sheetId="1"/>
      <sheetData sheetId="2"/>
      <sheetData sheetId="3"/>
      <sheetData sheetId="4"/>
      <sheetData sheetId="5">
        <row r="2">
          <cell r="A2" t="str">
            <v>&lt;Seleccione una opción&gt;</v>
          </cell>
          <cell r="B2" t="str">
            <v>&lt;Seleccione una opción&gt;</v>
          </cell>
          <cell r="C2" t="str">
            <v>&lt;Seleccione una opción&gt;</v>
          </cell>
          <cell r="D2" t="str">
            <v>&lt;Seleccione el área solicitante&gt;</v>
          </cell>
          <cell r="E2" t="str">
            <v>&lt;Seleccione el cargo del líder del proceso&gt;</v>
          </cell>
          <cell r="F2" t="str">
            <v>&lt;Seleccione una opción&gt;</v>
          </cell>
        </row>
        <row r="3">
          <cell r="A3" t="str">
            <v>01.-Direccionamiento estratégico</v>
          </cell>
          <cell r="B3" t="str">
            <v>Destino competitivo y sostenible</v>
          </cell>
          <cell r="C3" t="str">
            <v>1- Mejorar las condiciones de competitividad, sostenibilidad y accesibilidad turística de Bogotá a través del fortalecimiento y desarrollo de productos turísticos, la innovación en la gestión, la articulación con la cadena de valor y otros sectores, aportando así a su posicionamiento como destino turístico a nivel local, nacional e internacional.</v>
          </cell>
          <cell r="D3" t="str">
            <v>Dirección General</v>
          </cell>
          <cell r="E3" t="str">
            <v>Director(a) General</v>
          </cell>
          <cell r="F3" t="str">
            <v>77. Distrital</v>
          </cell>
        </row>
        <row r="4">
          <cell r="A4" t="str">
            <v>02.-Comunicaciones</v>
          </cell>
          <cell r="B4" t="str">
            <v>Ciudad posicionada a nivel nacional e internacional</v>
          </cell>
          <cell r="C4" t="str">
            <v>2- Posicionar a Bogotá como destino turístico a través de la divulgación de su oferta y productos turísticos con el fin de atraer visitantes a nivel nacional e internacional y mejorar la imagen de la ciudad, generando desarrollo, confianza y felicidad para todos</v>
          </cell>
          <cell r="D4" t="str">
            <v>Subdirección Corporativa y de Control Disciplinario</v>
          </cell>
          <cell r="E4" t="str">
            <v>Subdirector(a) Corporativo y de Control Disciplinario</v>
          </cell>
          <cell r="F4" t="str">
            <v>55. Especial</v>
          </cell>
        </row>
        <row r="5">
          <cell r="A5" t="str">
            <v>03.-Gestión de información turística</v>
          </cell>
          <cell r="C5" t="str">
            <v>3- Afianzar la gestión de la entidad a través de la implementación de estrategias de fortalecimiento institucional que contribuyan a posicionar al Instituto como líder a nivel nacional e internacional, en el desarrollo de Bogotá como un destino turístico</v>
          </cell>
          <cell r="D5" t="str">
            <v>Subdirección de Promoción y Mercadeo</v>
          </cell>
          <cell r="E5" t="str">
            <v>Subdirector(a) de Promoción y Mercadeo</v>
          </cell>
          <cell r="F5" t="str">
            <v>98. Regional</v>
          </cell>
        </row>
        <row r="6">
          <cell r="A6" t="str">
            <v>04.-Gestión de destino competitivo y sostenible</v>
          </cell>
          <cell r="D6" t="str">
            <v>Subdirección de Gestión del Destino</v>
          </cell>
          <cell r="E6" t="str">
            <v>Subdirector(a) de Gestión del Destino</v>
          </cell>
          <cell r="F6" t="str">
            <v>66. Entidad</v>
          </cell>
        </row>
        <row r="7">
          <cell r="A7" t="str">
            <v>05.-Promoción y mercadeo turístico de ciudad</v>
          </cell>
          <cell r="D7" t="str">
            <v>Planeación y Sistemas</v>
          </cell>
          <cell r="E7" t="str">
            <v>Asesor(a) de Planeación y Sistemas</v>
          </cell>
          <cell r="F7" t="str">
            <v>1. Usaquén</v>
          </cell>
        </row>
        <row r="8">
          <cell r="A8" t="str">
            <v>06.-Gestión del talento humano</v>
          </cell>
          <cell r="D8" t="str">
            <v>Jurídica</v>
          </cell>
          <cell r="E8" t="str">
            <v>Asesor(a) Jurídico(a)</v>
          </cell>
          <cell r="F8" t="str">
            <v>2. Chapinero</v>
          </cell>
        </row>
        <row r="9">
          <cell r="A9" t="str">
            <v>07.-Gestión de bienes y servicios</v>
          </cell>
          <cell r="D9" t="str">
            <v>Observatorio Turístico</v>
          </cell>
          <cell r="E9" t="str">
            <v>Asesor(a) Observatorio Turístico</v>
          </cell>
          <cell r="F9" t="str">
            <v>3. Santa Fe</v>
          </cell>
        </row>
        <row r="10">
          <cell r="A10" t="str">
            <v>08.-Gestión financiera</v>
          </cell>
          <cell r="D10" t="str">
            <v>Comunicaciones</v>
          </cell>
          <cell r="E10" t="str">
            <v>Asesor(a) Comunicaciones</v>
          </cell>
          <cell r="F10" t="str">
            <v>4. San Cristóbal</v>
          </cell>
        </row>
        <row r="11">
          <cell r="A11" t="str">
            <v>09.-Gestión jurídica y contractual</v>
          </cell>
          <cell r="D11" t="str">
            <v>Control Interno</v>
          </cell>
          <cell r="E11" t="str">
            <v>Asesor(a) Control Interno</v>
          </cell>
          <cell r="F11" t="str">
            <v>5. Usme</v>
          </cell>
        </row>
        <row r="12">
          <cell r="A12" t="str">
            <v>10.-Gestión documental</v>
          </cell>
          <cell r="E12" t="str">
            <v>Asesor(a) Dirección General</v>
          </cell>
          <cell r="F12" t="str">
            <v>6. Tunjuelito</v>
          </cell>
        </row>
        <row r="13">
          <cell r="A13" t="str">
            <v>11.-Gestión tecnológica</v>
          </cell>
          <cell r="F13" t="str">
            <v>7. Bosa</v>
          </cell>
        </row>
        <row r="14">
          <cell r="A14" t="str">
            <v>12.-Atención al ciudadano</v>
          </cell>
          <cell r="F14" t="str">
            <v>8. Kennedy</v>
          </cell>
        </row>
        <row r="15">
          <cell r="A15" t="str">
            <v>13.-Evaluación institucional</v>
          </cell>
          <cell r="F15" t="str">
            <v>9. Fontibón</v>
          </cell>
        </row>
        <row r="16">
          <cell r="A16" t="str">
            <v>14.-Control interno disciplinario</v>
          </cell>
          <cell r="F16" t="str">
            <v>10. Engativá</v>
          </cell>
        </row>
        <row r="17">
          <cell r="F17" t="str">
            <v>11. Suba</v>
          </cell>
        </row>
        <row r="18">
          <cell r="F18" t="str">
            <v>12. Barrios Unidos</v>
          </cell>
        </row>
        <row r="19">
          <cell r="F19" t="str">
            <v>13. Teusaquillo</v>
          </cell>
        </row>
        <row r="20">
          <cell r="F20" t="str">
            <v>14. Los Mártires</v>
          </cell>
        </row>
        <row r="21">
          <cell r="F21" t="str">
            <v>15. Antonio Nariño</v>
          </cell>
        </row>
        <row r="22">
          <cell r="F22" t="str">
            <v>16. Puente Aranda</v>
          </cell>
        </row>
        <row r="23">
          <cell r="F23" t="str">
            <v>17. La Candelaria</v>
          </cell>
        </row>
        <row r="24">
          <cell r="F24" t="str">
            <v>18. Rafael Uribe Uribe</v>
          </cell>
        </row>
        <row r="25">
          <cell r="F25" t="str">
            <v>19. Ciudad Bolívar</v>
          </cell>
        </row>
        <row r="26">
          <cell r="F26" t="str">
            <v>20. Sumapaz</v>
          </cell>
        </row>
      </sheetData>
      <sheetData sheetId="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coEstratégico"/>
      <sheetName val="MarcoTáctico"/>
      <sheetName val="Marco Operativo"/>
      <sheetName val="Territorialización y Población"/>
      <sheetName val="Evaluación x Dependencia"/>
      <sheetName val="ref"/>
      <sheetName val="VarT&amp;P"/>
    </sheetNames>
    <sheetDataSet>
      <sheetData sheetId="0"/>
      <sheetData sheetId="1"/>
      <sheetData sheetId="2"/>
      <sheetData sheetId="3"/>
      <sheetData sheetId="4"/>
      <sheetData sheetId="5">
        <row r="2">
          <cell r="A2" t="str">
            <v>&lt;Seleccione una opción&gt;</v>
          </cell>
          <cell r="B2" t="str">
            <v>&lt;Seleccione una opción&gt;</v>
          </cell>
          <cell r="C2" t="str">
            <v>&lt;Seleccione una opción&gt;</v>
          </cell>
          <cell r="D2" t="str">
            <v>&lt;Seleccione el área solicitante&gt;</v>
          </cell>
          <cell r="E2" t="str">
            <v>&lt;Seleccione el cargo del líder del proceso&gt;</v>
          </cell>
          <cell r="F2" t="str">
            <v>&lt;Seleccione una opción&gt;</v>
          </cell>
        </row>
        <row r="3">
          <cell r="A3" t="str">
            <v>01.-Direccionamiento estratégico</v>
          </cell>
          <cell r="B3" t="str">
            <v>Destino competitivo y sostenible</v>
          </cell>
          <cell r="C3" t="str">
            <v>1- Mejorar las condiciones de competitividad, sostenibilidad y accesibilidad turística de Bogotá a través del fortalecimiento y desarrollo de productos turísticos, la innovación en la gestión, la articulación con la cadena de valor y otros sectores, aportando así a su posicionamiento como destino turístico a nivel local, nacional e internacional.</v>
          </cell>
          <cell r="D3" t="str">
            <v>Dirección General</v>
          </cell>
          <cell r="E3" t="str">
            <v>Director(a) General</v>
          </cell>
          <cell r="F3" t="str">
            <v>77. Distrital</v>
          </cell>
        </row>
        <row r="4">
          <cell r="A4" t="str">
            <v>02.-Comunicaciones</v>
          </cell>
          <cell r="B4" t="str">
            <v>Ciudad posicionada a nivel nacional e internacional</v>
          </cell>
          <cell r="C4" t="str">
            <v>2- Posicionar a Bogotá como destino turístico a través de la divulgación de su oferta y productos turísticos con el fin de atraer visitantes a nivel nacional e internacional y mejorar la imagen de la ciudad, generando desarrollo, confianza y felicidad para todos</v>
          </cell>
          <cell r="D4" t="str">
            <v>Subdirección Corporativa y de Control Disciplinario</v>
          </cell>
          <cell r="E4" t="str">
            <v>Subdirector(a) Corporativo y de Control Disciplinario</v>
          </cell>
          <cell r="F4" t="str">
            <v>55. Especial</v>
          </cell>
        </row>
        <row r="5">
          <cell r="A5" t="str">
            <v>03.-Gestión de información turística</v>
          </cell>
          <cell r="C5" t="str">
            <v>3- Afianzar la gestión de la entidad a través de la implementación de estrategias de fortalecimiento institucional que contribuyan a posicionar al Instituto como líder, a nivel nacional e internacional, en el desarrollo de Bogotá como un destino turístico</v>
          </cell>
          <cell r="D5" t="str">
            <v>Subdirección de Promoción y Mercadeo</v>
          </cell>
          <cell r="E5" t="str">
            <v>Subdirector(a) de Promoción y Mercadeo</v>
          </cell>
          <cell r="F5" t="str">
            <v>98. Regional</v>
          </cell>
        </row>
        <row r="6">
          <cell r="A6" t="str">
            <v>04.-Gestión de destino competitivo y sostenible</v>
          </cell>
          <cell r="D6" t="str">
            <v>Subdirección de Gestión del Destino</v>
          </cell>
          <cell r="E6" t="str">
            <v>Subdirector(a) de Gestión del Destino</v>
          </cell>
          <cell r="F6" t="str">
            <v>66. Entidad</v>
          </cell>
        </row>
        <row r="7">
          <cell r="A7" t="str">
            <v>05.-Promoción y mercadeo turístico de ciudad</v>
          </cell>
          <cell r="D7" t="str">
            <v>Planeación y Sistemas</v>
          </cell>
          <cell r="E7" t="str">
            <v>Asesor(a) de Planeación y Sistemas</v>
          </cell>
          <cell r="F7" t="str">
            <v>1. Usaquén</v>
          </cell>
        </row>
        <row r="8">
          <cell r="A8" t="str">
            <v>06.-Gestión del talento humano</v>
          </cell>
          <cell r="D8" t="str">
            <v>Jurídica</v>
          </cell>
          <cell r="E8" t="str">
            <v>Asesor(a) Jurídico(a)</v>
          </cell>
          <cell r="F8" t="str">
            <v>2. Chapinero</v>
          </cell>
        </row>
        <row r="9">
          <cell r="A9" t="str">
            <v>07.-Gestión de bienes y servicios</v>
          </cell>
          <cell r="D9" t="str">
            <v>Observatorio Turístico</v>
          </cell>
          <cell r="E9" t="str">
            <v>Asesor(a) Observatorio Turístico</v>
          </cell>
          <cell r="F9" t="str">
            <v>3. Santa Fe</v>
          </cell>
        </row>
        <row r="10">
          <cell r="A10" t="str">
            <v>08.-Gestión financiera</v>
          </cell>
          <cell r="D10" t="str">
            <v>Comunicaciones</v>
          </cell>
          <cell r="E10" t="str">
            <v>Asesor(a) Comunicaciones</v>
          </cell>
          <cell r="F10" t="str">
            <v>4. San Cristóbal</v>
          </cell>
        </row>
        <row r="11">
          <cell r="A11" t="str">
            <v>09.-Gestión jurídica y contractual</v>
          </cell>
          <cell r="D11" t="str">
            <v>Control Interno</v>
          </cell>
          <cell r="E11" t="str">
            <v>Asesor(a) Control Interno</v>
          </cell>
          <cell r="F11" t="str">
            <v>5. Usme</v>
          </cell>
        </row>
        <row r="12">
          <cell r="A12" t="str">
            <v>10.-Gestión documental</v>
          </cell>
          <cell r="E12" t="str">
            <v>Asesor(a) Dirección General</v>
          </cell>
          <cell r="F12" t="str">
            <v>6. Tunjuelito</v>
          </cell>
        </row>
        <row r="13">
          <cell r="A13" t="str">
            <v>11.-Gestión tecnológica</v>
          </cell>
          <cell r="F13" t="str">
            <v>7. Bosa</v>
          </cell>
        </row>
        <row r="14">
          <cell r="A14" t="str">
            <v>12.-Atención al ciudadano</v>
          </cell>
          <cell r="F14" t="str">
            <v>8. Kennedy</v>
          </cell>
        </row>
        <row r="15">
          <cell r="A15" t="str">
            <v>13.-Evaluación institucional</v>
          </cell>
          <cell r="F15" t="str">
            <v>9. Fontibón</v>
          </cell>
        </row>
        <row r="16">
          <cell r="A16" t="str">
            <v>14.-Control interno disciplinario</v>
          </cell>
          <cell r="F16" t="str">
            <v>10. Engativá</v>
          </cell>
        </row>
        <row r="17">
          <cell r="F17" t="str">
            <v>11. Suba</v>
          </cell>
        </row>
        <row r="18">
          <cell r="F18" t="str">
            <v>12. Barrios Unidos</v>
          </cell>
        </row>
        <row r="19">
          <cell r="F19" t="str">
            <v>13. Teusaquillo</v>
          </cell>
        </row>
        <row r="20">
          <cell r="F20" t="str">
            <v>14. Los Mártires</v>
          </cell>
        </row>
        <row r="21">
          <cell r="F21" t="str">
            <v>15. Antonio Nariño</v>
          </cell>
        </row>
        <row r="22">
          <cell r="F22" t="str">
            <v>16. Puente Aranda</v>
          </cell>
        </row>
        <row r="23">
          <cell r="F23" t="str">
            <v>17. La Candelaria</v>
          </cell>
        </row>
        <row r="24">
          <cell r="F24" t="str">
            <v>18. Rafael Uribe Uribe</v>
          </cell>
        </row>
        <row r="25">
          <cell r="F25" t="str">
            <v>19. Ciudad Bolívar</v>
          </cell>
        </row>
        <row r="26">
          <cell r="F26" t="str">
            <v>20. Sumapaz</v>
          </cell>
        </row>
      </sheetData>
      <sheetData sheetId="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coEstratégico"/>
      <sheetName val="MarcoTáctico"/>
      <sheetName val="Marco Operativo"/>
      <sheetName val="Territorialización y Población"/>
      <sheetName val="Evaluación x Dependencia"/>
      <sheetName val="ref"/>
      <sheetName val="VarT&amp;P"/>
    </sheetNames>
    <sheetDataSet>
      <sheetData sheetId="0"/>
      <sheetData sheetId="1">
        <row r="67">
          <cell r="C67" t="str">
            <v>Diseñar e implementar 0% el Sistema de Información Turística de Bogotá</v>
          </cell>
        </row>
      </sheetData>
      <sheetData sheetId="2"/>
      <sheetData sheetId="3"/>
      <sheetData sheetId="4"/>
      <sheetData sheetId="5">
        <row r="2">
          <cell r="A2" t="str">
            <v>&lt;Seleccione una opción&gt;</v>
          </cell>
          <cell r="B2" t="str">
            <v>&lt;Seleccione una opción&gt;</v>
          </cell>
          <cell r="C2" t="str">
            <v>&lt;Seleccione una opción&gt;</v>
          </cell>
          <cell r="D2" t="str">
            <v>&lt;Seleccione el área solicitante&gt;</v>
          </cell>
          <cell r="E2" t="str">
            <v>&lt;Seleccione el cargo del líder del proceso&gt;</v>
          </cell>
          <cell r="F2" t="str">
            <v>&lt;Seleccione una opción&gt;</v>
          </cell>
        </row>
        <row r="3">
          <cell r="A3" t="str">
            <v>01.-Direccionamiento estratégico</v>
          </cell>
          <cell r="B3" t="str">
            <v>Destino competitivo y sostenible</v>
          </cell>
          <cell r="C3" t="str">
            <v>1- Mejorar las condiciones de competitividad, sostenibilidad y accesibilidad turística de Bogotá a través del fortalecimiento y desarrollo de productos turísticos, la innovación en la gestión, la articulación con la cadena de valor y otros sectores, aportando así a su posicionamiento como destino turístico a nivel local, nacional e internacional.</v>
          </cell>
          <cell r="D3" t="str">
            <v>Dirección General</v>
          </cell>
          <cell r="E3" t="str">
            <v>Director(a) General</v>
          </cell>
          <cell r="F3" t="str">
            <v>77. Distrital</v>
          </cell>
        </row>
        <row r="4">
          <cell r="A4" t="str">
            <v>02.-Comunicaciones</v>
          </cell>
          <cell r="B4" t="str">
            <v>Ciudad posicionada a nivel nacional e internacional</v>
          </cell>
          <cell r="C4" t="str">
            <v>2- Posicionar a Bogotá como destino turístico a través de la divulgación de su oferta y productos turísticos con el fin de atraer visitantes a nivel nacional e internacional y mejorar la imagen de la ciudad, generando desarrollo, confianza y felicidad para todos</v>
          </cell>
          <cell r="D4" t="str">
            <v>Subdirección Corporativa y de Control Disciplinario</v>
          </cell>
          <cell r="E4" t="str">
            <v>Subdirector(a) Corporativo y de Control Disciplinario</v>
          </cell>
          <cell r="F4" t="str">
            <v>55. Especial</v>
          </cell>
        </row>
        <row r="5">
          <cell r="A5" t="str">
            <v>03.-Gestión de información turística</v>
          </cell>
          <cell r="C5" t="str">
            <v>3- Afianzar la gestión de la entidad a través de la implementación de estrategias de fortalecimiento institucional que contribuyan a posicionar al Instituto como líder a nivel nacional e internacional, en el desarrollo de Bogotá como un destino turístico</v>
          </cell>
          <cell r="D5" t="str">
            <v>Subdirección de Promoción y Mercadeo</v>
          </cell>
          <cell r="E5" t="str">
            <v>Subdirector(a) de Promoción y Mercadeo</v>
          </cell>
          <cell r="F5" t="str">
            <v>98. Regional</v>
          </cell>
        </row>
        <row r="6">
          <cell r="A6" t="str">
            <v>04.-Gestión de destino competitivo y sostenible</v>
          </cell>
          <cell r="D6" t="str">
            <v>Subdirección de Gestión del Destino</v>
          </cell>
          <cell r="E6" t="str">
            <v>Subdirector(a) de Gestión del Destino</v>
          </cell>
          <cell r="F6" t="str">
            <v>66. Entidad</v>
          </cell>
        </row>
        <row r="7">
          <cell r="A7" t="str">
            <v>05.-Promoción y mercadeo turístico de ciudad</v>
          </cell>
          <cell r="D7" t="str">
            <v>Planeación y Sistemas</v>
          </cell>
          <cell r="E7" t="str">
            <v>Asesor(a) de Planeación y Sistemas</v>
          </cell>
          <cell r="F7" t="str">
            <v>1. Usaquén</v>
          </cell>
        </row>
        <row r="8">
          <cell r="A8" t="str">
            <v>06.-Gestión del talento humano</v>
          </cell>
          <cell r="D8" t="str">
            <v>Jurídica</v>
          </cell>
          <cell r="E8" t="str">
            <v>Asesor(a) Jurídico(a)</v>
          </cell>
          <cell r="F8" t="str">
            <v>2. Chapinero</v>
          </cell>
        </row>
        <row r="9">
          <cell r="A9" t="str">
            <v>07.-Gestión de bienes y servicios</v>
          </cell>
          <cell r="D9" t="str">
            <v>Observatorio Turístico</v>
          </cell>
          <cell r="E9" t="str">
            <v>Asesor(a) Observatorio Turístico</v>
          </cell>
          <cell r="F9" t="str">
            <v>3. Santa Fe</v>
          </cell>
        </row>
        <row r="10">
          <cell r="A10" t="str">
            <v>08.-Gestión financiera</v>
          </cell>
          <cell r="D10" t="str">
            <v>Comunicaciones</v>
          </cell>
          <cell r="E10" t="str">
            <v>Asesor(a) Comunicaciones</v>
          </cell>
          <cell r="F10" t="str">
            <v>4. San Cristóbal</v>
          </cell>
        </row>
        <row r="11">
          <cell r="A11" t="str">
            <v>09.-Gestión jurídica y contractual</v>
          </cell>
          <cell r="D11" t="str">
            <v>Control Interno</v>
          </cell>
          <cell r="E11" t="str">
            <v>Asesor(a) Control Interno</v>
          </cell>
          <cell r="F11" t="str">
            <v>5. Usme</v>
          </cell>
        </row>
        <row r="12">
          <cell r="A12" t="str">
            <v>10.-Gestión documental</v>
          </cell>
          <cell r="E12" t="str">
            <v>Asesor(a) Dirección General</v>
          </cell>
          <cell r="F12" t="str">
            <v>6. Tunjuelito</v>
          </cell>
        </row>
        <row r="13">
          <cell r="A13" t="str">
            <v>11.-Gestión tecnológica</v>
          </cell>
          <cell r="F13" t="str">
            <v>7. Bosa</v>
          </cell>
        </row>
        <row r="14">
          <cell r="A14" t="str">
            <v>12.-Atención al ciudadano</v>
          </cell>
          <cell r="F14" t="str">
            <v>8. Kennedy</v>
          </cell>
        </row>
        <row r="15">
          <cell r="A15" t="str">
            <v>13.-Evaluación institucional</v>
          </cell>
          <cell r="F15" t="str">
            <v>9. Fontibón</v>
          </cell>
        </row>
        <row r="16">
          <cell r="A16" t="str">
            <v>14.-Control interno disciplinario</v>
          </cell>
          <cell r="F16" t="str">
            <v>10. Engativá</v>
          </cell>
        </row>
        <row r="17">
          <cell r="F17" t="str">
            <v>11. Suba</v>
          </cell>
        </row>
        <row r="18">
          <cell r="F18" t="str">
            <v>12. Barrios Unidos</v>
          </cell>
        </row>
        <row r="19">
          <cell r="F19" t="str">
            <v>13. Teusaquillo</v>
          </cell>
        </row>
        <row r="20">
          <cell r="F20" t="str">
            <v>14. Los Mártires</v>
          </cell>
        </row>
        <row r="21">
          <cell r="F21" t="str">
            <v>15. Antonio Nariño</v>
          </cell>
        </row>
        <row r="22">
          <cell r="F22" t="str">
            <v>16. Puente Aranda</v>
          </cell>
        </row>
        <row r="23">
          <cell r="F23" t="str">
            <v>17. La Candelaria</v>
          </cell>
        </row>
        <row r="24">
          <cell r="F24" t="str">
            <v>18. Rafael Uribe Uribe</v>
          </cell>
        </row>
        <row r="25">
          <cell r="F25" t="str">
            <v>19. Ciudad Bolívar</v>
          </cell>
        </row>
        <row r="26">
          <cell r="F26" t="str">
            <v>20. Sumapaz</v>
          </cell>
        </row>
      </sheetData>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coEstrategico"/>
      <sheetName val="MarcoTáctico"/>
      <sheetName val="Marco Operativo"/>
      <sheetName val="Territorialización y Población"/>
      <sheetName val="Evaluación x Dependencia"/>
      <sheetName val="ref"/>
      <sheetName val="VarT&amp;P"/>
    </sheetNames>
    <sheetDataSet>
      <sheetData sheetId="0"/>
      <sheetData sheetId="1"/>
      <sheetData sheetId="2"/>
      <sheetData sheetId="3"/>
      <sheetData sheetId="4"/>
      <sheetData sheetId="5">
        <row r="2">
          <cell r="A2" t="str">
            <v>&lt;Seleccione una opción&gt;</v>
          </cell>
          <cell r="B2" t="str">
            <v>&lt;Seleccione una opción&gt;</v>
          </cell>
          <cell r="C2" t="str">
            <v>&lt;Seleccione una opción&gt;</v>
          </cell>
          <cell r="D2" t="str">
            <v>&lt;Seleccione el área solicitante&gt;</v>
          </cell>
          <cell r="E2" t="str">
            <v>&lt;Seleccione el cargo del líder del proceso&gt;</v>
          </cell>
          <cell r="F2" t="str">
            <v>&lt;Seleccione una opción&gt;</v>
          </cell>
        </row>
        <row r="3">
          <cell r="A3" t="str">
            <v>01.-Direccionamiento estratégico</v>
          </cell>
          <cell r="B3" t="str">
            <v>Destino competitivo y sostenible</v>
          </cell>
          <cell r="C3" t="str">
            <v>1- Mejorar las condiciones de competitividad, sostenibilidad y accesibilidad turística de Bogotá a través del fortalecimiento y desarrollo de productos turísticos, la innovación en la gestión, la articulación con la cadena de valor y otros sectores, aportando así a su posicionamiento como destino turístico a nivel local, nacional e internacional.</v>
          </cell>
          <cell r="D3" t="str">
            <v>Dirección General</v>
          </cell>
          <cell r="E3" t="str">
            <v>Director(a) General</v>
          </cell>
          <cell r="F3" t="str">
            <v>77. Distrital</v>
          </cell>
        </row>
        <row r="4">
          <cell r="A4" t="str">
            <v>02.-Comunicaciones</v>
          </cell>
          <cell r="B4" t="str">
            <v>Ciudad posicionada a nivel nacional e internacional</v>
          </cell>
          <cell r="C4" t="str">
            <v>2- Posicionar a Bogotá como destino turístico a través de la divulgación de su oferta y productos turísticos con el fin de atraer visitantes a nivel nacional e internacional y mejorar la imagen de la ciudad, generando desarrollo, confianza y felicidad para todos</v>
          </cell>
          <cell r="D4" t="str">
            <v>Subdirección Corporativa y de Control Disciplinario</v>
          </cell>
          <cell r="E4" t="str">
            <v>Subdirector(a) Corporativo y de Control Disciplinario</v>
          </cell>
          <cell r="F4" t="str">
            <v>55. Especial</v>
          </cell>
        </row>
        <row r="5">
          <cell r="A5" t="str">
            <v>03.-Gestión de información turística</v>
          </cell>
          <cell r="C5" t="str">
            <v>3- Afianzar la gestión de la entidad a través de la implementación de estrategias de fortalecimiento institucional que contribuyan a posicionar al Instituto como líder a nivel nacional e internacional, en el desarrollo de Bogotá como un destino turístico</v>
          </cell>
          <cell r="D5" t="str">
            <v>Subdirección de Promoción y Mercadeo</v>
          </cell>
          <cell r="E5" t="str">
            <v>Subdirector(a) de Promoción y Mercadeo</v>
          </cell>
          <cell r="F5" t="str">
            <v>98. Regional</v>
          </cell>
        </row>
        <row r="6">
          <cell r="A6" t="str">
            <v>04.-Gestión de destino competitivo y sostenible</v>
          </cell>
          <cell r="D6" t="str">
            <v>Subdirección de Gestión del Destino</v>
          </cell>
          <cell r="E6" t="str">
            <v>Subdirector(a) de Gestión del Destino</v>
          </cell>
          <cell r="F6" t="str">
            <v>66. Entidad</v>
          </cell>
        </row>
        <row r="7">
          <cell r="A7" t="str">
            <v>05.-Promoción y mercadeo turístico de ciudad</v>
          </cell>
          <cell r="D7" t="str">
            <v>Planeación y Sistemas</v>
          </cell>
          <cell r="E7" t="str">
            <v>Asesor(a) de Planeación y Sistemas</v>
          </cell>
          <cell r="F7" t="str">
            <v>1. Usaquén</v>
          </cell>
        </row>
        <row r="8">
          <cell r="A8" t="str">
            <v>06.-Gestión del talento humano</v>
          </cell>
          <cell r="D8" t="str">
            <v>Jurídica</v>
          </cell>
          <cell r="E8" t="str">
            <v>Asesor(a) Jurídico(a)</v>
          </cell>
          <cell r="F8" t="str">
            <v>2. Chapinero</v>
          </cell>
        </row>
        <row r="9">
          <cell r="A9" t="str">
            <v>07.-Gestión de bienes y servicios</v>
          </cell>
          <cell r="D9" t="str">
            <v>Observatorio Turístico</v>
          </cell>
          <cell r="E9" t="str">
            <v>Asesor(a) Observatorio Turístico</v>
          </cell>
          <cell r="F9" t="str">
            <v>3. Santa Fe</v>
          </cell>
        </row>
        <row r="10">
          <cell r="A10" t="str">
            <v>08.-Gestión financiera</v>
          </cell>
          <cell r="D10" t="str">
            <v>Comunicaciones</v>
          </cell>
          <cell r="E10" t="str">
            <v>Asesor(a) Comunicaciones</v>
          </cell>
          <cell r="F10" t="str">
            <v>4. San Cristóbal</v>
          </cell>
        </row>
        <row r="11">
          <cell r="A11" t="str">
            <v>09.-Gestión jurídica y contractual</v>
          </cell>
          <cell r="D11" t="str">
            <v>Control Interno</v>
          </cell>
          <cell r="E11" t="str">
            <v>Asesor(a) Control Interno</v>
          </cell>
          <cell r="F11" t="str">
            <v>5. Usme</v>
          </cell>
        </row>
        <row r="12">
          <cell r="A12" t="str">
            <v>10.-Gestión documental</v>
          </cell>
          <cell r="E12" t="str">
            <v>Asesor(a) Dirección General</v>
          </cell>
          <cell r="F12" t="str">
            <v>6. Tunjuelito</v>
          </cell>
        </row>
        <row r="13">
          <cell r="A13" t="str">
            <v>11.-Gestión tecnológica</v>
          </cell>
          <cell r="F13" t="str">
            <v>7. Bosa</v>
          </cell>
        </row>
        <row r="14">
          <cell r="A14" t="str">
            <v>12.-Atención al ciudadano</v>
          </cell>
          <cell r="F14" t="str">
            <v>8. Kennedy</v>
          </cell>
        </row>
        <row r="15">
          <cell r="A15" t="str">
            <v>13.-Evaluación institucional</v>
          </cell>
          <cell r="F15" t="str">
            <v>9. Fontibón</v>
          </cell>
        </row>
        <row r="16">
          <cell r="A16" t="str">
            <v>14.-Control interno disciplinario</v>
          </cell>
          <cell r="F16" t="str">
            <v>10. Engativá</v>
          </cell>
        </row>
        <row r="17">
          <cell r="F17" t="str">
            <v>11. Suba</v>
          </cell>
        </row>
        <row r="18">
          <cell r="F18" t="str">
            <v>12. Barrios Unidos</v>
          </cell>
        </row>
        <row r="19">
          <cell r="F19" t="str">
            <v>13. Teusaquillo</v>
          </cell>
        </row>
        <row r="20">
          <cell r="F20" t="str">
            <v>14. Los Mártires</v>
          </cell>
        </row>
        <row r="21">
          <cell r="F21" t="str">
            <v>15. Antonio Nariño</v>
          </cell>
        </row>
        <row r="22">
          <cell r="F22" t="str">
            <v>16. Puente Aranda</v>
          </cell>
        </row>
        <row r="23">
          <cell r="F23" t="str">
            <v>17. La Candelaria</v>
          </cell>
        </row>
        <row r="24">
          <cell r="F24" t="str">
            <v>18. Rafael Uribe Uribe</v>
          </cell>
        </row>
        <row r="25">
          <cell r="F25" t="str">
            <v>19. Ciudad Bolívar</v>
          </cell>
        </row>
        <row r="26">
          <cell r="F26" t="str">
            <v>20. Sumapaz</v>
          </cell>
        </row>
      </sheetData>
      <sheetData sheetId="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coEstrategico"/>
      <sheetName val="MarcoTáctico"/>
      <sheetName val="Marco Operativo"/>
      <sheetName val="Territorialización y Población"/>
      <sheetName val="Evaluación x Dependencia"/>
      <sheetName val="ref"/>
      <sheetName val="VarT&amp;P"/>
    </sheetNames>
    <sheetDataSet>
      <sheetData sheetId="0"/>
      <sheetData sheetId="1"/>
      <sheetData sheetId="2"/>
      <sheetData sheetId="3"/>
      <sheetData sheetId="4"/>
      <sheetData sheetId="5">
        <row r="2">
          <cell r="A2" t="str">
            <v>&lt;Seleccione una opción&gt;</v>
          </cell>
          <cell r="B2" t="str">
            <v>&lt;Seleccione una opción&gt;</v>
          </cell>
          <cell r="C2" t="str">
            <v>&lt;Seleccione una opción&gt;</v>
          </cell>
          <cell r="D2" t="str">
            <v>&lt;Seleccione el área solicitante&gt;</v>
          </cell>
          <cell r="E2" t="str">
            <v>&lt;Seleccione el cargo del líder del proceso&gt;</v>
          </cell>
          <cell r="F2" t="str">
            <v>&lt;Seleccione una opción&gt;</v>
          </cell>
        </row>
        <row r="3">
          <cell r="A3" t="str">
            <v>01.-Direccionamiento estratégico</v>
          </cell>
          <cell r="B3" t="str">
            <v>Destino competitivo y sostenible</v>
          </cell>
          <cell r="C3" t="str">
            <v>1- Mejorar las condiciones de competitividad, sostenibilidad y accesibilidad turística de Bogotá a través del fortalecimiento y desarrollo de productos turísticos, la innovación en la gestión, la articulación con la cadena de valor y otros sectores, aportando así a su posicionamiento como destino turístico a nivel local, nacional e internacional.</v>
          </cell>
          <cell r="D3" t="str">
            <v>Dirección General</v>
          </cell>
          <cell r="E3" t="str">
            <v>Director(a) General</v>
          </cell>
          <cell r="F3" t="str">
            <v>77. Distrital</v>
          </cell>
        </row>
        <row r="4">
          <cell r="A4" t="str">
            <v>02.-Comunicaciones</v>
          </cell>
          <cell r="B4" t="str">
            <v>Ciudad posicionada a nivel nacional e internacional</v>
          </cell>
          <cell r="C4" t="str">
            <v>2- Posicionar a Bogotá como destino turístico a través de la divulgación de su oferta y productos turísticos con el fin de atraer visitantes a nivel nacional e internacional y mejorar la imagen de la ciudad, generando desarrollo, confianza y felicidad para todos</v>
          </cell>
          <cell r="D4" t="str">
            <v>Subdirección Corporativa y de Control Disciplinario</v>
          </cell>
          <cell r="E4" t="str">
            <v>Subdirector(a) Corporativo y de Control Disciplinario</v>
          </cell>
          <cell r="F4" t="str">
            <v>55. Especial</v>
          </cell>
        </row>
        <row r="5">
          <cell r="A5" t="str">
            <v>03.-Gestión de información turística</v>
          </cell>
          <cell r="C5" t="str">
            <v>3- Afianzar la gestión de la entidad a través de la implementación de estrategias de fortalecimiento institucional que contribuyan a posicionar al Instituto como líder a nivel nacional e internacional, en el desarrollo de Bogotá como un destino turístico</v>
          </cell>
          <cell r="D5" t="str">
            <v>Subdirección de Promoción y Mercadeo</v>
          </cell>
          <cell r="E5" t="str">
            <v>Subdirector(a) de Promoción y Mercadeo</v>
          </cell>
          <cell r="F5" t="str">
            <v>98. Regional</v>
          </cell>
        </row>
        <row r="6">
          <cell r="A6" t="str">
            <v>04.-Gestión de destino competitivo y sostenible</v>
          </cell>
          <cell r="D6" t="str">
            <v>Subdirección de Gestión del Destino</v>
          </cell>
          <cell r="E6" t="str">
            <v>Subdirector(a) de Gestión del Destino</v>
          </cell>
          <cell r="F6" t="str">
            <v>66. Entidad</v>
          </cell>
        </row>
        <row r="7">
          <cell r="A7" t="str">
            <v>05.-Promoción y mercadeo turístico de ciudad</v>
          </cell>
          <cell r="D7" t="str">
            <v>Planeación y Sistemas</v>
          </cell>
          <cell r="E7" t="str">
            <v>Asesor(a) de Planeación y Sistemas</v>
          </cell>
          <cell r="F7" t="str">
            <v>1. Usaquén</v>
          </cell>
        </row>
        <row r="8">
          <cell r="A8" t="str">
            <v>06.-Gestión del talento humano</v>
          </cell>
          <cell r="D8" t="str">
            <v>Jurídica</v>
          </cell>
          <cell r="E8" t="str">
            <v>Asesor(a) Jurídico(a)</v>
          </cell>
          <cell r="F8" t="str">
            <v>2. Chapinero</v>
          </cell>
        </row>
        <row r="9">
          <cell r="A9" t="str">
            <v>07.-Gestión de bienes y servicios</v>
          </cell>
          <cell r="D9" t="str">
            <v>Observatorio Turístico</v>
          </cell>
          <cell r="E9" t="str">
            <v>Asesor(a) Observatorio Turístico</v>
          </cell>
          <cell r="F9" t="str">
            <v>3. Santa Fe</v>
          </cell>
        </row>
        <row r="10">
          <cell r="A10" t="str">
            <v>08.-Gestión financiera</v>
          </cell>
          <cell r="D10" t="str">
            <v>Comunicaciones</v>
          </cell>
          <cell r="E10" t="str">
            <v>Asesor(a) Comunicaciones</v>
          </cell>
          <cell r="F10" t="str">
            <v>4. San Cristóbal</v>
          </cell>
        </row>
        <row r="11">
          <cell r="A11" t="str">
            <v>09.-Gestión jurídica y contractual</v>
          </cell>
          <cell r="D11" t="str">
            <v>Control Interno</v>
          </cell>
          <cell r="E11" t="str">
            <v>Asesor(a) Control Interno</v>
          </cell>
          <cell r="F11" t="str">
            <v>5. Usme</v>
          </cell>
        </row>
        <row r="12">
          <cell r="A12" t="str">
            <v>10.-Gestión documental</v>
          </cell>
          <cell r="E12" t="str">
            <v>Asesor(a) Dirección General</v>
          </cell>
          <cell r="F12" t="str">
            <v>6. Tunjuelito</v>
          </cell>
        </row>
        <row r="13">
          <cell r="A13" t="str">
            <v>11.-Gestión tecnológica</v>
          </cell>
          <cell r="F13" t="str">
            <v>7. Bosa</v>
          </cell>
        </row>
        <row r="14">
          <cell r="A14" t="str">
            <v>12.-Atención al ciudadano</v>
          </cell>
          <cell r="F14" t="str">
            <v>8. Kennedy</v>
          </cell>
        </row>
        <row r="15">
          <cell r="A15" t="str">
            <v>13.-Evaluación institucional</v>
          </cell>
          <cell r="F15" t="str">
            <v>9. Fontibón</v>
          </cell>
        </row>
        <row r="16">
          <cell r="A16" t="str">
            <v>14.-Control interno disciplinario</v>
          </cell>
          <cell r="F16" t="str">
            <v>10. Engativá</v>
          </cell>
        </row>
        <row r="17">
          <cell r="F17" t="str">
            <v>11. Suba</v>
          </cell>
        </row>
        <row r="18">
          <cell r="F18" t="str">
            <v>12. Barrios Unidos</v>
          </cell>
        </row>
        <row r="19">
          <cell r="F19" t="str">
            <v>13. Teusaquillo</v>
          </cell>
        </row>
        <row r="20">
          <cell r="F20" t="str">
            <v>14. Los Mártires</v>
          </cell>
        </row>
        <row r="21">
          <cell r="F21" t="str">
            <v>15. Antonio Nariño</v>
          </cell>
        </row>
        <row r="22">
          <cell r="F22" t="str">
            <v>16. Puente Aranda</v>
          </cell>
        </row>
        <row r="23">
          <cell r="F23" t="str">
            <v>17. La Candelaria</v>
          </cell>
        </row>
        <row r="24">
          <cell r="F24" t="str">
            <v>18. Rafael Uribe Uribe</v>
          </cell>
        </row>
        <row r="25">
          <cell r="F25" t="str">
            <v>19. Ciudad Bolívar</v>
          </cell>
        </row>
        <row r="26">
          <cell r="F26" t="str">
            <v>20. Sumapaz</v>
          </cell>
        </row>
      </sheetData>
      <sheetData sheetId="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coEstratégico"/>
      <sheetName val="MarcoTáctico"/>
      <sheetName val="Marco Operativo"/>
      <sheetName val="Territorialización y Población"/>
      <sheetName val="Evaluación x Dependencia"/>
      <sheetName val="ref"/>
      <sheetName val="VarT&amp;P"/>
    </sheetNames>
    <sheetDataSet>
      <sheetData sheetId="0"/>
      <sheetData sheetId="1"/>
      <sheetData sheetId="2"/>
      <sheetData sheetId="3"/>
      <sheetData sheetId="4"/>
      <sheetData sheetId="5">
        <row r="2">
          <cell r="A2" t="str">
            <v>&lt;Seleccione una opción&gt;</v>
          </cell>
          <cell r="B2" t="str">
            <v>&lt;Seleccione una opción&gt;</v>
          </cell>
          <cell r="C2" t="str">
            <v>&lt;Seleccione una opción&gt;</v>
          </cell>
          <cell r="D2" t="str">
            <v>&lt;Seleccione el área solicitante&gt;</v>
          </cell>
          <cell r="E2" t="str">
            <v>&lt;Seleccione el cargo del líder del proceso&gt;</v>
          </cell>
          <cell r="F2" t="str">
            <v>&lt;Seleccione una opción&gt;</v>
          </cell>
        </row>
        <row r="3">
          <cell r="A3" t="str">
            <v>01.-Direccionamiento estratégico</v>
          </cell>
          <cell r="B3" t="str">
            <v>Destino competitivo y sostenible</v>
          </cell>
          <cell r="C3" t="str">
            <v>1- Mejorar las condiciones de competitividad, sostenibilidad y accesibilidad turística de Bogotá a través del fortalecimiento y desarrollo de productos turísticos, la innovación en la gestión, la articulación con la cadena de valor y otros sectores, aportando así a su posicionamiento como destino turístico a nivel local, nacional e internacional.</v>
          </cell>
          <cell r="D3" t="str">
            <v>Dirección General</v>
          </cell>
          <cell r="E3" t="str">
            <v>Director(a) General</v>
          </cell>
          <cell r="F3" t="str">
            <v>77. Distrital</v>
          </cell>
        </row>
        <row r="4">
          <cell r="A4" t="str">
            <v>02.-Comunicaciones</v>
          </cell>
          <cell r="B4" t="str">
            <v>Ciudad posicionada a nivel nacional e internacional</v>
          </cell>
          <cell r="C4" t="str">
            <v>2- Posicionar a Bogotá como destino turístico a través de la divulgación de su oferta y productos turísticos con el fin de atraer visitantes a nivel nacional e internacional y mejorar la imagen de la ciudad, generando desarrollo, confianza y felicidad para todos</v>
          </cell>
          <cell r="D4" t="str">
            <v>Subdirección Corporativa y de Control Disciplinario</v>
          </cell>
          <cell r="E4" t="str">
            <v>Subdirector(a) Corporativo y de Control Disciplinario</v>
          </cell>
          <cell r="F4" t="str">
            <v>55. Especial</v>
          </cell>
        </row>
        <row r="5">
          <cell r="A5" t="str">
            <v>03.-Gestión de información turística</v>
          </cell>
          <cell r="C5" t="str">
            <v>3- Afianzar la gestión de la entidad a través de la implementación de estrategias de fortalecimiento institucional que contribuyan a posicionar al Instituto como líder a nivel nacional e internacional, en el desarrollo de Bogotá como un destino turístico</v>
          </cell>
          <cell r="D5" t="str">
            <v>Subdirección de Promoción y Mercadeo</v>
          </cell>
          <cell r="E5" t="str">
            <v>Subdirector(a) de Promoción y Mercadeo</v>
          </cell>
          <cell r="F5" t="str">
            <v>98. Regional</v>
          </cell>
        </row>
        <row r="6">
          <cell r="A6" t="str">
            <v>04.-Gestión de destino competitivo y sostenible</v>
          </cell>
          <cell r="D6" t="str">
            <v>Subdirección de Gestión del Destino</v>
          </cell>
          <cell r="E6" t="str">
            <v>Subdirector(a) de Gestión del Destino</v>
          </cell>
          <cell r="F6" t="str">
            <v>66. Entidad</v>
          </cell>
        </row>
        <row r="7">
          <cell r="A7" t="str">
            <v>05.-Promoción y mercadeo turístico de ciudad</v>
          </cell>
          <cell r="D7" t="str">
            <v>Planeación y Sistemas</v>
          </cell>
          <cell r="E7" t="str">
            <v>Asesor(a) de Planeación y Sistemas</v>
          </cell>
          <cell r="F7" t="str">
            <v>1. Usaquén</v>
          </cell>
        </row>
        <row r="8">
          <cell r="A8" t="str">
            <v>06.-Gestión del talento humano</v>
          </cell>
          <cell r="D8" t="str">
            <v>Jurídica</v>
          </cell>
          <cell r="E8" t="str">
            <v>Asesor(a) Jurídico(a)</v>
          </cell>
          <cell r="F8" t="str">
            <v>2. Chapinero</v>
          </cell>
        </row>
        <row r="9">
          <cell r="A9" t="str">
            <v>07.-Gestión de bienes y servicios</v>
          </cell>
          <cell r="D9" t="str">
            <v>Observatorio Turístico</v>
          </cell>
          <cell r="E9" t="str">
            <v>Asesor(a) Observatorio Turístico</v>
          </cell>
          <cell r="F9" t="str">
            <v>3. Santa Fe</v>
          </cell>
        </row>
        <row r="10">
          <cell r="A10" t="str">
            <v>08.-Gestión financiera</v>
          </cell>
          <cell r="D10" t="str">
            <v>Comunicaciones</v>
          </cell>
          <cell r="E10" t="str">
            <v>Asesor(a) Comunicaciones</v>
          </cell>
          <cell r="F10" t="str">
            <v>4. San Cristóbal</v>
          </cell>
        </row>
        <row r="11">
          <cell r="A11" t="str">
            <v>09.-Gestión jurídica y contractual</v>
          </cell>
          <cell r="D11" t="str">
            <v>Control Interno</v>
          </cell>
          <cell r="E11" t="str">
            <v>Asesor(a) Control Interno</v>
          </cell>
          <cell r="F11" t="str">
            <v>5. Usme</v>
          </cell>
        </row>
        <row r="12">
          <cell r="A12" t="str">
            <v>10.-Gestión documental</v>
          </cell>
          <cell r="E12" t="str">
            <v>Asesor(a) Dirección General</v>
          </cell>
          <cell r="F12" t="str">
            <v>6. Tunjuelito</v>
          </cell>
        </row>
        <row r="13">
          <cell r="A13" t="str">
            <v>11.-Gestión tecnológica</v>
          </cell>
          <cell r="F13" t="str">
            <v>7. Bosa</v>
          </cell>
        </row>
        <row r="14">
          <cell r="A14" t="str">
            <v>12.-Atención al ciudadano</v>
          </cell>
          <cell r="F14" t="str">
            <v>8. Kennedy</v>
          </cell>
        </row>
        <row r="15">
          <cell r="A15" t="str">
            <v>13.-Evaluación institucional</v>
          </cell>
          <cell r="F15" t="str">
            <v>9. Fontibón</v>
          </cell>
        </row>
        <row r="16">
          <cell r="A16" t="str">
            <v>14.-Control interno disciplinario</v>
          </cell>
          <cell r="F16" t="str">
            <v>10. Engativá</v>
          </cell>
        </row>
        <row r="17">
          <cell r="F17" t="str">
            <v>11. Suba</v>
          </cell>
        </row>
        <row r="18">
          <cell r="F18" t="str">
            <v>12. Barrios Unidos</v>
          </cell>
        </row>
        <row r="19">
          <cell r="F19" t="str">
            <v>13. Teusaquillo</v>
          </cell>
        </row>
        <row r="20">
          <cell r="F20" t="str">
            <v>14. Los Mártires</v>
          </cell>
        </row>
        <row r="21">
          <cell r="F21" t="str">
            <v>15. Antonio Nariño</v>
          </cell>
        </row>
        <row r="22">
          <cell r="F22" t="str">
            <v>16. Puente Aranda</v>
          </cell>
        </row>
        <row r="23">
          <cell r="F23" t="str">
            <v>17. La Candelaria</v>
          </cell>
        </row>
        <row r="24">
          <cell r="F24" t="str">
            <v>18. Rafael Uribe Uribe</v>
          </cell>
        </row>
        <row r="25">
          <cell r="F25" t="str">
            <v>19. Ciudad Bolívar</v>
          </cell>
        </row>
        <row r="26">
          <cell r="F26" t="str">
            <v>20. Sumapaz</v>
          </cell>
        </row>
      </sheetData>
      <sheetData sheetId="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coEstratégico"/>
      <sheetName val="MarcoTáctico"/>
      <sheetName val="Marco Operativo"/>
      <sheetName val="Territorialización y Población"/>
      <sheetName val="Evaluación x Dependencia"/>
      <sheetName val="ref"/>
      <sheetName val="VarT&amp;P"/>
    </sheetNames>
    <sheetDataSet>
      <sheetData sheetId="0"/>
      <sheetData sheetId="1"/>
      <sheetData sheetId="2"/>
      <sheetData sheetId="3"/>
      <sheetData sheetId="4"/>
      <sheetData sheetId="5">
        <row r="2">
          <cell r="A2" t="str">
            <v>&lt;Seleccione una opción&gt;</v>
          </cell>
          <cell r="B2" t="str">
            <v>&lt;Seleccione una opción&gt;</v>
          </cell>
          <cell r="C2" t="str">
            <v>&lt;Seleccione una opción&gt;</v>
          </cell>
          <cell r="D2" t="str">
            <v>&lt;Seleccione el área solicitante&gt;</v>
          </cell>
          <cell r="E2" t="str">
            <v>&lt;Seleccione el cargo del líder del proceso&gt;</v>
          </cell>
          <cell r="F2" t="str">
            <v>&lt;Seleccione una opción&gt;</v>
          </cell>
        </row>
        <row r="3">
          <cell r="A3" t="str">
            <v>01.-Direccionamiento estratégico</v>
          </cell>
          <cell r="B3" t="str">
            <v>Destino competitivo y sostenible</v>
          </cell>
          <cell r="C3" t="str">
            <v>1- Mejorar las condiciones de competitividad, sostenibilidad y accesibilidad turística de Bogotá a través del fortalecimiento y desarrollo de productos turísticos, la innovación en la gestión, la articulación con la cadena de valor y otros sectores, aportando así a su posicionamiento como destino turístico a nivel local, nacional e internacional.</v>
          </cell>
          <cell r="D3" t="str">
            <v>Dirección General</v>
          </cell>
          <cell r="E3" t="str">
            <v>Director(a) General</v>
          </cell>
          <cell r="F3" t="str">
            <v>77. Distrital</v>
          </cell>
        </row>
        <row r="4">
          <cell r="A4" t="str">
            <v>02.-Comunicaciones</v>
          </cell>
          <cell r="B4" t="str">
            <v>Ciudad posicionada a nivel nacional e internacional</v>
          </cell>
          <cell r="C4" t="str">
            <v>2- Posicionar a Bogotá como destino turístico a través de la divulgación de su oferta y productos turísticos con el fin de atraer visitantes a nivel nacional e internacional y mejorar la imagen de la ciudad, generando desarrollo, confianza y felicidad para todos</v>
          </cell>
          <cell r="D4" t="str">
            <v>Subdirección Corporativa y de Control Disciplinario</v>
          </cell>
          <cell r="E4" t="str">
            <v>Subdirector(a) Corporativo y de Control Disciplinario</v>
          </cell>
          <cell r="F4" t="str">
            <v>55. Especial</v>
          </cell>
        </row>
        <row r="5">
          <cell r="A5" t="str">
            <v>03.-Gestión de información turística</v>
          </cell>
          <cell r="C5" t="str">
            <v>3- Afianzar la gestión de la entidad a través de la implementación de estrategias de fortalecimiento institucional que contribuyan a posicionar al Instituto como líder a nivel nacional e internacional, en el desarrollo de Bogotá como un destino turístico</v>
          </cell>
          <cell r="D5" t="str">
            <v>Subdirección de Promoción y Mercadeo</v>
          </cell>
          <cell r="E5" t="str">
            <v>Subdirector(a) de Promoción y Mercadeo</v>
          </cell>
          <cell r="F5" t="str">
            <v>98. Regional</v>
          </cell>
        </row>
        <row r="6">
          <cell r="A6" t="str">
            <v>04.-Gestión de destino competitivo y sostenible</v>
          </cell>
          <cell r="D6" t="str">
            <v>Subdirección de Gestión del Destino</v>
          </cell>
          <cell r="E6" t="str">
            <v>Subdirector(a) de Gestión del Destino</v>
          </cell>
          <cell r="F6" t="str">
            <v>66. Entidad</v>
          </cell>
        </row>
        <row r="7">
          <cell r="A7" t="str">
            <v>05.-Promoción y mercadeo turístico de ciudad</v>
          </cell>
          <cell r="D7" t="str">
            <v>Oficina Asesora de Planeación y Sistemas</v>
          </cell>
          <cell r="E7" t="str">
            <v>Jefe Oficina Asesora de Planeación y Sistemas</v>
          </cell>
          <cell r="F7" t="str">
            <v>1. Usaquén</v>
          </cell>
        </row>
        <row r="8">
          <cell r="A8" t="str">
            <v>06.-Gestión del talento humano</v>
          </cell>
          <cell r="D8" t="str">
            <v>Oficina Asesora Jurídica</v>
          </cell>
          <cell r="E8" t="str">
            <v>Jefe Oficina Asesora Jurídica</v>
          </cell>
          <cell r="F8" t="str">
            <v>2. Chapinero</v>
          </cell>
        </row>
        <row r="9">
          <cell r="A9" t="str">
            <v>07.-Gestión de bienes y servicios</v>
          </cell>
          <cell r="D9" t="str">
            <v>Observatorio Turístico</v>
          </cell>
          <cell r="E9" t="str">
            <v>Asesor(a) Observatorio Turístico</v>
          </cell>
          <cell r="F9" t="str">
            <v>3. Santa Fe</v>
          </cell>
        </row>
        <row r="10">
          <cell r="A10" t="str">
            <v>08.-Gestión financiera</v>
          </cell>
          <cell r="D10" t="str">
            <v>Comunicaciones</v>
          </cell>
          <cell r="E10" t="str">
            <v>Asesor(a) Comunicaciones</v>
          </cell>
          <cell r="F10" t="str">
            <v>4. San Cristóbal</v>
          </cell>
        </row>
        <row r="11">
          <cell r="A11" t="str">
            <v>09.-Gestión jurídica y contractual</v>
          </cell>
          <cell r="D11" t="str">
            <v>Control Interno</v>
          </cell>
          <cell r="E11" t="str">
            <v>Asesor(a) Control Interno</v>
          </cell>
          <cell r="F11" t="str">
            <v>5. Usme</v>
          </cell>
        </row>
        <row r="12">
          <cell r="A12" t="str">
            <v>10.-Gestión documental</v>
          </cell>
          <cell r="E12" t="str">
            <v>Asesor(a) Dirección General</v>
          </cell>
          <cell r="F12" t="str">
            <v>6. Tunjuelito</v>
          </cell>
        </row>
        <row r="13">
          <cell r="A13" t="str">
            <v>11.-Gestión tecnológica</v>
          </cell>
          <cell r="F13" t="str">
            <v>7. Bosa</v>
          </cell>
        </row>
        <row r="14">
          <cell r="A14" t="str">
            <v>12.-Atención al ciudadano</v>
          </cell>
          <cell r="F14" t="str">
            <v>8. Kennedy</v>
          </cell>
        </row>
        <row r="15">
          <cell r="A15" t="str">
            <v>13.-Evaluación institucional</v>
          </cell>
          <cell r="F15" t="str">
            <v>9. Fontibón</v>
          </cell>
        </row>
        <row r="16">
          <cell r="A16" t="str">
            <v>14.-Control interno disciplinario</v>
          </cell>
          <cell r="F16" t="str">
            <v>10. Engativá</v>
          </cell>
        </row>
        <row r="17">
          <cell r="F17" t="str">
            <v>11. Suba</v>
          </cell>
        </row>
        <row r="18">
          <cell r="F18" t="str">
            <v>12. Barrios Unidos</v>
          </cell>
        </row>
        <row r="19">
          <cell r="F19" t="str">
            <v>13. Teusaquillo</v>
          </cell>
        </row>
        <row r="20">
          <cell r="F20" t="str">
            <v>14. Los Mártires</v>
          </cell>
        </row>
        <row r="21">
          <cell r="F21" t="str">
            <v>15. Antonio Nariño</v>
          </cell>
        </row>
        <row r="22">
          <cell r="F22" t="str">
            <v>16. Puente Aranda</v>
          </cell>
        </row>
        <row r="23">
          <cell r="F23" t="str">
            <v>17. La Candelaria</v>
          </cell>
        </row>
        <row r="24">
          <cell r="F24" t="str">
            <v>18. Rafael Uribe Uribe</v>
          </cell>
        </row>
        <row r="25">
          <cell r="F25" t="str">
            <v>19. Ciudad Bolívar</v>
          </cell>
        </row>
        <row r="26">
          <cell r="F26" t="str">
            <v>20. Sumapaz</v>
          </cell>
        </row>
      </sheetData>
      <sheetData sheetId="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coEstratégico"/>
      <sheetName val="MarcoTáctico"/>
      <sheetName val="Marco Operativo"/>
      <sheetName val="Territorialización y Población"/>
      <sheetName val="Evaluación x Dependencia"/>
      <sheetName val="ref"/>
      <sheetName val="VarT&amp;P"/>
    </sheetNames>
    <sheetDataSet>
      <sheetData sheetId="0"/>
      <sheetData sheetId="1"/>
      <sheetData sheetId="2"/>
      <sheetData sheetId="3"/>
      <sheetData sheetId="4"/>
      <sheetData sheetId="5">
        <row r="2">
          <cell r="A2" t="str">
            <v>&lt;Seleccione una opción&gt;</v>
          </cell>
          <cell r="B2" t="str">
            <v>&lt;Seleccione una opción&gt;</v>
          </cell>
          <cell r="D2" t="str">
            <v>&lt;Seleccione el área solicitante&gt;</v>
          </cell>
          <cell r="E2" t="str">
            <v>&lt;Seleccione el cargo del líder del proceso&gt;</v>
          </cell>
          <cell r="F2" t="str">
            <v>&lt;Seleccione una opción&gt;</v>
          </cell>
        </row>
        <row r="3">
          <cell r="A3" t="str">
            <v>01.-Direccionamiento estratégico</v>
          </cell>
          <cell r="B3" t="str">
            <v>Destino competitivo y sostenible</v>
          </cell>
          <cell r="D3" t="str">
            <v>Dirección General</v>
          </cell>
          <cell r="E3" t="str">
            <v>Director(a) General</v>
          </cell>
          <cell r="F3" t="str">
            <v>77. Distrital</v>
          </cell>
        </row>
        <row r="4">
          <cell r="A4" t="str">
            <v>02.-Comunicaciones</v>
          </cell>
          <cell r="B4" t="str">
            <v>Ciudad posicionada a nivel nacional e internacional</v>
          </cell>
          <cell r="D4" t="str">
            <v>Subdirección Corporativa y de Control Disciplinario</v>
          </cell>
          <cell r="E4" t="str">
            <v>Subdirector(a) Corporativo y de Control Disciplinario</v>
          </cell>
          <cell r="F4" t="str">
            <v>55. Especial</v>
          </cell>
        </row>
        <row r="5">
          <cell r="A5" t="str">
            <v>03.-Gestión de información turística</v>
          </cell>
          <cell r="D5" t="str">
            <v>Subdirección de Promoción y Mercadeo</v>
          </cell>
          <cell r="E5" t="str">
            <v>Subdirector(a) de Promoción y Mercadeo</v>
          </cell>
          <cell r="F5" t="str">
            <v>98. Regional</v>
          </cell>
        </row>
        <row r="6">
          <cell r="A6" t="str">
            <v>04.-Gestión de destino competitivo y sostenible</v>
          </cell>
          <cell r="D6" t="str">
            <v>Subdirección de Gestión del Destino</v>
          </cell>
          <cell r="E6" t="str">
            <v>Subdirector(a) de Gestión del Destino</v>
          </cell>
          <cell r="F6" t="str">
            <v>66. Entidad</v>
          </cell>
        </row>
        <row r="7">
          <cell r="A7" t="str">
            <v>05.-Promoción y mercadeo turístico de ciudad</v>
          </cell>
          <cell r="D7" t="str">
            <v>Oficina Asesora Planeación y Sistemas</v>
          </cell>
          <cell r="E7" t="str">
            <v>Jefe Oficina Asesora de Planeación y Sistemas</v>
          </cell>
          <cell r="F7" t="str">
            <v>1. Usaquén</v>
          </cell>
        </row>
        <row r="8">
          <cell r="A8" t="str">
            <v>06.-Gestión del talento humano</v>
          </cell>
          <cell r="D8" t="str">
            <v>Oficina Asesora Jurídica</v>
          </cell>
          <cell r="E8" t="str">
            <v>Jefe Oficina Asesora Jurídica</v>
          </cell>
          <cell r="F8" t="str">
            <v>2. Chapinero</v>
          </cell>
        </row>
        <row r="9">
          <cell r="A9" t="str">
            <v>07.-Gestión de bienes y servicios</v>
          </cell>
          <cell r="D9" t="str">
            <v>Observatorio Turístico</v>
          </cell>
          <cell r="E9" t="str">
            <v>Asesor(a) Observatorio Turístico</v>
          </cell>
          <cell r="F9" t="str">
            <v>3. Santa Fe</v>
          </cell>
        </row>
        <row r="10">
          <cell r="A10" t="str">
            <v>08.-Gestión financiera</v>
          </cell>
          <cell r="D10" t="str">
            <v>Comunicaciones</v>
          </cell>
          <cell r="E10" t="str">
            <v>Asesor(a) Comunicaciones</v>
          </cell>
          <cell r="F10" t="str">
            <v>4. San Cristóbal</v>
          </cell>
        </row>
        <row r="11">
          <cell r="A11" t="str">
            <v>09.-Gestión jurídica y contractual</v>
          </cell>
          <cell r="D11" t="str">
            <v>Control Interno</v>
          </cell>
          <cell r="E11" t="str">
            <v>Asesor(a) Control Interno</v>
          </cell>
          <cell r="F11" t="str">
            <v>5. Usme</v>
          </cell>
        </row>
        <row r="12">
          <cell r="A12" t="str">
            <v>10.-Gestión documental</v>
          </cell>
          <cell r="E12" t="str">
            <v>Asesor(a) Dirección General</v>
          </cell>
          <cell r="F12" t="str">
            <v>6. Tunjuelito</v>
          </cell>
        </row>
        <row r="13">
          <cell r="A13" t="str">
            <v>11.-Gestión tecnológica</v>
          </cell>
          <cell r="F13" t="str">
            <v>7. Bosa</v>
          </cell>
        </row>
        <row r="14">
          <cell r="A14" t="str">
            <v>12.-Atención al ciudadano</v>
          </cell>
          <cell r="F14" t="str">
            <v>8. Kennedy</v>
          </cell>
        </row>
        <row r="15">
          <cell r="A15" t="str">
            <v>13.-Evaluación institucional</v>
          </cell>
          <cell r="F15" t="str">
            <v>9. Fontibón</v>
          </cell>
        </row>
        <row r="16">
          <cell r="A16" t="str">
            <v>14.-Control interno disciplinario</v>
          </cell>
          <cell r="F16" t="str">
            <v>10. Engativá</v>
          </cell>
        </row>
        <row r="17">
          <cell r="F17" t="str">
            <v>11. Suba</v>
          </cell>
        </row>
        <row r="18">
          <cell r="F18" t="str">
            <v>12. Barrios Unidos</v>
          </cell>
        </row>
        <row r="19">
          <cell r="F19" t="str">
            <v>13. Teusaquillo</v>
          </cell>
        </row>
        <row r="20">
          <cell r="F20" t="str">
            <v>14. Los Mártires</v>
          </cell>
        </row>
        <row r="21">
          <cell r="F21" t="str">
            <v>15. Antonio Nariño</v>
          </cell>
        </row>
        <row r="22">
          <cell r="F22" t="str">
            <v>16. Puente Aranda</v>
          </cell>
        </row>
        <row r="23">
          <cell r="F23" t="str">
            <v>17. La Candelaria</v>
          </cell>
        </row>
        <row r="24">
          <cell r="F24" t="str">
            <v>18. Rafael Uribe Uribe</v>
          </cell>
        </row>
        <row r="25">
          <cell r="F25" t="str">
            <v>19. Ciudad Bolívar</v>
          </cell>
        </row>
        <row r="26">
          <cell r="F26" t="str">
            <v>20. Sumapaz</v>
          </cell>
        </row>
      </sheetData>
      <sheetData sheetId="6"/>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ódigos"/>
      <sheetName val="Nombre del Proceso"/>
      <sheetName val="Soporte_Indicadores (2)"/>
      <sheetName val="Tablero de Control Eficacia"/>
      <sheetName val="SEGPLAN-PMR"/>
    </sheetNames>
    <sheetDataSet>
      <sheetData sheetId="0">
        <row r="2">
          <cell r="U2" t="str">
            <v>&lt;Seleccione una opción&gt;</v>
          </cell>
          <cell r="AC2" t="str">
            <v>01.-Mitigar en un 90% los riesgos asociados a la seguridad de la información que afecten el óptimo funcionamiento de la plataforma Tecnológica de la Entidad, con la implementación de controles para el año 2014.</v>
          </cell>
        </row>
        <row r="3">
          <cell r="U3" t="str">
            <v>01.-Vigencia</v>
          </cell>
          <cell r="AC3" t="str">
            <v>02.-Robustecer en el 2014 la plataforma tecnológica del Instituto Distrital de Turismo con equipos y herramientas ofimáticas que fortalezcan la seguridad y estructura de la información.</v>
          </cell>
        </row>
        <row r="4">
          <cell r="U4" t="str">
            <v>02.-Reserva</v>
          </cell>
          <cell r="AC4" t="str">
            <v>03.-Socialización al 100% de los usuarios del Instituto Distrital de Turismo de las políticas de administración de TIC</v>
          </cell>
        </row>
      </sheetData>
      <sheetData sheetId="1" refreshError="1"/>
      <sheetData sheetId="2" refreshError="1"/>
      <sheetData sheetId="3" refreshError="1"/>
      <sheetData sheetId="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ódigos"/>
      <sheetName val="BD-2 DIC -12-DIC"/>
      <sheetName val="2 DICIEMBRE 2014"/>
      <sheetName val="3 DICIEMBRE 2014"/>
      <sheetName val="4 DICIEMBRE 2014"/>
      <sheetName val="5 DICEMBRE 2014"/>
      <sheetName val="ASISTENCIA PRIMERA SEMANA"/>
      <sheetName val="09 DICIEMBRE"/>
      <sheetName val="10 DICIEMBRE"/>
      <sheetName val="11 DICIEMBRE "/>
      <sheetName val="12 DICIEMBRE"/>
      <sheetName val="ASISTENCIA SEGUNDA SEMANA "/>
      <sheetName val="ASISTENCIA FINAL "/>
      <sheetName val="Hoja1"/>
    </sheetNames>
    <sheetDataSet>
      <sheetData sheetId="0">
        <row r="2">
          <cell r="X2" t="str">
            <v>&lt;Seleccione una opción&gt;</v>
          </cell>
        </row>
        <row r="3">
          <cell r="X3" t="str">
            <v>01.-Acta de Reunión</v>
          </cell>
        </row>
        <row r="4">
          <cell r="X4" t="str">
            <v>02.-Planilla de Asistencia</v>
          </cell>
        </row>
        <row r="5">
          <cell r="X5" t="str">
            <v>03.-Fotos</v>
          </cell>
        </row>
        <row r="6">
          <cell r="X6" t="str">
            <v>05.-Video</v>
          </cell>
        </row>
        <row r="7">
          <cell r="X7" t="str">
            <v>06.-CD</v>
          </cell>
        </row>
        <row r="8">
          <cell r="X8" t="str">
            <v>07.-Email</v>
          </cell>
        </row>
        <row r="9">
          <cell r="X9" t="str">
            <v>08.-Informe</v>
          </cell>
        </row>
        <row r="10">
          <cell r="X10" t="str">
            <v>09.-Archivo Físico</v>
          </cell>
        </row>
        <row r="11">
          <cell r="X11" t="str">
            <v>10.-Presentación Power Point</v>
          </cell>
        </row>
        <row r="12">
          <cell r="X12" t="str">
            <v>11.-Recorte de Prensa</v>
          </cell>
        </row>
        <row r="13">
          <cell r="X13" t="str">
            <v>12.-Página Web</v>
          </cell>
        </row>
        <row r="14">
          <cell r="X14" t="str">
            <v>13.-Intranet</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ódigos"/>
      <sheetName val="Nombre del Proceso"/>
      <sheetName val="Tablero de Control Eficacia"/>
      <sheetName val="Soporte_Indicadores"/>
      <sheetName val="EVALUACIÓN DEPENDENCIA"/>
    </sheetNames>
    <sheetDataSet>
      <sheetData sheetId="0">
        <row r="2">
          <cell r="A2" t="str">
            <v>&lt;Seleccione una opción&gt;</v>
          </cell>
          <cell r="B2" t="str">
            <v>&lt;Seleccione una opción&gt;</v>
          </cell>
          <cell r="D2" t="str">
            <v>&lt;Diligencie el anterior&gt;</v>
          </cell>
          <cell r="E2" t="str">
            <v>&lt;Seleccione una opción&gt;</v>
          </cell>
          <cell r="F2" t="str">
            <v>&lt;Seleccione una opción&gt;</v>
          </cell>
          <cell r="G2" t="str">
            <v>&lt;Seleccione una opción&gt;</v>
          </cell>
          <cell r="H2" t="str">
            <v>&lt;Seleccione una opción&gt;</v>
          </cell>
          <cell r="I2" t="str">
            <v>&lt;Seleccione una opción&gt;</v>
          </cell>
          <cell r="K2" t="str">
            <v>&lt;Seleccione una opción&gt;</v>
          </cell>
          <cell r="N2" t="str">
            <v>&lt;Seleccione el Área Solicitante&gt;</v>
          </cell>
          <cell r="O2" t="str">
            <v>&lt;Seleccione el Cargo del Líder del Proceso&gt;</v>
          </cell>
          <cell r="P2" t="str">
            <v>&lt;Seleccione el Año de la Vigencia&gt;</v>
          </cell>
          <cell r="U2" t="str">
            <v>&lt;Seleccione una opción&gt;</v>
          </cell>
          <cell r="V2" t="str">
            <v>&lt;Seleccione una opción&gt;</v>
          </cell>
          <cell r="W2" t="str">
            <v>&lt;Seleccione una opción&gt;</v>
          </cell>
          <cell r="X2" t="str">
            <v>&lt;Seleccione una opción&gt;</v>
          </cell>
          <cell r="Y2" t="str">
            <v>&lt;Seleccione una opción&gt;</v>
          </cell>
          <cell r="Z2" t="str">
            <v>01.-Contribuir al desarrollo económico de la ciudad, mediante el posicionamiento del Distrito Capital como destino turístico atractivo y sostenible.</v>
          </cell>
          <cell r="AA2" t="str">
            <v>01.-Promover durante la vigencia del Plan, la apropiación de la cultura ambiental del IDT y la Ecoeficiencia, por uso racional y eficiente del agua y la energía, así como por la gestión integral de los residuos.</v>
          </cell>
          <cell r="AB2" t="str">
            <v>01.-Capacitar y sensibilizar permanentemente al personal en los temas de las áreas de seguridad industrial y salud ocupacional, creando una cultura de auto-cuidado en todos los niveles de la organización.</v>
          </cell>
          <cell r="AC2" t="str">
            <v>01.-Mitigar en un 90% los riesgos asociados a la seguridad de la información que afecten el óptimo funcionamiento de la plataforma Tecnológica de la Entidad, con la implementación de controles para el año 2014.</v>
          </cell>
          <cell r="AD2" t="str">
            <v>01.-Gestionar de manera centralizada y normalizada, los servicios de recepción, radicación y distribución de las comunicaciones oficiales internas y externas del Instituto</v>
          </cell>
        </row>
        <row r="3">
          <cell r="A3" t="str">
            <v>712-235</v>
          </cell>
          <cell r="B3" t="str">
            <v>01.-Direccionamiento Estratégico</v>
          </cell>
          <cell r="E3" t="str">
            <v>01.-Hombre</v>
          </cell>
          <cell r="F3" t="str">
            <v>01.-Lesbianas</v>
          </cell>
          <cell r="G3" t="str">
            <v>01.-Indígenas</v>
          </cell>
          <cell r="H3" t="str">
            <v>01.-Infancia (0 a 13 años)</v>
          </cell>
          <cell r="I3" t="str">
            <v>No se Conoce / No Especificada</v>
          </cell>
          <cell r="N3" t="str">
            <v>Dirección General</v>
          </cell>
          <cell r="O3" t="str">
            <v>Director General</v>
          </cell>
          <cell r="P3">
            <v>2013</v>
          </cell>
          <cell r="U3" t="str">
            <v>01.-Vigencia</v>
          </cell>
          <cell r="V3" t="str">
            <v>01</v>
          </cell>
          <cell r="W3" t="e">
            <v>#REF!</v>
          </cell>
          <cell r="X3" t="str">
            <v>01.-Acta de Reunión</v>
          </cell>
          <cell r="Y3" t="str">
            <v>01.-Actividad PDD</v>
          </cell>
          <cell r="Z3" t="str">
            <v>02.-Satisfacer a los clientes mediante el fortalecimiento de las condiciones de competitividad turística e imagen de Bogotá.</v>
          </cell>
          <cell r="AA3" t="str">
            <v>02.-Desarrollar e implementar durante la vigencia del plan, un instrumento para la inclusión de criterios ambientales en procesos contractuales</v>
          </cell>
          <cell r="AB3" t="str">
            <v>02.-Asignar responsabilidad y autoridad al personal que trabaja para el Instituto Distrital de Turismo, según su cargo, para promover en los trabajadores las normas de Seguridad Industrial y Salud ocupacional. Controlar y evaluar los resultados del Progra</v>
          </cell>
          <cell r="AC3" t="str">
            <v>02.-Robustecer en el 2014 la plataforma tecnológica del Instituto Distrital de Turismo con equipos y herramientas ofimáticas que fortalezcan la seguridad y estructura de la información.</v>
          </cell>
          <cell r="AD3" t="str">
            <v>02.-Organización de los documentos de acuerdo a las Tablas de Retención Documental garantizando la custodia, conservación, consulta de la información y Disposición final</v>
          </cell>
        </row>
        <row r="4">
          <cell r="A4" t="str">
            <v>731-163</v>
          </cell>
          <cell r="B4" t="str">
            <v>02.-Mejora Continua</v>
          </cell>
          <cell r="E4" t="str">
            <v>02.-Mujer</v>
          </cell>
          <cell r="F4" t="str">
            <v>02.-Gay</v>
          </cell>
          <cell r="G4" t="str">
            <v>02.-Afrodescendientes</v>
          </cell>
          <cell r="H4" t="str">
            <v>02.-Adolecencia (14 a 17 años)</v>
          </cell>
          <cell r="I4" t="str">
            <v>00</v>
          </cell>
          <cell r="K4" t="str">
            <v>001.-Implementar y certificar subsistemas del sistema integrado de la Entidad</v>
          </cell>
          <cell r="N4" t="str">
            <v>Subdirección Corporativa y de Control Disciplinario</v>
          </cell>
          <cell r="O4" t="str">
            <v xml:space="preserve">Director General (e) </v>
          </cell>
          <cell r="P4">
            <v>2014</v>
          </cell>
          <cell r="Q4" t="str">
            <v>457-Implementar en el 100% de las entidades del distrito el Sistema Integrado de Gestión</v>
          </cell>
          <cell r="U4" t="str">
            <v>02.-Reserva</v>
          </cell>
          <cell r="V4" t="str">
            <v>02</v>
          </cell>
          <cell r="W4" t="e">
            <v>#REF!</v>
          </cell>
          <cell r="X4" t="str">
            <v>02.-Planilla de Asistencia</v>
          </cell>
          <cell r="Y4" t="str">
            <v>02.-Actividad Producto del Proceso</v>
          </cell>
          <cell r="Z4" t="str">
            <v>03.-Mejorar continuamente los procesos, promoviendo la eficacia, la eficiencia y la efectividad.</v>
          </cell>
          <cell r="AA4" t="str">
            <v>03.-Aplicar medidas de Saneamiento Ambiental semestralmente, en pro de favorecer el entorno de trabajo de las personas vinculadas a la entidad y para disfrute de los usuarios.</v>
          </cell>
          <cell r="AB4" t="str">
            <v>03.-Orientar los esfuerzos hacia la reducción del riesgo, considerando procesos, equipos, instalaciones, métodos, herramientas y entrenamiento y así mismo prevenir lesiones y enfermedades, de acuerdo con los riesgos propios de la operación institucional.</v>
          </cell>
          <cell r="AC4" t="str">
            <v>03.-Socialización al 100% de los usuarios del Instituto Distrital de Turismo de las políticas de administración de TIC</v>
          </cell>
          <cell r="AD4" t="str">
            <v>03.-Administración y almacenamiento de los documentos organizados, garantizando la custodia, conservación, consulta de la información y Disposición final.</v>
          </cell>
        </row>
        <row r="5">
          <cell r="A5" t="str">
            <v>740-164</v>
          </cell>
          <cell r="B5" t="str">
            <v>03.-Gestión del Destino</v>
          </cell>
          <cell r="D5" t="str">
            <v>&lt;Diligencie la Celda D4: Proceso&gt;</v>
          </cell>
          <cell r="F5" t="str">
            <v>03.-Bisexuales</v>
          </cell>
          <cell r="G5" t="str">
            <v>03.-Raizal del Archipiélago</v>
          </cell>
          <cell r="H5" t="str">
            <v>03.-Juventud (18 a 26 años)</v>
          </cell>
          <cell r="I5" t="str">
            <v>01</v>
          </cell>
          <cell r="K5" t="str">
            <v>002.-Mantener los sistemas certificados</v>
          </cell>
          <cell r="N5" t="str">
            <v>Subdirección de Promoción y Mercadeo</v>
          </cell>
          <cell r="O5" t="str">
            <v>Subdirector(a) Corporativo y de Control Disciplinario</v>
          </cell>
          <cell r="P5">
            <v>2015</v>
          </cell>
          <cell r="V5" t="str">
            <v>03</v>
          </cell>
          <cell r="W5" t="e">
            <v>#REF!</v>
          </cell>
          <cell r="X5" t="str">
            <v>03.-Fotos</v>
          </cell>
          <cell r="Y5" t="str">
            <v>03.-Actividad Actividad Objetivo SIG</v>
          </cell>
          <cell r="Z5" t="str">
            <v>04.-Definir las actividades para asegurar la implementación de acciones correctivas, preventivas y mejora, que sean eficaces y apropiadas, que permitan eliminar las causas de las no conformidades potenciales o reales del SIG.</v>
          </cell>
          <cell r="AA5" t="str">
            <v>04.-Implementar estrategias sostenibles que mejoren el paisaje y la calidad ambiental en la entidad y su entorno y que a su vez promuevan la mitigación y compensación de las afectaciones ocasionadas al ambiente por la generación de Gases Efecto Invernader</v>
          </cell>
          <cell r="AB5" t="str">
            <v>04.-Adelantar estrategias para prevenir, mejorar, conservar y preservar el bienestar de los funcionarios y la calidad de vida, que permita un adecuado desempeño y competitividad del personal y de la Entidad, así como el fomento de estilos de vida saludabl</v>
          </cell>
        </row>
        <row r="6">
          <cell r="B6" t="str">
            <v>04.-Promoción del Destino</v>
          </cell>
          <cell r="F6" t="str">
            <v>04.-Transgenero</v>
          </cell>
          <cell r="G6" t="str">
            <v>04.-Rom</v>
          </cell>
          <cell r="H6" t="str">
            <v>04.-Adultez (26 a 60 años)</v>
          </cell>
          <cell r="I6" t="str">
            <v>02</v>
          </cell>
          <cell r="K6" t="str">
            <v>003.-Capacitar servidores públicos del IDT en los procesos y procedimientos institucionales</v>
          </cell>
          <cell r="N6" t="str">
            <v>Subdirección de Gestión del Destino</v>
          </cell>
          <cell r="O6" t="str">
            <v xml:space="preserve">Subdirector(a) Corporativo y de Control Disciplinario (e) </v>
          </cell>
          <cell r="P6">
            <v>2016</v>
          </cell>
          <cell r="V6" t="str">
            <v>04</v>
          </cell>
          <cell r="W6" t="e">
            <v>#REF!</v>
          </cell>
          <cell r="X6" t="str">
            <v>05.-Video</v>
          </cell>
          <cell r="Y6" t="str">
            <v>04.-Otras Actividades</v>
          </cell>
          <cell r="Z6" t="str">
            <v>05.-Promover la cultura del auto-control entre la comunidad institucional del IDT.</v>
          </cell>
          <cell r="AA6" t="str">
            <v>05.-Certificar y mantener durante la vigencia del PIGA, un Sistema de Gestión Ambiental certificado para el IDT, con los estándares Internacionales de la norma ISO 14001:2004</v>
          </cell>
        </row>
        <row r="7">
          <cell r="B7" t="str">
            <v>05.-Logístico</v>
          </cell>
          <cell r="F7" t="str">
            <v>05.-Intersexuales</v>
          </cell>
          <cell r="G7" t="str">
            <v>05.-Ninguno</v>
          </cell>
          <cell r="H7" t="str">
            <v>05.-Adulto Mayor (61 y más)</v>
          </cell>
          <cell r="I7" t="str">
            <v>03</v>
          </cell>
          <cell r="K7" t="str">
            <v>004.-Proveer  elementos de tecnología y de plataforma tecnológica.</v>
          </cell>
          <cell r="N7" t="str">
            <v>Planeación y Sistemas</v>
          </cell>
          <cell r="O7" t="str">
            <v>Subdirector(a) de Promoción y Mercadeo</v>
          </cell>
          <cell r="P7">
            <v>2017</v>
          </cell>
          <cell r="Q7" t="str">
            <v>244-Beneficiar 21.000 personas vinculadas y/o relacionadas con los proyectos ubicados en los territoriosturísticos identificados</v>
          </cell>
          <cell r="V7" t="str">
            <v>05</v>
          </cell>
          <cell r="W7" t="e">
            <v>#REF!</v>
          </cell>
          <cell r="X7" t="str">
            <v>06.-CD</v>
          </cell>
          <cell r="Z7" t="str">
            <v>06.-Fortalecer la corresponsabilidad de los prestadores de servicios turísticos en materia de seguridad y prevención de la explotación sexual de niños, niñas y adolescentes asociada a turismo</v>
          </cell>
        </row>
        <row r="8">
          <cell r="B8" t="str">
            <v>06.-Jurídico</v>
          </cell>
          <cell r="F8" t="str">
            <v>06.-Heterosexual</v>
          </cell>
          <cell r="G8" t="str">
            <v>06.-No se conoce</v>
          </cell>
          <cell r="H8" t="str">
            <v>06.-Con Discapacidad</v>
          </cell>
          <cell r="I8" t="str">
            <v>04</v>
          </cell>
          <cell r="K8" t="str">
            <v>005.-Adecuar la infraestructura física necesaria para la operación de las actividades misionales y de apoyo de la entidad</v>
          </cell>
          <cell r="N8" t="str">
            <v>Jurídica</v>
          </cell>
          <cell r="O8" t="str">
            <v xml:space="preserve">Subdirector(a) de Promoción y Mercadeo (e) </v>
          </cell>
          <cell r="P8">
            <v>2018</v>
          </cell>
          <cell r="Q8" t="str">
            <v>245-Incubar 120 empresas prestadoras de servicios turísticos, dentro de las cuales 10 son de vendedoresinformales como opción productiva para su salida del espacio público</v>
          </cell>
          <cell r="V8" t="str">
            <v>06</v>
          </cell>
          <cell r="W8" t="e">
            <v>#REF!</v>
          </cell>
          <cell r="X8" t="str">
            <v>07.-Email</v>
          </cell>
        </row>
        <row r="9">
          <cell r="B9" t="str">
            <v>07.-Financiero</v>
          </cell>
          <cell r="F9" t="str">
            <v>07.-No Informa</v>
          </cell>
          <cell r="H9" t="str">
            <v>07.-Población General</v>
          </cell>
          <cell r="I9" t="str">
            <v>05</v>
          </cell>
          <cell r="K9" t="str">
            <v>006.-Construir y publicar 1 herramienta que refleje en leguaje claro a la ciudadanía los resultados obtenidos por la entidad</v>
          </cell>
          <cell r="N9" t="str">
            <v>Observatorio Turístico</v>
          </cell>
          <cell r="O9" t="str">
            <v>Subdirector(a) de Gestión del Destino</v>
          </cell>
          <cell r="P9">
            <v>2019</v>
          </cell>
          <cell r="Q9" t="str">
            <v>246-200 nuevos empresarios del turismo para el próximo cuatrienio</v>
          </cell>
          <cell r="V9" t="str">
            <v>07</v>
          </cell>
          <cell r="W9" t="e">
            <v>#REF!</v>
          </cell>
          <cell r="X9" t="str">
            <v>08.-Informe</v>
          </cell>
        </row>
        <row r="10">
          <cell r="B10" t="str">
            <v>08.-Gestión de Información Turística</v>
          </cell>
          <cell r="F10" t="str">
            <v>08.-No se conoce</v>
          </cell>
          <cell r="H10" t="str">
            <v>08.-No se conoce</v>
          </cell>
          <cell r="I10" t="str">
            <v>06</v>
          </cell>
          <cell r="N10" t="str">
            <v>Comunicaciones</v>
          </cell>
          <cell r="O10" t="str">
            <v xml:space="preserve">Subdirector(a) de Gestión del Destino (e) </v>
          </cell>
          <cell r="P10">
            <v>2020</v>
          </cell>
          <cell r="Q10" t="str">
            <v>247-Profesionalizar 5.000 conductores de taxi con formación personal y conocimiento amplio de la ofertaturística y cultural de la ciudad</v>
          </cell>
          <cell r="V10" t="str">
            <v>08</v>
          </cell>
          <cell r="W10" t="e">
            <v>#REF!</v>
          </cell>
          <cell r="X10" t="str">
            <v>09.-Archivo Físico</v>
          </cell>
        </row>
        <row r="11">
          <cell r="B11" t="str">
            <v>09.-Gestión Ambiental</v>
          </cell>
          <cell r="I11" t="str">
            <v>07</v>
          </cell>
          <cell r="N11" t="str">
            <v>Control Interno</v>
          </cell>
          <cell r="O11" t="str">
            <v>Asesor(a) Planeación y Sistemas</v>
          </cell>
          <cell r="P11">
            <v>2021</v>
          </cell>
          <cell r="Q11" t="str">
            <v>248-Afianzar 6 clúster turísticos en la ciudad de Bogotá, que recojan cerca de 200 unidades productivasdándole salidas económicas a 2.400 personas directas vinculadas a ellos</v>
          </cell>
          <cell r="V11" t="str">
            <v>09</v>
          </cell>
          <cell r="W11" t="e">
            <v>#REF!</v>
          </cell>
          <cell r="X11" t="str">
            <v>10.-Presentación Power Point</v>
          </cell>
        </row>
        <row r="12">
          <cell r="B12" t="str">
            <v>10.-Administración Documental</v>
          </cell>
          <cell r="I12" t="str">
            <v>08</v>
          </cell>
          <cell r="K12" t="str">
            <v>001.-Beneficiar personas vinculadas y/o relacionadas con los proyectos ubicados en los territorios turísticos identificados.</v>
          </cell>
          <cell r="O12" t="str">
            <v xml:space="preserve">Asesor(a) Planeación y Sistemas (e) </v>
          </cell>
          <cell r="P12">
            <v>2022</v>
          </cell>
          <cell r="Q12" t="str">
            <v>249-Realizar actividades de turismo social/o ecológico en el marco de Bogotá-Región con la participación de por lo menos 10.000 ciudadanos</v>
          </cell>
          <cell r="V12" t="str">
            <v>10</v>
          </cell>
          <cell r="W12" t="e">
            <v>#REF!</v>
          </cell>
          <cell r="X12" t="str">
            <v>11.-Recorte de Prensa</v>
          </cell>
        </row>
        <row r="13">
          <cell r="B13" t="str">
            <v>11.-Talento Humano</v>
          </cell>
          <cell r="I13" t="str">
            <v>09</v>
          </cell>
          <cell r="K13" t="str">
            <v>002.-Incubar empresas  prestadoras de servicios turísticos</v>
          </cell>
          <cell r="O13" t="str">
            <v>Asesor(a) Jurídica</v>
          </cell>
          <cell r="P13">
            <v>2023</v>
          </cell>
          <cell r="Q13" t="str">
            <v>250-Capacitar 450 prestadores de servicios turísticos y los conexos a la cadena productiva del turismo en una segunda lengua acorde al tipo de servicio y clasificación de la misma</v>
          </cell>
          <cell r="V13" t="str">
            <v>11</v>
          </cell>
          <cell r="W13" t="e">
            <v>#REF!</v>
          </cell>
          <cell r="X13" t="str">
            <v>12.-Página Web</v>
          </cell>
        </row>
        <row r="14">
          <cell r="B14" t="str">
            <v>12.-Sistemas</v>
          </cell>
          <cell r="I14" t="str">
            <v>10</v>
          </cell>
          <cell r="K14" t="str">
            <v>003.-Contar con nuevas empresas del turismo ubicados en  Bogotá</v>
          </cell>
          <cell r="O14" t="str">
            <v xml:space="preserve">Asesor(a) Jurídica (e) </v>
          </cell>
          <cell r="P14">
            <v>2024</v>
          </cell>
          <cell r="V14" t="str">
            <v>12</v>
          </cell>
          <cell r="W14" t="e">
            <v>#REF!</v>
          </cell>
          <cell r="X14" t="str">
            <v>13.-Intranet</v>
          </cell>
        </row>
        <row r="15">
          <cell r="B15" t="str">
            <v>13.-Comunicaciones</v>
          </cell>
          <cell r="I15" t="str">
            <v>11</v>
          </cell>
          <cell r="K15" t="str">
            <v>004.-Profesionalizar conductores de taxi con formación personal y conocimiento amplio de la oferta turística y cultural de la ciudad</v>
          </cell>
          <cell r="O15" t="str">
            <v>Asesor(a) Observatorio Turístico</v>
          </cell>
          <cell r="P15">
            <v>2025</v>
          </cell>
          <cell r="V15" t="str">
            <v>13</v>
          </cell>
          <cell r="W15" t="e">
            <v>#REF!</v>
          </cell>
        </row>
        <row r="16">
          <cell r="B16" t="str">
            <v>14.-Seguimiento y Evaluación</v>
          </cell>
          <cell r="I16" t="str">
            <v>12</v>
          </cell>
          <cell r="K16" t="str">
            <v xml:space="preserve">005.-Vincular empresas a clúster turísticos en la ciudad de Bogotá </v>
          </cell>
          <cell r="O16" t="str">
            <v xml:space="preserve">Asesor(a) Observatorio Turístico (e) </v>
          </cell>
          <cell r="P16">
            <v>2026</v>
          </cell>
          <cell r="Q16" t="str">
            <v>251-30.000 personas en el cuatrienio para formar en amor y apropiación por la ciudad, de los dos grupos: 1). 10.000 Personas que tienen contacto frecuente con los visitantes. 2). 20.000 entre adultos mayores, jóvenes y niños en escolaridad y discapacitado</v>
          </cell>
          <cell r="V16" t="str">
            <v>14</v>
          </cell>
          <cell r="W16" t="e">
            <v>#REF!</v>
          </cell>
        </row>
        <row r="17">
          <cell r="I17" t="str">
            <v>13</v>
          </cell>
          <cell r="K17" t="str">
            <v>006.-Capacitar prestadores de servicios turísticos y los conexos a la cadena productiva del turismo en una segunda lengua acorde al tipo de servicio y clasificación de la misma.</v>
          </cell>
          <cell r="O17" t="str">
            <v>Asesor(a) Comunicaciones</v>
          </cell>
          <cell r="P17">
            <v>2027</v>
          </cell>
          <cell r="Q17" t="str">
            <v>252-Generar apropiación del territorio a través de la implementación del Programa Nacional Colegios amigos del turismo en 20 colegios públicos de la ciudad</v>
          </cell>
          <cell r="V17" t="str">
            <v>15</v>
          </cell>
          <cell r="W17" t="e">
            <v>#REF!</v>
          </cell>
        </row>
        <row r="18">
          <cell r="I18" t="str">
            <v>14</v>
          </cell>
          <cell r="K18" t="str">
            <v>007.-Realizar actividades de turismo social/o ecológico en el marco de Bogotá-Región con la participación de por lo menos 10.000  ciudadanos menos 10.000 ciudadanos en estos nuevos productos.</v>
          </cell>
          <cell r="O18" t="str">
            <v xml:space="preserve">Asesor(a) Comunicaciones (e) </v>
          </cell>
          <cell r="P18">
            <v>2028</v>
          </cell>
          <cell r="Q18" t="str">
            <v>253-Dos sectores turísticos señalizados</v>
          </cell>
          <cell r="V18" t="str">
            <v>16</v>
          </cell>
          <cell r="W18" t="e">
            <v>#REF!</v>
          </cell>
        </row>
        <row r="19">
          <cell r="I19" t="str">
            <v>15</v>
          </cell>
          <cell r="K19" t="str">
            <v>008.-Realizar investigaciones para la medición de la oferta y la demanda turística de Bogotá Región</v>
          </cell>
          <cell r="O19" t="str">
            <v>Asesor(a) Control Interno</v>
          </cell>
          <cell r="P19">
            <v>2029</v>
          </cell>
          <cell r="Q19" t="str">
            <v>254-120 Prestadores de Servicios Turísticos o complementarios aplicando estrategias de prevención de ESCNNA</v>
          </cell>
          <cell r="V19" t="str">
            <v>17</v>
          </cell>
          <cell r="W19" t="e">
            <v>#REF!</v>
          </cell>
        </row>
        <row r="20">
          <cell r="I20" t="str">
            <v>16</v>
          </cell>
          <cell r="K20" t="str">
            <v xml:space="preserve">010.-Realizar estudio del censo empresarial para identificar las empresas y definir las estrategias para vincular empresas a los cluster turísticos  </v>
          </cell>
          <cell r="O20" t="str">
            <v xml:space="preserve">Asesor(a) Control Interno (e) </v>
          </cell>
          <cell r="P20">
            <v>2030</v>
          </cell>
          <cell r="Q20" t="str">
            <v>255-60 empresas turísticas adicionales, comprometidas con prácticas de calidad e innovación comodiferenciador de mercado</v>
          </cell>
          <cell r="V20" t="str">
            <v>18</v>
          </cell>
          <cell r="W20" t="e">
            <v>#REF!</v>
          </cell>
        </row>
        <row r="21">
          <cell r="I21" t="str">
            <v>17</v>
          </cell>
          <cell r="O21" t="str">
            <v>Asesor(a) Dirección General</v>
          </cell>
          <cell r="P21">
            <v>2031</v>
          </cell>
          <cell r="Q21" t="str">
            <v>256-Atender 3.420 recorridos turísticos peatonales</v>
          </cell>
          <cell r="V21" t="str">
            <v>19</v>
          </cell>
          <cell r="W21" t="e">
            <v>#REF!</v>
          </cell>
        </row>
        <row r="22">
          <cell r="I22" t="str">
            <v>18</v>
          </cell>
          <cell r="O22" t="str">
            <v xml:space="preserve">Asesor(a) Dirección General (e) </v>
          </cell>
          <cell r="P22">
            <v>2032</v>
          </cell>
          <cell r="Q22" t="str">
            <v>257-Atender 1 millón de consultas a través de los Puntos de Información Turística</v>
          </cell>
          <cell r="V22" t="str">
            <v>20</v>
          </cell>
          <cell r="W22" t="e">
            <v>#REF!</v>
          </cell>
        </row>
        <row r="23">
          <cell r="I23" t="str">
            <v>19</v>
          </cell>
          <cell r="K23" t="str">
            <v>001.-Formar personas en el cuatrienio para formar en amor y apropiación por la ciudad</v>
          </cell>
          <cell r="P23">
            <v>2033</v>
          </cell>
          <cell r="Q23" t="str">
            <v>258-Diseñar y ejecutar 6 campañas promocionales de ciudad</v>
          </cell>
          <cell r="V23" t="str">
            <v>21</v>
          </cell>
          <cell r="W23" t="e">
            <v>#REF!</v>
          </cell>
        </row>
        <row r="24">
          <cell r="I24" t="str">
            <v>20</v>
          </cell>
          <cell r="K24" t="str">
            <v>002.-Señalizar sectores turísticos de la ciudad</v>
          </cell>
          <cell r="P24">
            <v>2034</v>
          </cell>
          <cell r="Q24" t="str">
            <v>259-Captar 35 eventos con categoría ICCA</v>
          </cell>
          <cell r="V24" t="str">
            <v>22</v>
          </cell>
          <cell r="W24" t="e">
            <v>#REF!</v>
          </cell>
        </row>
        <row r="25">
          <cell r="I25" t="str">
            <v>21</v>
          </cell>
          <cell r="K25" t="str">
            <v xml:space="preserve">003.-Realizar Recorridos turísticos peatonales  </v>
          </cell>
          <cell r="P25">
            <v>2035</v>
          </cell>
          <cell r="V25" t="str">
            <v>23</v>
          </cell>
          <cell r="W25" t="e">
            <v>#REF!</v>
          </cell>
        </row>
        <row r="26">
          <cell r="I26" t="str">
            <v>22</v>
          </cell>
          <cell r="K26" t="str">
            <v>004.-Atender consultas en información turística</v>
          </cell>
          <cell r="P26">
            <v>2036</v>
          </cell>
          <cell r="V26" t="str">
            <v>24</v>
          </cell>
          <cell r="W26" t="e">
            <v>#REF!</v>
          </cell>
        </row>
        <row r="27">
          <cell r="I27" t="str">
            <v>23</v>
          </cell>
          <cell r="K27" t="str">
            <v>005.-Diseñar y ejecutar campañas de promoción turística</v>
          </cell>
          <cell r="P27">
            <v>2037</v>
          </cell>
          <cell r="V27" t="str">
            <v>25</v>
          </cell>
          <cell r="W27" t="e">
            <v>#REF!</v>
          </cell>
        </row>
        <row r="28">
          <cell r="I28" t="str">
            <v>24</v>
          </cell>
          <cell r="K28" t="str">
            <v>006.-Captar eventos con categoría ICCA</v>
          </cell>
          <cell r="P28">
            <v>2038</v>
          </cell>
          <cell r="V28" t="str">
            <v>26</v>
          </cell>
          <cell r="W28" t="e">
            <v>#REF!</v>
          </cell>
        </row>
        <row r="29">
          <cell r="I29" t="str">
            <v>25</v>
          </cell>
          <cell r="K29" t="str">
            <v>011.-Implementar colegios públicos del Programa Nacional Colegios Amigos del Turismo</v>
          </cell>
          <cell r="P29">
            <v>2039</v>
          </cell>
          <cell r="V29" t="str">
            <v>27</v>
          </cell>
          <cell r="W29" t="e">
            <v>#REF!</v>
          </cell>
        </row>
        <row r="30">
          <cell r="I30" t="str">
            <v>26</v>
          </cell>
          <cell r="K30" t="str">
            <v>012.-Vincular Prestadores de Servicios Turísticos o complementarios aplicando estrategias de prevención de ESCNNA</v>
          </cell>
          <cell r="P30">
            <v>2040</v>
          </cell>
          <cell r="V30" t="str">
            <v>28</v>
          </cell>
          <cell r="W30" t="e">
            <v>#REF!</v>
          </cell>
        </row>
        <row r="31">
          <cell r="I31" t="str">
            <v>27</v>
          </cell>
          <cell r="K31" t="str">
            <v>013.-Fortalecer empresas turísticas comprometidas con prácticas de calidad e innovación como diferenciador de mercado</v>
          </cell>
          <cell r="V31" t="str">
            <v>29</v>
          </cell>
          <cell r="W31" t="e">
            <v>#REF!</v>
          </cell>
        </row>
        <row r="32">
          <cell r="I32" t="str">
            <v>28</v>
          </cell>
          <cell r="K32" t="str">
            <v>014.-Realizar actividades para promocionar la Bogotá Humana a nivel local, nacional e internacional</v>
          </cell>
          <cell r="V32" t="str">
            <v>30</v>
          </cell>
          <cell r="W32" t="e">
            <v>#REF!</v>
          </cell>
        </row>
        <row r="33">
          <cell r="I33" t="str">
            <v>29</v>
          </cell>
          <cell r="K33" t="str">
            <v>015.-Elaborar Documento que contenga el diseño y la gestión para señalizar turísticamente dos (2) sectores de la ciudad</v>
          </cell>
          <cell r="V33" t="str">
            <v>31</v>
          </cell>
          <cell r="W33" t="e">
            <v>#REF!</v>
          </cell>
        </row>
        <row r="34">
          <cell r="I34" t="str">
            <v>30</v>
          </cell>
          <cell r="K34" t="str">
            <v>018.-Alcanzar clicks registrados de los visitantes, turístias y residentes de Bogotá, en los puntos de informacion virtuales dispuestos por la entidad en lugares estratégicos de la ciudad.</v>
          </cell>
          <cell r="V34" t="str">
            <v>32</v>
          </cell>
          <cell r="W34" t="e">
            <v>#REF!</v>
          </cell>
        </row>
        <row r="35">
          <cell r="I35" t="str">
            <v>31</v>
          </cell>
          <cell r="V35" t="str">
            <v>33</v>
          </cell>
          <cell r="W35" t="e">
            <v>#REF!</v>
          </cell>
        </row>
        <row r="36">
          <cell r="I36" t="str">
            <v>32</v>
          </cell>
          <cell r="V36" t="str">
            <v>34</v>
          </cell>
          <cell r="W36" t="e">
            <v>#REF!</v>
          </cell>
        </row>
        <row r="37">
          <cell r="I37" t="str">
            <v>33</v>
          </cell>
          <cell r="V37" t="str">
            <v>35</v>
          </cell>
          <cell r="W37" t="e">
            <v>#REF!</v>
          </cell>
        </row>
        <row r="38">
          <cell r="I38" t="str">
            <v>34</v>
          </cell>
          <cell r="V38" t="str">
            <v>36</v>
          </cell>
          <cell r="W38" t="e">
            <v>#REF!</v>
          </cell>
        </row>
        <row r="39">
          <cell r="I39" t="str">
            <v>35</v>
          </cell>
          <cell r="V39" t="str">
            <v>37</v>
          </cell>
          <cell r="W39" t="e">
            <v>#REF!</v>
          </cell>
        </row>
        <row r="40">
          <cell r="I40" t="str">
            <v>36</v>
          </cell>
          <cell r="V40" t="str">
            <v>38</v>
          </cell>
        </row>
        <row r="41">
          <cell r="I41" t="str">
            <v>37</v>
          </cell>
          <cell r="V41" t="str">
            <v>39</v>
          </cell>
        </row>
        <row r="42">
          <cell r="I42" t="str">
            <v>38</v>
          </cell>
          <cell r="V42" t="str">
            <v>40</v>
          </cell>
        </row>
        <row r="43">
          <cell r="I43" t="str">
            <v>39</v>
          </cell>
          <cell r="V43" t="str">
            <v>41</v>
          </cell>
        </row>
        <row r="44">
          <cell r="I44" t="str">
            <v>40</v>
          </cell>
          <cell r="V44" t="str">
            <v>42</v>
          </cell>
        </row>
        <row r="45">
          <cell r="I45" t="str">
            <v>41</v>
          </cell>
          <cell r="V45" t="str">
            <v>43</v>
          </cell>
        </row>
        <row r="46">
          <cell r="I46" t="str">
            <v>42</v>
          </cell>
          <cell r="V46" t="str">
            <v>44</v>
          </cell>
        </row>
        <row r="47">
          <cell r="I47" t="str">
            <v>43</v>
          </cell>
          <cell r="V47" t="str">
            <v>45</v>
          </cell>
        </row>
        <row r="48">
          <cell r="I48" t="str">
            <v>44</v>
          </cell>
          <cell r="V48" t="str">
            <v>46</v>
          </cell>
        </row>
        <row r="49">
          <cell r="I49" t="str">
            <v>45</v>
          </cell>
          <cell r="V49" t="str">
            <v>47</v>
          </cell>
        </row>
        <row r="50">
          <cell r="I50" t="str">
            <v>46</v>
          </cell>
          <cell r="V50" t="str">
            <v>48</v>
          </cell>
        </row>
        <row r="51">
          <cell r="I51" t="str">
            <v>47</v>
          </cell>
          <cell r="V51" t="str">
            <v>49</v>
          </cell>
        </row>
        <row r="52">
          <cell r="I52" t="str">
            <v>48</v>
          </cell>
          <cell r="V52" t="str">
            <v>50</v>
          </cell>
        </row>
        <row r="53">
          <cell r="I53" t="str">
            <v>49</v>
          </cell>
        </row>
        <row r="54">
          <cell r="I54" t="str">
            <v>50</v>
          </cell>
        </row>
        <row r="55">
          <cell r="I55" t="str">
            <v>51</v>
          </cell>
        </row>
        <row r="56">
          <cell r="I56" t="str">
            <v>52</v>
          </cell>
        </row>
        <row r="57">
          <cell r="I57" t="str">
            <v>53</v>
          </cell>
        </row>
        <row r="58">
          <cell r="I58" t="str">
            <v>54</v>
          </cell>
        </row>
        <row r="59">
          <cell r="I59" t="str">
            <v>55</v>
          </cell>
        </row>
        <row r="60">
          <cell r="I60" t="str">
            <v>56</v>
          </cell>
        </row>
        <row r="61">
          <cell r="I61" t="str">
            <v>57</v>
          </cell>
        </row>
        <row r="62">
          <cell r="I62" t="str">
            <v>58</v>
          </cell>
        </row>
        <row r="63">
          <cell r="I63" t="str">
            <v>59</v>
          </cell>
        </row>
        <row r="64">
          <cell r="I64" t="str">
            <v>60</v>
          </cell>
        </row>
        <row r="65">
          <cell r="I65" t="str">
            <v>61</v>
          </cell>
        </row>
        <row r="66">
          <cell r="I66" t="str">
            <v>62</v>
          </cell>
        </row>
        <row r="67">
          <cell r="I67" t="str">
            <v>63</v>
          </cell>
        </row>
        <row r="68">
          <cell r="I68" t="str">
            <v>64</v>
          </cell>
        </row>
        <row r="69">
          <cell r="I69" t="str">
            <v>65</v>
          </cell>
        </row>
        <row r="70">
          <cell r="I70" t="str">
            <v>66</v>
          </cell>
        </row>
        <row r="71">
          <cell r="I71" t="str">
            <v>67</v>
          </cell>
        </row>
        <row r="72">
          <cell r="I72" t="str">
            <v>68</v>
          </cell>
        </row>
        <row r="73">
          <cell r="I73" t="str">
            <v>69</v>
          </cell>
        </row>
        <row r="74">
          <cell r="I74" t="str">
            <v>70</v>
          </cell>
        </row>
        <row r="75">
          <cell r="I75" t="str">
            <v>71</v>
          </cell>
        </row>
        <row r="76">
          <cell r="I76" t="str">
            <v>72</v>
          </cell>
        </row>
        <row r="77">
          <cell r="I77" t="str">
            <v>73</v>
          </cell>
        </row>
        <row r="78">
          <cell r="I78" t="str">
            <v>74</v>
          </cell>
        </row>
        <row r="79">
          <cell r="I79" t="str">
            <v>75</v>
          </cell>
        </row>
        <row r="80">
          <cell r="I80" t="str">
            <v>76</v>
          </cell>
        </row>
        <row r="81">
          <cell r="I81" t="str">
            <v>77</v>
          </cell>
        </row>
        <row r="82">
          <cell r="I82" t="str">
            <v>78</v>
          </cell>
        </row>
        <row r="83">
          <cell r="I83" t="str">
            <v>79</v>
          </cell>
        </row>
        <row r="84">
          <cell r="I84" t="str">
            <v>80</v>
          </cell>
        </row>
        <row r="85">
          <cell r="I85" t="str">
            <v>81</v>
          </cell>
        </row>
        <row r="86">
          <cell r="I86" t="str">
            <v>82</v>
          </cell>
        </row>
        <row r="87">
          <cell r="I87" t="str">
            <v>83</v>
          </cell>
        </row>
        <row r="88">
          <cell r="I88" t="str">
            <v>84</v>
          </cell>
        </row>
        <row r="89">
          <cell r="I89" t="str">
            <v>85</v>
          </cell>
        </row>
        <row r="90">
          <cell r="I90" t="str">
            <v>86</v>
          </cell>
        </row>
        <row r="91">
          <cell r="I91" t="str">
            <v>87</v>
          </cell>
        </row>
        <row r="92">
          <cell r="I92" t="str">
            <v>88</v>
          </cell>
        </row>
        <row r="93">
          <cell r="I93" t="str">
            <v>89</v>
          </cell>
        </row>
        <row r="94">
          <cell r="I94" t="str">
            <v>90</v>
          </cell>
        </row>
        <row r="95">
          <cell r="I95" t="str">
            <v>91</v>
          </cell>
        </row>
        <row r="96">
          <cell r="I96" t="str">
            <v>92</v>
          </cell>
        </row>
        <row r="97">
          <cell r="I97" t="str">
            <v>93</v>
          </cell>
        </row>
        <row r="98">
          <cell r="I98" t="str">
            <v>94</v>
          </cell>
        </row>
        <row r="99">
          <cell r="I99" t="str">
            <v>95</v>
          </cell>
        </row>
        <row r="100">
          <cell r="I100" t="str">
            <v>96</v>
          </cell>
        </row>
        <row r="101">
          <cell r="I101" t="str">
            <v>97</v>
          </cell>
        </row>
        <row r="102">
          <cell r="I102" t="str">
            <v>98</v>
          </cell>
        </row>
        <row r="103">
          <cell r="I103" t="str">
            <v>99</v>
          </cell>
        </row>
        <row r="104">
          <cell r="I104" t="str">
            <v>100</v>
          </cell>
        </row>
        <row r="105">
          <cell r="I105" t="str">
            <v>101</v>
          </cell>
        </row>
        <row r="106">
          <cell r="I106" t="str">
            <v>102</v>
          </cell>
        </row>
        <row r="107">
          <cell r="I107" t="str">
            <v>103</v>
          </cell>
        </row>
        <row r="108">
          <cell r="I108" t="str">
            <v>104</v>
          </cell>
        </row>
        <row r="109">
          <cell r="I109" t="str">
            <v>105</v>
          </cell>
        </row>
      </sheetData>
      <sheetData sheetId="1"/>
      <sheetData sheetId="2"/>
      <sheetData sheetId="3"/>
      <sheetData sheetId="4"/>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ódigos"/>
      <sheetName val="Nombre del Proceso"/>
      <sheetName val="15.-Tablero de Control"/>
      <sheetName val="Soporte_Indicadores"/>
      <sheetName val="Hoja1"/>
    </sheetNames>
    <sheetDataSet>
      <sheetData sheetId="0">
        <row r="2">
          <cell r="J2" t="str">
            <v>&lt;Seleccione una opción&gt;</v>
          </cell>
          <cell r="K2" t="str">
            <v>&lt;Seleccione una opción&gt;</v>
          </cell>
        </row>
        <row r="3">
          <cell r="J3" t="str">
            <v>01.- Usaquén</v>
          </cell>
        </row>
        <row r="4">
          <cell r="J4" t="str">
            <v>02.- Chapinero</v>
          </cell>
        </row>
        <row r="5">
          <cell r="J5" t="str">
            <v>03.- Santa Fe</v>
          </cell>
        </row>
        <row r="6">
          <cell r="J6" t="str">
            <v>04.- San Cristóbal</v>
          </cell>
        </row>
        <row r="7">
          <cell r="J7" t="str">
            <v>05.- Usme</v>
          </cell>
        </row>
        <row r="8">
          <cell r="J8" t="str">
            <v>06.- Tunjuelito</v>
          </cell>
        </row>
        <row r="9">
          <cell r="J9" t="str">
            <v>07.- Bosa</v>
          </cell>
        </row>
        <row r="10">
          <cell r="J10" t="str">
            <v>08.- Kennedy</v>
          </cell>
        </row>
        <row r="11">
          <cell r="J11" t="str">
            <v>09.- Fontibón</v>
          </cell>
        </row>
        <row r="12">
          <cell r="J12" t="str">
            <v>10.- Engativá</v>
          </cell>
        </row>
        <row r="13">
          <cell r="J13" t="str">
            <v>11.- Suba</v>
          </cell>
        </row>
        <row r="14">
          <cell r="J14" t="str">
            <v>12.- Barrios Unidos</v>
          </cell>
        </row>
        <row r="15">
          <cell r="J15" t="str">
            <v>13.- Teusaquillo</v>
          </cell>
        </row>
        <row r="16">
          <cell r="J16" t="str">
            <v>14.- Mártires</v>
          </cell>
        </row>
        <row r="17">
          <cell r="J17" t="str">
            <v>15.- Antonio Nariño</v>
          </cell>
        </row>
        <row r="18">
          <cell r="J18" t="str">
            <v>16.- Puente Aranda</v>
          </cell>
        </row>
        <row r="19">
          <cell r="J19" t="str">
            <v>17.- La Candelaria</v>
          </cell>
        </row>
        <row r="20">
          <cell r="J20" t="str">
            <v>18.- Rafael Uribe Uribe</v>
          </cell>
        </row>
        <row r="21">
          <cell r="J21" t="str">
            <v>19.- Ciudad Bolívar</v>
          </cell>
        </row>
        <row r="22">
          <cell r="J22" t="str">
            <v>20.- Sumapaz</v>
          </cell>
        </row>
        <row r="23">
          <cell r="J23" t="str">
            <v>21.- Región</v>
          </cell>
        </row>
        <row r="24">
          <cell r="J24" t="str">
            <v>22.- Distrital</v>
          </cell>
        </row>
        <row r="25">
          <cell r="J25" t="str">
            <v>23.- No se conoce</v>
          </cell>
        </row>
      </sheetData>
      <sheetData sheetId="1">
        <row r="11">
          <cell r="E11" t="str">
            <v>Realizar recorridos turísticos peatonales atendidos por la Red de Información Turística.</v>
          </cell>
        </row>
      </sheetData>
      <sheetData sheetId="2"/>
      <sheetData sheetId="3"/>
      <sheetData sheetId="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ódigos"/>
      <sheetName val="15 GESTION SEGURIDAD Y SALUD "/>
      <sheetName val="15.-Tablero de Control"/>
      <sheetName val="Soporte_Indicadores"/>
    </sheetNames>
    <sheetDataSet>
      <sheetData sheetId="0">
        <row r="2">
          <cell r="AC2" t="str">
            <v>01.-Mitigar en un 90% los riesgos asociados a la seguridad de la información que afecten el óptimo funcionamiento de la plataforma Tecnológica de la Entidad, con la implementación de controles para el año 2014.</v>
          </cell>
        </row>
        <row r="3">
          <cell r="AC3" t="str">
            <v>02.-Robustecer en el 2014 la plataforma tecnológica del Instituto Distrital de Turismo con equipos y herramientas ofimáticas que fortalezcan la seguridad y estructura de la información.</v>
          </cell>
        </row>
        <row r="4">
          <cell r="AC4" t="str">
            <v>03.-Socialización al 100% de los usuarios del Instituto Distrital de Turismo de las políticas de administración de TIC</v>
          </cell>
        </row>
      </sheetData>
      <sheetData sheetId="1">
        <row r="11">
          <cell r="F11" t="str">
            <v>Realizar actividades referentes a Seguridad y Salud en el trabajo diferentes a formación y/o sensibilización</v>
          </cell>
        </row>
      </sheetData>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coEstratégico"/>
      <sheetName val="MarcoTáctico"/>
      <sheetName val="Marco Operativo"/>
      <sheetName val="Territorialización y Población"/>
      <sheetName val="Evaluación x Dependencia"/>
      <sheetName val="ref"/>
      <sheetName val="VarT&amp;P"/>
    </sheetNames>
    <sheetDataSet>
      <sheetData sheetId="0"/>
      <sheetData sheetId="1">
        <row r="21">
          <cell r="C21">
            <v>0.17499999999999999</v>
          </cell>
        </row>
      </sheetData>
      <sheetData sheetId="2"/>
      <sheetData sheetId="3"/>
      <sheetData sheetId="4"/>
      <sheetData sheetId="5"/>
      <sheetData sheetId="6"/>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coEstrategico"/>
      <sheetName val="MarcoTáctico"/>
      <sheetName val="Marco Operativo"/>
      <sheetName val="Territorialización y Población"/>
      <sheetName val="Evaluación x Dependencia"/>
      <sheetName val="ref"/>
      <sheetName val="VarT&amp;P"/>
    </sheetNames>
    <sheetDataSet>
      <sheetData sheetId="0"/>
      <sheetData sheetId="1">
        <row r="19">
          <cell r="C19" t="str">
            <v>Realizar 0  investigaciones del sector turismo de Bogotá</v>
          </cell>
        </row>
      </sheetData>
      <sheetData sheetId="2"/>
      <sheetData sheetId="3"/>
      <sheetData sheetId="4"/>
      <sheetData sheetId="5"/>
      <sheetData sheetId="6"/>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coEstrategico"/>
      <sheetName val="MarcoTáctico"/>
      <sheetName val="Marco Operativo"/>
      <sheetName val="Territorialización y Población"/>
      <sheetName val="Evaluación x Dependencia"/>
      <sheetName val="ref"/>
      <sheetName val="VarT&amp;P"/>
    </sheetNames>
    <sheetDataSet>
      <sheetData sheetId="0"/>
      <sheetData sheetId="1">
        <row r="21">
          <cell r="C21">
            <v>0.17</v>
          </cell>
        </row>
      </sheetData>
      <sheetData sheetId="2"/>
      <sheetData sheetId="3"/>
      <sheetData sheetId="4"/>
      <sheetData sheetId="5"/>
      <sheetData sheetId="6"/>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coEstrategico"/>
      <sheetName val="MarcoTáctico"/>
      <sheetName val="Marco Operativo"/>
      <sheetName val="Territorialización y Población"/>
      <sheetName val="Evaluación x Dependencia"/>
      <sheetName val="ref"/>
      <sheetName val="VarT&amp;P"/>
    </sheetNames>
    <sheetDataSet>
      <sheetData sheetId="0"/>
      <sheetData sheetId="1"/>
      <sheetData sheetId="2"/>
      <sheetData sheetId="3"/>
      <sheetData sheetId="4"/>
      <sheetData sheetId="5"/>
      <sheetData sheetId="6"/>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coEstratégico"/>
      <sheetName val="MarcoTáctico"/>
      <sheetName val="Marco Operativo"/>
      <sheetName val="Territorialización y Población"/>
      <sheetName val="Evaluación x Dependencia"/>
      <sheetName val="ref"/>
      <sheetName val="VarT&amp;P"/>
    </sheetNames>
    <sheetDataSet>
      <sheetData sheetId="0"/>
      <sheetData sheetId="1">
        <row r="21">
          <cell r="C21">
            <v>0.125</v>
          </cell>
          <cell r="D21"/>
        </row>
      </sheetData>
      <sheetData sheetId="2"/>
      <sheetData sheetId="3"/>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ódigos"/>
      <sheetName val="Nombre del Proceso"/>
      <sheetName val="Tablero de Control Eficacia"/>
      <sheetName val="Soporte_Indicadores"/>
      <sheetName val="EVALUACIÓN DEPENDENCIA"/>
    </sheetNames>
    <sheetDataSet>
      <sheetData sheetId="0">
        <row r="2">
          <cell r="A2" t="str">
            <v>&lt;Seleccione una opción&gt;</v>
          </cell>
          <cell r="B2" t="str">
            <v>&lt;Seleccione una opción&gt;</v>
          </cell>
          <cell r="D2" t="str">
            <v>&lt;Diligencie el anterior&gt;</v>
          </cell>
          <cell r="E2" t="str">
            <v>&lt;Seleccione una opción&gt;</v>
          </cell>
          <cell r="F2" t="str">
            <v>&lt;Seleccione una opción&gt;</v>
          </cell>
          <cell r="G2" t="str">
            <v>&lt;Seleccione una opción&gt;</v>
          </cell>
          <cell r="H2" t="str">
            <v>&lt;Seleccione una opción&gt;</v>
          </cell>
          <cell r="I2" t="str">
            <v>&lt;Seleccione una opción&gt;</v>
          </cell>
          <cell r="K2" t="str">
            <v>&lt;Seleccione una opción&gt;</v>
          </cell>
          <cell r="N2" t="str">
            <v>&lt;Seleccione el Área Solicitante&gt;</v>
          </cell>
          <cell r="O2" t="str">
            <v>&lt;Seleccione el Cargo del Líder del Proceso&gt;</v>
          </cell>
          <cell r="P2" t="str">
            <v>&lt;Seleccione el Año de la Vigencia&gt;</v>
          </cell>
          <cell r="U2" t="str">
            <v>&lt;Seleccione una opción&gt;</v>
          </cell>
          <cell r="V2" t="str">
            <v>&lt;Seleccione una opción&gt;</v>
          </cell>
          <cell r="W2" t="str">
            <v>&lt;Seleccione una opción&gt;</v>
          </cell>
          <cell r="X2" t="str">
            <v>&lt;Seleccione una opción&gt;</v>
          </cell>
          <cell r="Y2" t="str">
            <v>&lt;Seleccione una opción&gt;</v>
          </cell>
          <cell r="Z2" t="str">
            <v>01.-Contribuir al desarrollo económico de la ciudad, mediante el posicionamiento del Distrito Capital como destino turístico atractivo y sostenible.</v>
          </cell>
          <cell r="AA2" t="str">
            <v>01.-Promover durante la vigencia del Plan, la apropiación de la cultura ambiental del IDT y la Ecoeficiencia, por uso racional y eficiente del agua y la energía, así como por la gestión integral de los residuos.</v>
          </cell>
          <cell r="AB2" t="str">
            <v>01.-Capacitar y sensibilizar permanentemente al personal en los temas de las áreas de seguridad industrial y salud ocupacional, creando una cultura de auto-cuidado en todos los niveles de la organización.</v>
          </cell>
          <cell r="AC2" t="str">
            <v>01.-Mitigar en un 90% los riesgos asociados a la seguridad de la información que afecten el óptimo funcionamiento de la plataforma Tecnológica de la Entidad, con la implementación de controles para el año 2014.</v>
          </cell>
          <cell r="AD2" t="str">
            <v>01.-Gestionar de manera centralizada y normalizada, los servicios de recepción, radicación y distribución de las comunicaciones oficiales internas y externas del Instituto</v>
          </cell>
        </row>
        <row r="3">
          <cell r="A3" t="str">
            <v>712-235</v>
          </cell>
          <cell r="B3" t="str">
            <v>01.-Direccionamiento Estratégico</v>
          </cell>
          <cell r="E3" t="str">
            <v>01.-Hombre</v>
          </cell>
          <cell r="F3" t="str">
            <v>01.-Lesbianas</v>
          </cell>
          <cell r="G3" t="str">
            <v>01.-Indígenas</v>
          </cell>
          <cell r="H3" t="str">
            <v>01.-Infancia (0 a 13 años)</v>
          </cell>
          <cell r="I3" t="str">
            <v>No se Conoce / No Especificada</v>
          </cell>
          <cell r="N3" t="str">
            <v>Dirección General</v>
          </cell>
          <cell r="O3" t="str">
            <v>Director General</v>
          </cell>
          <cell r="P3">
            <v>2013</v>
          </cell>
          <cell r="U3" t="str">
            <v>01.-Vigencia</v>
          </cell>
          <cell r="V3" t="str">
            <v>01</v>
          </cell>
          <cell r="W3" t="e">
            <v>#REF!</v>
          </cell>
          <cell r="X3" t="str">
            <v>01.-Acta de Reunión</v>
          </cell>
          <cell r="Y3" t="str">
            <v>01.-Actividad PDD</v>
          </cell>
          <cell r="Z3" t="str">
            <v>02.-Satisfacer a los clientes mediante el fortalecimiento de las condiciones de competitividad turística e imagen de Bogotá.</v>
          </cell>
          <cell r="AA3" t="str">
            <v>02.-Desarrollar e implementar durante la vigencia del plan, un instrumento para la inclusión de criterios ambientales en procesos contractuales</v>
          </cell>
          <cell r="AB3" t="str">
            <v>02.-Asignar responsabilidad y autoridad al personal que trabaja para el Instituto Distrital de Turismo, según su cargo, para promover en los trabajadores las normas de Seguridad Industrial y Salud ocupacional. Controlar y evaluar los resultados del Progra</v>
          </cell>
          <cell r="AC3" t="str">
            <v>02.-Robustecer en el 2014 la plataforma tecnológica del Instituto Distrital de Turismo con equipos y herramientas ofimáticas que fortalezcan la seguridad y estructura de la información.</v>
          </cell>
          <cell r="AD3" t="str">
            <v>02.-Organización de los documentos de acuerdo a las Tablas de Retención Documental garantizando la custodia, conservación, consulta de la información y Disposición final</v>
          </cell>
        </row>
        <row r="4">
          <cell r="A4" t="str">
            <v>731-163</v>
          </cell>
          <cell r="B4" t="str">
            <v>02.-Mejora Continua</v>
          </cell>
          <cell r="E4" t="str">
            <v>02.-Mujer</v>
          </cell>
          <cell r="F4" t="str">
            <v>02.-Gay</v>
          </cell>
          <cell r="G4" t="str">
            <v>02.-Afrodescendientes</v>
          </cell>
          <cell r="H4" t="str">
            <v>02.-Adolecencia (14 a 17 años)</v>
          </cell>
          <cell r="I4" t="str">
            <v>00</v>
          </cell>
          <cell r="K4" t="str">
            <v>001.-Implementar y certificar subsistemas del sistema integrado de la Entidad</v>
          </cell>
          <cell r="N4" t="str">
            <v>Subdirección Corporativa y de Control Disciplinario</v>
          </cell>
          <cell r="O4" t="str">
            <v xml:space="preserve">Director General (e) </v>
          </cell>
          <cell r="P4">
            <v>2014</v>
          </cell>
          <cell r="Q4" t="str">
            <v>457-Implementar en el 100% de las entidades del distrito el Sistema Integrado de Gestión</v>
          </cell>
          <cell r="U4" t="str">
            <v>02.-Reserva</v>
          </cell>
          <cell r="V4" t="str">
            <v>02</v>
          </cell>
          <cell r="W4" t="e">
            <v>#REF!</v>
          </cell>
          <cell r="X4" t="str">
            <v>02.-Planilla de Asistencia</v>
          </cell>
          <cell r="Y4" t="str">
            <v>02.-Actividad Producto del Proceso</v>
          </cell>
          <cell r="Z4" t="str">
            <v>03.-Mejorar continuamente los procesos, promoviendo la eficacia, la eficiencia y la efectividad.</v>
          </cell>
          <cell r="AA4" t="str">
            <v>03.-Aplicar medidas de Saneamiento Ambiental semestralmente, en pro de favorecer el entorno de trabajo de las personas vinculadas a la entidad y para disfrute de los usuarios.</v>
          </cell>
          <cell r="AB4" t="str">
            <v>03.-Orientar los esfuerzos hacia la reducción del riesgo, considerando procesos, equipos, instalaciones, métodos, herramientas y entrenamiento y así mismo prevenir lesiones y enfermedades, de acuerdo con los riesgos propios de la operación institucional.</v>
          </cell>
          <cell r="AC4" t="str">
            <v>03.-Socialización al 100% de los usuarios del Instituto Distrital de Turismo de las políticas de administración de TIC</v>
          </cell>
          <cell r="AD4" t="str">
            <v>03.-Administración y almacenamiento de los documentos organizados, garantizando la custodia, conservación, consulta de la información y Disposición final.</v>
          </cell>
        </row>
        <row r="5">
          <cell r="A5" t="str">
            <v>740-164</v>
          </cell>
          <cell r="B5" t="str">
            <v>03.-Gestión del Destino</v>
          </cell>
          <cell r="D5" t="str">
            <v>&lt;Diligencie la Celda D4: Proceso&gt;</v>
          </cell>
          <cell r="F5" t="str">
            <v>03.-Bisexuales</v>
          </cell>
          <cell r="G5" t="str">
            <v>03.-Raizal del Archipiélago</v>
          </cell>
          <cell r="H5" t="str">
            <v>03.-Juventud (18 a 26 años)</v>
          </cell>
          <cell r="I5" t="str">
            <v>01</v>
          </cell>
          <cell r="K5" t="str">
            <v>002.-Mantener los sistemas certificados</v>
          </cell>
          <cell r="N5" t="str">
            <v>Subdirección de Promoción y Mercadeo</v>
          </cell>
          <cell r="O5" t="str">
            <v>Subdirector(a) Corporativo y de Control Disciplinario</v>
          </cell>
          <cell r="P5">
            <v>2015</v>
          </cell>
          <cell r="V5" t="str">
            <v>03</v>
          </cell>
          <cell r="W5" t="e">
            <v>#REF!</v>
          </cell>
          <cell r="X5" t="str">
            <v>03.-Fotos</v>
          </cell>
          <cell r="Y5" t="str">
            <v>03.-Actividad Actividad Objetivo SIG</v>
          </cell>
          <cell r="Z5" t="str">
            <v>04.-Definir las actividades para asegurar la implementación de acciones correctivas, preventivas y mejora, que sean eficaces y apropiadas, que permitan eliminar las causas de las no conformidades potenciales o reales del SIG.</v>
          </cell>
          <cell r="AA5" t="str">
            <v>04.-Implementar estrategias sostenibles que mejoren el paisaje y la calidad ambiental en la entidad y su entorno y que a su vez promuevan la mitigación y compensación de las afectaciones ocasionadas al ambiente por la generación de Gases Efecto Invernader</v>
          </cell>
          <cell r="AB5" t="str">
            <v>04.-Adelantar estrategias para prevenir, mejorar, conservar y preservar el bienestar de los funcionarios y la calidad de vida, que permita un adecuado desempeño y competitividad del personal y de la Entidad, así como el fomento de estilos de vida saludabl</v>
          </cell>
        </row>
        <row r="6">
          <cell r="B6" t="str">
            <v>04.-Promoción del Destino</v>
          </cell>
          <cell r="F6" t="str">
            <v>04.-Transgenero</v>
          </cell>
          <cell r="G6" t="str">
            <v>04.-Rom</v>
          </cell>
          <cell r="H6" t="str">
            <v>04.-Adultez (26 a 60 años)</v>
          </cell>
          <cell r="I6" t="str">
            <v>02</v>
          </cell>
          <cell r="K6" t="str">
            <v>003.-Capacitar servidores públicos del IDT en los procesos y procedimientos institucionales</v>
          </cell>
          <cell r="N6" t="str">
            <v>Subdirección de Gestión del Destino</v>
          </cell>
          <cell r="O6" t="str">
            <v xml:space="preserve">Subdirector(a) Corporativo y de Control Disciplinario (e) </v>
          </cell>
          <cell r="P6">
            <v>2016</v>
          </cell>
          <cell r="V6" t="str">
            <v>04</v>
          </cell>
          <cell r="W6" t="e">
            <v>#REF!</v>
          </cell>
          <cell r="X6" t="str">
            <v>05.-Video</v>
          </cell>
          <cell r="Y6" t="str">
            <v>04.-Otras Actividades</v>
          </cell>
          <cell r="Z6" t="str">
            <v>05.-Promover la cultura del auto-control entre la comunidad institucional del IDT.</v>
          </cell>
          <cell r="AA6" t="str">
            <v>05.-Certificar y mantener durante la vigencia del PIGA, un Sistema de Gestión Ambiental certificado para el IDT, con los estándares Internacionales de la norma ISO 14001:2004</v>
          </cell>
        </row>
        <row r="7">
          <cell r="B7" t="str">
            <v>05.-Logístico</v>
          </cell>
          <cell r="F7" t="str">
            <v>05.-Intersexuales</v>
          </cell>
          <cell r="G7" t="str">
            <v>05.-Ninguno</v>
          </cell>
          <cell r="H7" t="str">
            <v>05.-Adulto Mayor (61 y más)</v>
          </cell>
          <cell r="I7" t="str">
            <v>03</v>
          </cell>
          <cell r="K7" t="str">
            <v>004.-Proveer  elementos de tecnología y de plataforma tecnológica.</v>
          </cell>
          <cell r="N7" t="str">
            <v>Planeación y Sistemas</v>
          </cell>
          <cell r="O7" t="str">
            <v>Subdirector(a) de Promoción y Mercadeo</v>
          </cell>
          <cell r="P7">
            <v>2017</v>
          </cell>
          <cell r="Q7" t="str">
            <v>244-Beneficiar 21.000 personas vinculadas y/o relacionadas con los proyectos ubicados en los territorios
turísticos identificados</v>
          </cell>
          <cell r="V7" t="str">
            <v>05</v>
          </cell>
          <cell r="W7" t="e">
            <v>#REF!</v>
          </cell>
          <cell r="X7" t="str">
            <v>06.-CD</v>
          </cell>
          <cell r="Z7" t="str">
            <v>06.-Fortalecer la corresponsabilidad de los prestadores de servicios turísticos en materia de seguridad y prevención de la explotación sexual de niños, niñas y adolescentes asociada a turismo</v>
          </cell>
        </row>
        <row r="8">
          <cell r="B8" t="str">
            <v>06.-Jurídico</v>
          </cell>
          <cell r="F8" t="str">
            <v>06.-Heterosexual</v>
          </cell>
          <cell r="G8" t="str">
            <v>06.-No se conoce</v>
          </cell>
          <cell r="H8" t="str">
            <v>06.-Con Discapacidad</v>
          </cell>
          <cell r="I8" t="str">
            <v>04</v>
          </cell>
          <cell r="K8" t="str">
            <v>005.-Adecuar la infraestructura física necesaria para la operación de las actividades misionales y de apoyo de la entidad</v>
          </cell>
          <cell r="N8" t="str">
            <v>Jurídica</v>
          </cell>
          <cell r="O8" t="str">
            <v xml:space="preserve">Subdirector(a) de Promoción y Mercadeo (e) </v>
          </cell>
          <cell r="P8">
            <v>2018</v>
          </cell>
          <cell r="Q8" t="str">
            <v>245-Incubar 120 empresas prestadoras de servicios turísticos, dentro de las cuales 10 son de vendedores
informales como opción productiva para su salida del espacio público</v>
          </cell>
          <cell r="V8" t="str">
            <v>06</v>
          </cell>
          <cell r="W8" t="e">
            <v>#REF!</v>
          </cell>
          <cell r="X8" t="str">
            <v>07.-Email</v>
          </cell>
        </row>
        <row r="9">
          <cell r="B9" t="str">
            <v>07.-Financiero</v>
          </cell>
          <cell r="F9" t="str">
            <v>07.-No Informa</v>
          </cell>
          <cell r="H9" t="str">
            <v>07.-Población General</v>
          </cell>
          <cell r="I9" t="str">
            <v>05</v>
          </cell>
          <cell r="K9" t="str">
            <v>006.-Construir y publicar 1 herramienta que refleje en leguaje claro a la ciudadanía los resultados obtenidos por la entidad</v>
          </cell>
          <cell r="N9" t="str">
            <v>Observatorio Turístico</v>
          </cell>
          <cell r="O9" t="str">
            <v>Subdirector(a) de Gestión del Destino</v>
          </cell>
          <cell r="P9">
            <v>2019</v>
          </cell>
          <cell r="Q9" t="str">
            <v>246-200 nuevos empresarios del turismo para el próximo cuatrienio</v>
          </cell>
          <cell r="V9" t="str">
            <v>07</v>
          </cell>
          <cell r="W9" t="e">
            <v>#REF!</v>
          </cell>
          <cell r="X9" t="str">
            <v>08.-Informe</v>
          </cell>
        </row>
        <row r="10">
          <cell r="B10" t="str">
            <v>08.-Gestión de Información Turística</v>
          </cell>
          <cell r="F10" t="str">
            <v>08.-No se conoce</v>
          </cell>
          <cell r="H10" t="str">
            <v>08.-No se conoce</v>
          </cell>
          <cell r="I10" t="str">
            <v>06</v>
          </cell>
          <cell r="N10" t="str">
            <v>Comunicaciones</v>
          </cell>
          <cell r="O10" t="str">
            <v xml:space="preserve">Subdirector(a) de Gestión del Destino (e) </v>
          </cell>
          <cell r="P10">
            <v>2020</v>
          </cell>
          <cell r="Q10" t="str">
            <v>247-Profesionalizar 5.000 conductores de taxi con formación personal y conocimiento amplio de la oferta
turística y cultural de la ciudad</v>
          </cell>
          <cell r="V10" t="str">
            <v>08</v>
          </cell>
          <cell r="W10" t="e">
            <v>#REF!</v>
          </cell>
          <cell r="X10" t="str">
            <v>09.-Archivo Físico</v>
          </cell>
        </row>
        <row r="11">
          <cell r="B11" t="str">
            <v>09.-Gestión Ambiental</v>
          </cell>
          <cell r="I11" t="str">
            <v>07</v>
          </cell>
          <cell r="N11" t="str">
            <v>Control Interno</v>
          </cell>
          <cell r="O11" t="str">
            <v>Asesor(a) Planeación y Sistemas</v>
          </cell>
          <cell r="P11">
            <v>2021</v>
          </cell>
          <cell r="Q11" t="str">
            <v>248-Afianzar 6 clúster turísticos en la ciudad de Bogotá, que recojan cerca de 200 unidades productivas
dándole salidas económicas a 2.400 personas directas vinculadas a ellos</v>
          </cell>
          <cell r="V11" t="str">
            <v>09</v>
          </cell>
          <cell r="W11" t="e">
            <v>#REF!</v>
          </cell>
          <cell r="X11" t="str">
            <v>10.-Presentación Power Point</v>
          </cell>
        </row>
        <row r="12">
          <cell r="B12" t="str">
            <v>10.-Administración Documental</v>
          </cell>
          <cell r="I12" t="str">
            <v>08</v>
          </cell>
          <cell r="K12" t="str">
            <v>001.-Beneficiar personas vinculadas y/o relacionadas con los proyectos ubicados en los territorios turísticos identificados.</v>
          </cell>
          <cell r="O12" t="str">
            <v xml:space="preserve">Asesor(a) Planeación y Sistemas (e) </v>
          </cell>
          <cell r="P12">
            <v>2022</v>
          </cell>
          <cell r="Q12" t="str">
            <v>249-Realizar actividades de turismo social/o ecológico en el marco de Bogotá-Región con la participación de por lo menos 10.000 ciudadanos</v>
          </cell>
          <cell r="V12" t="str">
            <v>10</v>
          </cell>
          <cell r="W12" t="e">
            <v>#REF!</v>
          </cell>
          <cell r="X12" t="str">
            <v>11.-Recorte de Prensa</v>
          </cell>
        </row>
        <row r="13">
          <cell r="B13" t="str">
            <v>11.-Talento Humano</v>
          </cell>
          <cell r="I13" t="str">
            <v>09</v>
          </cell>
          <cell r="K13" t="str">
            <v>002.-Incubar empresas  prestadoras de servicios turísticos</v>
          </cell>
          <cell r="O13" t="str">
            <v>Asesor(a) Jurídica</v>
          </cell>
          <cell r="P13">
            <v>2023</v>
          </cell>
          <cell r="Q13" t="str">
            <v>250-Capacitar 450 prestadores de servicios turísticos y los conexos a la cadena productiva del turismo en una segunda lengua acorde al tipo de servicio y clasificación de la misma</v>
          </cell>
          <cell r="V13" t="str">
            <v>11</v>
          </cell>
          <cell r="W13" t="e">
            <v>#REF!</v>
          </cell>
          <cell r="X13" t="str">
            <v>12.-Página Web</v>
          </cell>
        </row>
        <row r="14">
          <cell r="B14" t="str">
            <v>12.-Sistemas</v>
          </cell>
          <cell r="I14" t="str">
            <v>10</v>
          </cell>
          <cell r="K14" t="str">
            <v>003.-Contar con nuevas empresas del turismo ubicados en  Bogotá</v>
          </cell>
          <cell r="O14" t="str">
            <v xml:space="preserve">Asesor(a) Jurídica (e) </v>
          </cell>
          <cell r="P14">
            <v>2024</v>
          </cell>
          <cell r="V14" t="str">
            <v>12</v>
          </cell>
          <cell r="W14" t="e">
            <v>#REF!</v>
          </cell>
          <cell r="X14" t="str">
            <v>13.-Intranet</v>
          </cell>
        </row>
        <row r="15">
          <cell r="B15" t="str">
            <v>13.-Comunicaciones</v>
          </cell>
          <cell r="I15" t="str">
            <v>11</v>
          </cell>
          <cell r="K15" t="str">
            <v>004.-Profesionalizar conductores de taxi con formación personal y conocimiento amplio de la oferta turística y cultural de la ciudad</v>
          </cell>
          <cell r="O15" t="str">
            <v>Asesor(a) Observatorio Turístico</v>
          </cell>
          <cell r="P15">
            <v>2025</v>
          </cell>
          <cell r="V15" t="str">
            <v>13</v>
          </cell>
          <cell r="W15" t="e">
            <v>#REF!</v>
          </cell>
        </row>
        <row r="16">
          <cell r="B16" t="str">
            <v>14.-Seguimiento y Evaluación</v>
          </cell>
          <cell r="I16" t="str">
            <v>12</v>
          </cell>
          <cell r="K16" t="str">
            <v xml:space="preserve">005.-Vincular empresas a clúster turísticos en la ciudad de Bogotá </v>
          </cell>
          <cell r="O16" t="str">
            <v xml:space="preserve">Asesor(a) Observatorio Turístico (e) </v>
          </cell>
          <cell r="P16">
            <v>2026</v>
          </cell>
          <cell r="Q16" t="str">
            <v>251-30.000 personas en el cuatrienio para formar en amor y apropiación por la ciudad, de los dos grupos: 1). 10.000 Personas que tienen contacto frecuente con los visitantes. 2). 20.000 entre adultos mayores, jóvenes y niños en escolaridad y discapacitado</v>
          </cell>
          <cell r="V16" t="str">
            <v>14</v>
          </cell>
          <cell r="W16" t="e">
            <v>#REF!</v>
          </cell>
        </row>
        <row r="17">
          <cell r="I17" t="str">
            <v>13</v>
          </cell>
          <cell r="K17" t="str">
            <v>006.-Capacitar prestadores de servicios turísticos y los conexos a la cadena productiva del turismo en una segunda lengua acorde al tipo de servicio y clasificación de la misma.</v>
          </cell>
          <cell r="O17" t="str">
            <v>Asesor(a) Comunicaciones</v>
          </cell>
          <cell r="P17">
            <v>2027</v>
          </cell>
          <cell r="Q17" t="str">
            <v>252-Generar apropiación del territorio a través de la implementación del Programa Nacional Colegios amigos del turismo en 20 colegios públicos de la ciudad</v>
          </cell>
          <cell r="V17" t="str">
            <v>15</v>
          </cell>
          <cell r="W17" t="e">
            <v>#REF!</v>
          </cell>
        </row>
        <row r="18">
          <cell r="I18" t="str">
            <v>14</v>
          </cell>
          <cell r="K18" t="str">
            <v>007.-Realizar actividades de turismo social/o ecológico en el marco de Bogotá-Región con la participación de por lo menos 10.000  ciudadanos menos 10.000 ciudadanos en estos nuevos productos.</v>
          </cell>
          <cell r="O18" t="str">
            <v xml:space="preserve">Asesor(a) Comunicaciones (e) </v>
          </cell>
          <cell r="P18">
            <v>2028</v>
          </cell>
          <cell r="Q18" t="str">
            <v>253-Dos sectores turísticos señalizados</v>
          </cell>
          <cell r="V18" t="str">
            <v>16</v>
          </cell>
          <cell r="W18" t="e">
            <v>#REF!</v>
          </cell>
        </row>
        <row r="19">
          <cell r="I19" t="str">
            <v>15</v>
          </cell>
          <cell r="K19" t="str">
            <v>008.-Realizar investigaciones para la medición de la oferta y la demanda turística de Bogotá Región</v>
          </cell>
          <cell r="O19" t="str">
            <v>Asesor(a) Control Interno</v>
          </cell>
          <cell r="P19">
            <v>2029</v>
          </cell>
          <cell r="Q19" t="str">
            <v>254-120 Prestadores de Servicios Turísticos o complementarios aplicando estrategias de prevención de ESCNNA</v>
          </cell>
          <cell r="V19" t="str">
            <v>17</v>
          </cell>
          <cell r="W19" t="e">
            <v>#REF!</v>
          </cell>
        </row>
        <row r="20">
          <cell r="I20" t="str">
            <v>16</v>
          </cell>
          <cell r="K20" t="str">
            <v xml:space="preserve">010.-Realizar estudio del censo empresarial para identificar las empresas y definir las estrategias para vincular empresas a los cluster turísticos  </v>
          </cell>
          <cell r="O20" t="str">
            <v xml:space="preserve">Asesor(a) Control Interno (e) </v>
          </cell>
          <cell r="P20">
            <v>2030</v>
          </cell>
          <cell r="Q20" t="str">
            <v>255-60 empresas turísticas adicionales, comprometidas con prácticas de calidad e innovación como
diferenciador de mercado</v>
          </cell>
          <cell r="V20" t="str">
            <v>18</v>
          </cell>
          <cell r="W20" t="e">
            <v>#REF!</v>
          </cell>
        </row>
        <row r="21">
          <cell r="I21" t="str">
            <v>17</v>
          </cell>
          <cell r="O21" t="str">
            <v>Asesor(a) Dirección General</v>
          </cell>
          <cell r="P21">
            <v>2031</v>
          </cell>
          <cell r="Q21" t="str">
            <v>256-Atender 3.420 recorridos turísticos peatonales</v>
          </cell>
          <cell r="V21" t="str">
            <v>19</v>
          </cell>
          <cell r="W21" t="e">
            <v>#REF!</v>
          </cell>
        </row>
        <row r="22">
          <cell r="I22" t="str">
            <v>18</v>
          </cell>
          <cell r="O22" t="str">
            <v xml:space="preserve">Asesor(a) Dirección General (e) </v>
          </cell>
          <cell r="P22">
            <v>2032</v>
          </cell>
          <cell r="Q22" t="str">
            <v>257-Atender 1 millón de consultas a través de los Puntos de Información Turística</v>
          </cell>
          <cell r="V22" t="str">
            <v>20</v>
          </cell>
          <cell r="W22" t="e">
            <v>#REF!</v>
          </cell>
        </row>
        <row r="23">
          <cell r="I23" t="str">
            <v>19</v>
          </cell>
          <cell r="K23" t="str">
            <v>001.-Formar personas en el cuatrienio para formar en amor y apropiación por la ciudad</v>
          </cell>
          <cell r="P23">
            <v>2033</v>
          </cell>
          <cell r="Q23" t="str">
            <v>258-Diseñar y ejecutar 6 campañas promocionales de ciudad</v>
          </cell>
          <cell r="V23" t="str">
            <v>21</v>
          </cell>
          <cell r="W23" t="e">
            <v>#REF!</v>
          </cell>
        </row>
        <row r="24">
          <cell r="I24" t="str">
            <v>20</v>
          </cell>
          <cell r="K24" t="str">
            <v>002.-Señalizar sectores turísticos de la ciudad</v>
          </cell>
          <cell r="P24">
            <v>2034</v>
          </cell>
          <cell r="Q24" t="str">
            <v>259-Captar 35 eventos con categoría ICCA</v>
          </cell>
          <cell r="V24" t="str">
            <v>22</v>
          </cell>
          <cell r="W24" t="e">
            <v>#REF!</v>
          </cell>
        </row>
        <row r="25">
          <cell r="I25" t="str">
            <v>21</v>
          </cell>
          <cell r="K25" t="str">
            <v xml:space="preserve">003.-Realizar Recorridos turísticos peatonales  </v>
          </cell>
          <cell r="P25">
            <v>2035</v>
          </cell>
          <cell r="V25" t="str">
            <v>23</v>
          </cell>
          <cell r="W25" t="e">
            <v>#REF!</v>
          </cell>
        </row>
        <row r="26">
          <cell r="I26" t="str">
            <v>22</v>
          </cell>
          <cell r="K26" t="str">
            <v>004.-Atender consultas en información turística</v>
          </cell>
          <cell r="P26">
            <v>2036</v>
          </cell>
          <cell r="V26" t="str">
            <v>24</v>
          </cell>
          <cell r="W26" t="e">
            <v>#REF!</v>
          </cell>
        </row>
        <row r="27">
          <cell r="I27" t="str">
            <v>23</v>
          </cell>
          <cell r="K27" t="str">
            <v>005.-Diseñar y ejecutar campañas de promoción turística</v>
          </cell>
          <cell r="P27">
            <v>2037</v>
          </cell>
          <cell r="V27" t="str">
            <v>25</v>
          </cell>
          <cell r="W27" t="e">
            <v>#REF!</v>
          </cell>
        </row>
        <row r="28">
          <cell r="I28" t="str">
            <v>24</v>
          </cell>
          <cell r="K28" t="str">
            <v>006.-Captar eventos con categoría ICCA</v>
          </cell>
          <cell r="P28">
            <v>2038</v>
          </cell>
          <cell r="V28" t="str">
            <v>26</v>
          </cell>
          <cell r="W28" t="e">
            <v>#REF!</v>
          </cell>
        </row>
        <row r="29">
          <cell r="I29" t="str">
            <v>25</v>
          </cell>
          <cell r="K29" t="str">
            <v>011.-Implementar colegios públicos del Programa Nacional Colegios Amigos del Turismo</v>
          </cell>
          <cell r="P29">
            <v>2039</v>
          </cell>
          <cell r="V29" t="str">
            <v>27</v>
          </cell>
          <cell r="W29" t="e">
            <v>#REF!</v>
          </cell>
        </row>
        <row r="30">
          <cell r="I30" t="str">
            <v>26</v>
          </cell>
          <cell r="K30" t="str">
            <v>012.-Vincular Prestadores de Servicios Turísticos o complementarios aplicando estrategias de prevención de ESCNNA</v>
          </cell>
          <cell r="P30">
            <v>2040</v>
          </cell>
          <cell r="V30" t="str">
            <v>28</v>
          </cell>
          <cell r="W30" t="e">
            <v>#REF!</v>
          </cell>
        </row>
        <row r="31">
          <cell r="I31" t="str">
            <v>27</v>
          </cell>
          <cell r="K31" t="str">
            <v>013.-Fortalecer empresas turísticas comprometidas con prácticas de calidad e innovación como diferenciador de mercado</v>
          </cell>
          <cell r="V31" t="str">
            <v>29</v>
          </cell>
          <cell r="W31" t="e">
            <v>#REF!</v>
          </cell>
        </row>
        <row r="32">
          <cell r="I32" t="str">
            <v>28</v>
          </cell>
          <cell r="K32" t="str">
            <v>014.-Realizar actividades para promocionar la Bogotá Humana a nivel local, nacional e internacional</v>
          </cell>
          <cell r="V32" t="str">
            <v>30</v>
          </cell>
          <cell r="W32" t="e">
            <v>#REF!</v>
          </cell>
        </row>
        <row r="33">
          <cell r="I33" t="str">
            <v>29</v>
          </cell>
          <cell r="K33" t="str">
            <v>015.-Elaborar Documento que contenga el diseño y la gestión para señalizar turísticamente dos (2) sectores de la ciudad</v>
          </cell>
          <cell r="V33" t="str">
            <v>31</v>
          </cell>
          <cell r="W33" t="e">
            <v>#REF!</v>
          </cell>
        </row>
        <row r="34">
          <cell r="I34" t="str">
            <v>30</v>
          </cell>
          <cell r="K34" t="str">
            <v>018.-Alcanzar clicks registrados de los visitantes, turístias y residentes de Bogotá, en los puntos de informacion virtuales dispuestos por la entidad en lugares estratégicos de la ciudad.</v>
          </cell>
          <cell r="V34" t="str">
            <v>32</v>
          </cell>
          <cell r="W34" t="e">
            <v>#REF!</v>
          </cell>
        </row>
        <row r="35">
          <cell r="I35" t="str">
            <v>31</v>
          </cell>
          <cell r="V35" t="str">
            <v>33</v>
          </cell>
          <cell r="W35" t="e">
            <v>#REF!</v>
          </cell>
        </row>
        <row r="36">
          <cell r="I36" t="str">
            <v>32</v>
          </cell>
          <cell r="V36" t="str">
            <v>34</v>
          </cell>
          <cell r="W36" t="e">
            <v>#REF!</v>
          </cell>
        </row>
        <row r="37">
          <cell r="I37" t="str">
            <v>33</v>
          </cell>
          <cell r="V37" t="str">
            <v>35</v>
          </cell>
          <cell r="W37" t="e">
            <v>#REF!</v>
          </cell>
        </row>
        <row r="38">
          <cell r="I38" t="str">
            <v>34</v>
          </cell>
          <cell r="V38" t="str">
            <v>36</v>
          </cell>
          <cell r="W38" t="e">
            <v>#REF!</v>
          </cell>
        </row>
        <row r="39">
          <cell r="I39" t="str">
            <v>35</v>
          </cell>
          <cell r="V39" t="str">
            <v>37</v>
          </cell>
          <cell r="W39" t="e">
            <v>#REF!</v>
          </cell>
        </row>
        <row r="40">
          <cell r="I40" t="str">
            <v>36</v>
          </cell>
          <cell r="V40" t="str">
            <v>38</v>
          </cell>
        </row>
        <row r="41">
          <cell r="I41" t="str">
            <v>37</v>
          </cell>
          <cell r="V41" t="str">
            <v>39</v>
          </cell>
        </row>
        <row r="42">
          <cell r="I42" t="str">
            <v>38</v>
          </cell>
          <cell r="V42" t="str">
            <v>40</v>
          </cell>
        </row>
        <row r="43">
          <cell r="I43" t="str">
            <v>39</v>
          </cell>
          <cell r="V43" t="str">
            <v>41</v>
          </cell>
        </row>
        <row r="44">
          <cell r="I44" t="str">
            <v>40</v>
          </cell>
          <cell r="V44" t="str">
            <v>42</v>
          </cell>
        </row>
        <row r="45">
          <cell r="I45" t="str">
            <v>41</v>
          </cell>
          <cell r="V45" t="str">
            <v>43</v>
          </cell>
        </row>
        <row r="46">
          <cell r="I46" t="str">
            <v>42</v>
          </cell>
          <cell r="V46" t="str">
            <v>44</v>
          </cell>
        </row>
        <row r="47">
          <cell r="I47" t="str">
            <v>43</v>
          </cell>
          <cell r="V47" t="str">
            <v>45</v>
          </cell>
        </row>
        <row r="48">
          <cell r="I48" t="str">
            <v>44</v>
          </cell>
          <cell r="V48" t="str">
            <v>46</v>
          </cell>
        </row>
        <row r="49">
          <cell r="I49" t="str">
            <v>45</v>
          </cell>
          <cell r="V49" t="str">
            <v>47</v>
          </cell>
        </row>
        <row r="50">
          <cell r="I50" t="str">
            <v>46</v>
          </cell>
          <cell r="V50" t="str">
            <v>48</v>
          </cell>
        </row>
        <row r="51">
          <cell r="I51" t="str">
            <v>47</v>
          </cell>
          <cell r="V51" t="str">
            <v>49</v>
          </cell>
        </row>
        <row r="52">
          <cell r="I52" t="str">
            <v>48</v>
          </cell>
          <cell r="V52" t="str">
            <v>50</v>
          </cell>
        </row>
        <row r="53">
          <cell r="I53" t="str">
            <v>49</v>
          </cell>
        </row>
        <row r="54">
          <cell r="I54" t="str">
            <v>50</v>
          </cell>
        </row>
        <row r="55">
          <cell r="I55" t="str">
            <v>51</v>
          </cell>
        </row>
        <row r="56">
          <cell r="I56" t="str">
            <v>52</v>
          </cell>
        </row>
        <row r="57">
          <cell r="I57" t="str">
            <v>53</v>
          </cell>
        </row>
        <row r="58">
          <cell r="I58" t="str">
            <v>54</v>
          </cell>
        </row>
        <row r="59">
          <cell r="I59" t="str">
            <v>55</v>
          </cell>
        </row>
        <row r="60">
          <cell r="I60" t="str">
            <v>56</v>
          </cell>
        </row>
        <row r="61">
          <cell r="I61" t="str">
            <v>57</v>
          </cell>
        </row>
        <row r="62">
          <cell r="I62" t="str">
            <v>58</v>
          </cell>
        </row>
        <row r="63">
          <cell r="I63" t="str">
            <v>59</v>
          </cell>
        </row>
        <row r="64">
          <cell r="I64" t="str">
            <v>60</v>
          </cell>
        </row>
        <row r="65">
          <cell r="I65" t="str">
            <v>61</v>
          </cell>
        </row>
        <row r="66">
          <cell r="I66" t="str">
            <v>62</v>
          </cell>
        </row>
        <row r="67">
          <cell r="I67" t="str">
            <v>63</v>
          </cell>
        </row>
        <row r="68">
          <cell r="I68" t="str">
            <v>64</v>
          </cell>
        </row>
        <row r="69">
          <cell r="I69" t="str">
            <v>65</v>
          </cell>
        </row>
        <row r="70">
          <cell r="I70" t="str">
            <v>66</v>
          </cell>
        </row>
        <row r="71">
          <cell r="I71" t="str">
            <v>67</v>
          </cell>
        </row>
        <row r="72">
          <cell r="I72" t="str">
            <v>68</v>
          </cell>
        </row>
        <row r="73">
          <cell r="I73" t="str">
            <v>69</v>
          </cell>
        </row>
        <row r="74">
          <cell r="I74" t="str">
            <v>70</v>
          </cell>
        </row>
        <row r="75">
          <cell r="I75" t="str">
            <v>71</v>
          </cell>
        </row>
        <row r="76">
          <cell r="I76" t="str">
            <v>72</v>
          </cell>
        </row>
        <row r="77">
          <cell r="I77" t="str">
            <v>73</v>
          </cell>
        </row>
        <row r="78">
          <cell r="I78" t="str">
            <v>74</v>
          </cell>
        </row>
        <row r="79">
          <cell r="I79" t="str">
            <v>75</v>
          </cell>
        </row>
        <row r="80">
          <cell r="I80" t="str">
            <v>76</v>
          </cell>
        </row>
        <row r="81">
          <cell r="I81" t="str">
            <v>77</v>
          </cell>
        </row>
        <row r="82">
          <cell r="I82" t="str">
            <v>78</v>
          </cell>
        </row>
        <row r="83">
          <cell r="I83" t="str">
            <v>79</v>
          </cell>
        </row>
        <row r="84">
          <cell r="I84" t="str">
            <v>80</v>
          </cell>
        </row>
        <row r="85">
          <cell r="I85" t="str">
            <v>81</v>
          </cell>
        </row>
        <row r="86">
          <cell r="I86" t="str">
            <v>82</v>
          </cell>
        </row>
        <row r="87">
          <cell r="I87" t="str">
            <v>83</v>
          </cell>
        </row>
        <row r="88">
          <cell r="I88" t="str">
            <v>84</v>
          </cell>
        </row>
        <row r="89">
          <cell r="I89" t="str">
            <v>85</v>
          </cell>
        </row>
        <row r="90">
          <cell r="I90" t="str">
            <v>86</v>
          </cell>
        </row>
        <row r="91">
          <cell r="I91" t="str">
            <v>87</v>
          </cell>
        </row>
        <row r="92">
          <cell r="I92" t="str">
            <v>88</v>
          </cell>
        </row>
        <row r="93">
          <cell r="I93" t="str">
            <v>89</v>
          </cell>
        </row>
        <row r="94">
          <cell r="I94" t="str">
            <v>90</v>
          </cell>
        </row>
        <row r="95">
          <cell r="I95" t="str">
            <v>91</v>
          </cell>
        </row>
        <row r="96">
          <cell r="I96" t="str">
            <v>92</v>
          </cell>
        </row>
        <row r="97">
          <cell r="I97" t="str">
            <v>93</v>
          </cell>
        </row>
        <row r="98">
          <cell r="I98" t="str">
            <v>94</v>
          </cell>
        </row>
        <row r="99">
          <cell r="I99" t="str">
            <v>95</v>
          </cell>
        </row>
        <row r="100">
          <cell r="I100" t="str">
            <v>96</v>
          </cell>
        </row>
        <row r="101">
          <cell r="I101" t="str">
            <v>97</v>
          </cell>
        </row>
        <row r="102">
          <cell r="I102" t="str">
            <v>98</v>
          </cell>
        </row>
        <row r="103">
          <cell r="I103" t="str">
            <v>99</v>
          </cell>
        </row>
        <row r="104">
          <cell r="I104" t="str">
            <v>100</v>
          </cell>
        </row>
        <row r="105">
          <cell r="I105" t="str">
            <v>101</v>
          </cell>
        </row>
        <row r="106">
          <cell r="I106" t="str">
            <v>102</v>
          </cell>
        </row>
        <row r="107">
          <cell r="I107" t="str">
            <v>103</v>
          </cell>
        </row>
        <row r="108">
          <cell r="I108" t="str">
            <v>104</v>
          </cell>
        </row>
        <row r="109">
          <cell r="I109" t="str">
            <v>105</v>
          </cell>
        </row>
      </sheetData>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ódigos"/>
      <sheetName val="3.-Gestión del Destino"/>
      <sheetName val="3.-Tablero de Control Eficacia"/>
      <sheetName val="Tablero de Control Eficacia"/>
      <sheetName val="Soporte_Indicadores"/>
      <sheetName val="SEGPLAN-PMR"/>
    </sheetNames>
    <sheetDataSet>
      <sheetData sheetId="0">
        <row r="2">
          <cell r="A2" t="str">
            <v>&lt;Seleccione una opción&gt;</v>
          </cell>
          <cell r="B2" t="str">
            <v>&lt;Seleccione una opción&gt;</v>
          </cell>
          <cell r="D2" t="str">
            <v>&lt;Diligencie el anterior&gt;</v>
          </cell>
          <cell r="E2" t="str">
            <v>&lt;Seleccione una opción&gt;</v>
          </cell>
          <cell r="F2" t="str">
            <v>&lt;Seleccione una opción&gt;</v>
          </cell>
          <cell r="G2" t="str">
            <v>&lt;Seleccione una opción&gt;</v>
          </cell>
          <cell r="H2" t="str">
            <v>&lt;Seleccione una opción&gt;</v>
          </cell>
          <cell r="I2" t="str">
            <v>&lt;Seleccione una opción&gt;</v>
          </cell>
          <cell r="J2" t="str">
            <v>&lt;Seleccione una opción&gt;</v>
          </cell>
          <cell r="K2" t="str">
            <v>&lt;Seleccione una opción&gt;</v>
          </cell>
          <cell r="N2" t="str">
            <v>&lt;Seleccione el Área Solicitante&gt;</v>
          </cell>
          <cell r="O2" t="str">
            <v>&lt;Seleccione el Cargo del Líder del Proceso&gt;</v>
          </cell>
          <cell r="P2" t="str">
            <v>&lt;Seleccione el Año de la Vigencia&gt;</v>
          </cell>
          <cell r="R2" t="str">
            <v>&lt;Seleccione una opción&gt;</v>
          </cell>
          <cell r="U2" t="str">
            <v>&lt;Seleccione una opción&gt;</v>
          </cell>
          <cell r="V2" t="str">
            <v>&lt;Seleccione una opción&gt;</v>
          </cell>
          <cell r="W2" t="str">
            <v>&lt;Seleccione una opción&gt;</v>
          </cell>
          <cell r="X2" t="str">
            <v>&lt;Seleccione una opción&gt;</v>
          </cell>
          <cell r="Y2" t="str">
            <v>&lt;Seleccione una opción&gt;</v>
          </cell>
          <cell r="Z2" t="str">
            <v>01.-Contribuir al desarrollo económico de la ciudad, mediante el posicionamiento del Distrito Capital como destino turístico atractivo y sostenible.</v>
          </cell>
          <cell r="AA2" t="str">
            <v>01.-Promover durante la vigencia del Plan, la apropiación de la cultura ambiental del IDT y la Ecoeficiencia, por uso racional y eficiente del agua y la energía, así como por la gestión integral de los residuos.</v>
          </cell>
          <cell r="AB2" t="str">
            <v>01.-Capacitar y sensibilizar permanentemente al personal en los temas de las áreas de seguridad industrial y salud ocupacional, creando una cultura de auto-cuidado en todos los niveles de la organización.</v>
          </cell>
          <cell r="AC2" t="str">
            <v>01.-Mitigar en un 90% los riesgos asociados a la seguridad de la información que afecten el óptimo funcionamiento de la plataforma Tecnológica de la Entidad, con la implementación de controles para el año 2014.</v>
          </cell>
          <cell r="AD2" t="str">
            <v>01.-Gestionar de manera centralizada y normalizada, los servicios de recepción, radicación y distribución de las comunicaciones oficiales internas y externas del Instituto</v>
          </cell>
        </row>
        <row r="3">
          <cell r="A3" t="str">
            <v>712-235</v>
          </cell>
          <cell r="B3" t="str">
            <v>01.-Direccionamiento Estratégico</v>
          </cell>
          <cell r="E3" t="str">
            <v>01.-Hombre</v>
          </cell>
          <cell r="F3" t="str">
            <v>01.-Lesbianas</v>
          </cell>
          <cell r="G3" t="str">
            <v>01.-Indígenas</v>
          </cell>
          <cell r="H3" t="str">
            <v>01.-Infancia (0 a 13 años)</v>
          </cell>
          <cell r="I3" t="str">
            <v>No se Conoce / No Especificada</v>
          </cell>
          <cell r="J3" t="str">
            <v>01.- Usaquén</v>
          </cell>
          <cell r="N3" t="str">
            <v>Dirección General</v>
          </cell>
          <cell r="O3" t="str">
            <v>Director General</v>
          </cell>
          <cell r="P3">
            <v>2013</v>
          </cell>
          <cell r="R3" t="str">
            <v>Aumentar el flujo de turistas hacia Bogotá, con el fin de impactar positivamente en el desarrollo económico y social de la ciudad.</v>
          </cell>
          <cell r="U3" t="str">
            <v>01.-Vigencia</v>
          </cell>
          <cell r="V3" t="str">
            <v>01</v>
          </cell>
          <cell r="W3" t="e">
            <v>#REF!</v>
          </cell>
          <cell r="X3" t="str">
            <v>01.-Acta de Reunión</v>
          </cell>
          <cell r="Y3" t="str">
            <v>01.-Actividad PDD</v>
          </cell>
          <cell r="Z3" t="str">
            <v>02.-Satisfacer a los clientes mediante el fortalecimiento de las condiciones de competitividad turística e imagen de Bogotá.</v>
          </cell>
          <cell r="AA3" t="str">
            <v>02.-Desarrollar e implementar durante la vigencia del plan, un instrumento para la inclusión de criterios ambientales en procesos contractuales</v>
          </cell>
          <cell r="AB3" t="str">
            <v>02.-Asignar responsabilidad y autoridad al personal que trabaja para el Instituto Distrital de Turismo, según su cargo, para promover en los trabajadores las normas de Seguridad Industrial y Salud ocupacional. Controlar y evaluar los resultados del Programa de Salud Ocupacional, y de las acciones del Comité Paritario de Salud Ocupacional (COPASO).</v>
          </cell>
          <cell r="AC3" t="str">
            <v>02.-Robustecer en el 2014 la plataforma tecnológica del Instituto Distrital de Turismo con equipos y herramientas ofimáticas que fortalezcan la seguridad y estructura de la información.</v>
          </cell>
          <cell r="AD3" t="str">
            <v>02.-Organización de los documentos de acuerdo a las Tablas de Retención Documental garantizando la custodia, conservación, consulta de la información y Disposición final</v>
          </cell>
        </row>
        <row r="4">
          <cell r="A4" t="str">
            <v>731-163</v>
          </cell>
          <cell r="B4" t="str">
            <v>02.-Mejora Continua</v>
          </cell>
          <cell r="E4" t="str">
            <v>02.-Mujer</v>
          </cell>
          <cell r="F4" t="str">
            <v>02.-Gay</v>
          </cell>
          <cell r="G4" t="str">
            <v>02.-Afrodescendientes</v>
          </cell>
          <cell r="H4" t="str">
            <v>02.-Adolecencia (14 a 17 años)</v>
          </cell>
          <cell r="I4" t="str">
            <v>00</v>
          </cell>
          <cell r="J4" t="str">
            <v>02.- Chapinero</v>
          </cell>
          <cell r="K4" t="str">
            <v>001.-Implementar y certificar subsistemas del sistema integrado de la Entidad</v>
          </cell>
          <cell r="N4" t="str">
            <v>Subdirección Corporativa y de Control Disciplinario</v>
          </cell>
          <cell r="O4" t="str">
            <v xml:space="preserve">Director General (e) </v>
          </cell>
          <cell r="P4">
            <v>2014</v>
          </cell>
          <cell r="Q4" t="str">
            <v>457-Implementar en el 100% de las entidades del distrito el Sistema Integrado de Gestión</v>
          </cell>
          <cell r="R4" t="str">
            <v>Mejorar las condiciones de competitividad turística de Bogotá con miras a lograr una  sostenibilidad económica, social, ambiental y cultural de la ciudad como destino turístico</v>
          </cell>
          <cell r="U4" t="str">
            <v>02.-Reserva</v>
          </cell>
          <cell r="V4" t="str">
            <v>02</v>
          </cell>
          <cell r="W4" t="e">
            <v>#REF!</v>
          </cell>
          <cell r="X4" t="str">
            <v>02.-Planilla de Asistencia</v>
          </cell>
          <cell r="Y4" t="str">
            <v>02.-Actividad Producto del Proceso</v>
          </cell>
          <cell r="Z4" t="str">
            <v>03.-Mejorar continuamente los procesos, promoviendo la eficacia, la eficiencia y la efectividad.</v>
          </cell>
          <cell r="AA4" t="str">
            <v>03.-Aplicar medidas de Saneamiento Ambiental semestralmente, en pro de favorecer el entorno de trabajo de las personas vinculadas a la entidad y para disfrute de los usuarios.</v>
          </cell>
          <cell r="AB4" t="str">
            <v>03.-Orientar los esfuerzos hacia la reducción del riesgo, considerando procesos, equipos, instalaciones, métodos, herramientas y entrenamiento y así mismo prevenir lesiones y enfermedades, de acuerdo con los riesgos propios de la operación institucional.</v>
          </cell>
          <cell r="AC4" t="str">
            <v>03.-Socialización al 100% de los usuarios del Instituto Distrital de Turismo de las políticas de administración de TIC</v>
          </cell>
          <cell r="AD4" t="str">
            <v>03.-Administración y almacenamiento de los documentos organizados, garantizando la custodia, conservación, consulta de la información y Disposición final.</v>
          </cell>
        </row>
        <row r="5">
          <cell r="A5" t="str">
            <v>740-164</v>
          </cell>
          <cell r="B5" t="str">
            <v>03.-Gestión del Destino</v>
          </cell>
          <cell r="D5" t="str">
            <v>&lt;Diligencie la Celda D4: Proceso&gt;</v>
          </cell>
          <cell r="F5" t="str">
            <v>03.-Bisexuales</v>
          </cell>
          <cell r="G5" t="str">
            <v>03.-Raizal del Archipiélago</v>
          </cell>
          <cell r="H5" t="str">
            <v>03.-Juventud (18 a 26 años)</v>
          </cell>
          <cell r="I5" t="str">
            <v>01</v>
          </cell>
          <cell r="J5" t="str">
            <v>03.- Santa Fe</v>
          </cell>
          <cell r="K5" t="str">
            <v>002.-Mantener los sistemas certificados</v>
          </cell>
          <cell r="N5" t="str">
            <v>Subdirección de Promoción y Mercadeo</v>
          </cell>
          <cell r="O5" t="str">
            <v>Subdirector(a) Corporativo y de Control Disciplinario</v>
          </cell>
          <cell r="P5">
            <v>2015</v>
          </cell>
          <cell r="R5" t="str">
            <v>Fortalecer técnica, financiera y administrativamente el Instituto Distrital de Turismo, de tal manera que pueda ejecutar o participar en proyectos de mayor impacto orientados al desarrollo del turismo en la ciudad.</v>
          </cell>
          <cell r="V5" t="str">
            <v>03</v>
          </cell>
          <cell r="W5" t="e">
            <v>#REF!</v>
          </cell>
          <cell r="X5" t="str">
            <v>03.-Fotos</v>
          </cell>
          <cell r="Y5" t="str">
            <v>03.-Actividad Actividad Objetivo SIG</v>
          </cell>
          <cell r="Z5" t="str">
            <v>04.-Definir las actividades para asegurar la implementación de acciones correctivas, preventivas y mejora, que sean eficaces y apropiadas, que permitan eliminar las causas de las no conformidades potenciales o reales del SIG.</v>
          </cell>
          <cell r="AA5" t="str">
            <v>04.-Implementar estrategias sostenibles que mejoren el paisaje y la calidad ambiental en la entidad y su entorno y que a su vez promuevan la mitigación y compensación de las afectaciones ocasionadas al ambiente por la generación de Gases Efecto Invernadero</v>
          </cell>
          <cell r="AB5" t="str">
            <v>04.-Adelantar estrategias para prevenir, mejorar, conservar y preservar el bienestar de los funcionarios y la calidad de vida, que permita un adecuado desempeño y competitividad del personal y de la Entidad, así como el fomento de estilos de vida saludables.</v>
          </cell>
        </row>
        <row r="6">
          <cell r="B6" t="str">
            <v>04.-Promoción del Destino</v>
          </cell>
          <cell r="F6" t="str">
            <v>04.-Transgenero</v>
          </cell>
          <cell r="G6" t="str">
            <v>04.-Rom</v>
          </cell>
          <cell r="H6" t="str">
            <v>04.-Adultez (26 a 60 años)</v>
          </cell>
          <cell r="I6" t="str">
            <v>02</v>
          </cell>
          <cell r="J6" t="str">
            <v>04.- San Cristóbal</v>
          </cell>
          <cell r="K6" t="str">
            <v>003.-Capacitar servidores públicos del IDT en los procesos y procedimientos institucionales</v>
          </cell>
          <cell r="N6" t="str">
            <v>Subdirección de Gestión del Destino</v>
          </cell>
          <cell r="O6" t="str">
            <v xml:space="preserve">Subdirector(a) Corporativo y de Control Disciplinario (e) </v>
          </cell>
          <cell r="P6">
            <v>2016</v>
          </cell>
          <cell r="V6" t="str">
            <v>04</v>
          </cell>
          <cell r="W6" t="e">
            <v>#REF!</v>
          </cell>
          <cell r="X6" t="str">
            <v>05.-Video</v>
          </cell>
          <cell r="Y6" t="str">
            <v>04.-Otras Actividades</v>
          </cell>
          <cell r="Z6" t="str">
            <v>05.-Promover la cultura del auto-control entre la comunidad institucional del IDT.</v>
          </cell>
          <cell r="AA6" t="str">
            <v>05.-Certificar y mantener durante la vigencia del PIGA, un Sistema de Gestión Ambiental certificado para el IDT, con los estándares Internacionales de la norma ISO 14001:2004</v>
          </cell>
        </row>
        <row r="7">
          <cell r="B7" t="str">
            <v>05.-Logístico</v>
          </cell>
          <cell r="F7" t="str">
            <v>05.-Intersexuales</v>
          </cell>
          <cell r="G7" t="str">
            <v>05.-Ninguno</v>
          </cell>
          <cell r="H7" t="str">
            <v>05.-Adulto Mayor (61 y más)</v>
          </cell>
          <cell r="I7" t="str">
            <v>03</v>
          </cell>
          <cell r="J7" t="str">
            <v>05.- Usme</v>
          </cell>
          <cell r="K7" t="str">
            <v>004.-Proveer  elementos de tecnología y de plataforma tecnológica.</v>
          </cell>
          <cell r="N7" t="str">
            <v>Planeación y Sistemas</v>
          </cell>
          <cell r="O7" t="str">
            <v>Subdirector(a) de Promoción y Mercadeo</v>
          </cell>
          <cell r="P7">
            <v>2017</v>
          </cell>
          <cell r="Q7" t="str">
            <v>244-Beneficiar 21.000 personas vinculadas y/o relacionadas con los proyectos ubicados en los territorios
turísticos identificados</v>
          </cell>
          <cell r="V7" t="str">
            <v>05</v>
          </cell>
          <cell r="W7" t="e">
            <v>#REF!</v>
          </cell>
          <cell r="X7" t="str">
            <v>06.-CD</v>
          </cell>
          <cell r="Z7" t="str">
            <v>06.-Fortalecer la corresponsabilidad de los prestadores de servicios turísticos en materia de seguridad y prevención de la explotación sexual de niños, niñas y adolescentes asociada a turismo</v>
          </cell>
        </row>
        <row r="8">
          <cell r="B8" t="str">
            <v>06.-Jurídico</v>
          </cell>
          <cell r="F8" t="str">
            <v>06.-Heterosexual</v>
          </cell>
          <cell r="G8" t="str">
            <v>06.-No se conoce</v>
          </cell>
          <cell r="H8" t="str">
            <v>06.-Con Discapacidad</v>
          </cell>
          <cell r="I8" t="str">
            <v>04</v>
          </cell>
          <cell r="J8" t="str">
            <v>06.- Tunjuelito</v>
          </cell>
          <cell r="K8" t="str">
            <v>005.-Adecuar la infraestructura física necesaria para la operación de las actividades misionales y de apoyo de la entidad</v>
          </cell>
          <cell r="N8" t="str">
            <v>Jurídica</v>
          </cell>
          <cell r="O8" t="str">
            <v xml:space="preserve">Subdirector(a) de Promoción y Mercadeo (e) </v>
          </cell>
          <cell r="P8">
            <v>2018</v>
          </cell>
          <cell r="Q8" t="str">
            <v>245-Incubar 120 empresas prestadoras de servicios turísticos, dentro de las cuales 10 son de vendedores
informales como opción productiva para su salida del espacio público</v>
          </cell>
          <cell r="V8" t="str">
            <v>06</v>
          </cell>
          <cell r="W8" t="e">
            <v>#REF!</v>
          </cell>
          <cell r="X8" t="str">
            <v>07.-Email</v>
          </cell>
        </row>
        <row r="9">
          <cell r="B9" t="str">
            <v>07.-Financiero</v>
          </cell>
          <cell r="F9" t="str">
            <v>07.-No Informa</v>
          </cell>
          <cell r="H9" t="str">
            <v>07.-Población General</v>
          </cell>
          <cell r="I9" t="str">
            <v>05</v>
          </cell>
          <cell r="J9" t="str">
            <v>07.- Bosa</v>
          </cell>
          <cell r="K9" t="str">
            <v>006.-Construir y publicar 1 herramienta que refleje en leguaje claro a la ciudadanía los resultados obtenidos por la entidad</v>
          </cell>
          <cell r="N9" t="str">
            <v>Observatorio Turístico</v>
          </cell>
          <cell r="O9" t="str">
            <v>Subdirector(a) de Gestión del Destino</v>
          </cell>
          <cell r="P9">
            <v>2019</v>
          </cell>
          <cell r="Q9" t="str">
            <v>246-200 nuevos empresarios del turismo para el próximo cuatrienio</v>
          </cell>
          <cell r="V9" t="str">
            <v>07</v>
          </cell>
          <cell r="W9" t="e">
            <v>#REF!</v>
          </cell>
          <cell r="X9" t="str">
            <v>08.-Informe</v>
          </cell>
        </row>
        <row r="10">
          <cell r="B10" t="str">
            <v>08.-Gestión de Información Turística</v>
          </cell>
          <cell r="F10" t="str">
            <v>08.-No se conoce</v>
          </cell>
          <cell r="H10" t="str">
            <v>08.-No se conoce</v>
          </cell>
          <cell r="I10" t="str">
            <v>06</v>
          </cell>
          <cell r="J10" t="str">
            <v>08.- Kennedy</v>
          </cell>
          <cell r="N10" t="str">
            <v>Comunicaciones</v>
          </cell>
          <cell r="O10" t="str">
            <v xml:space="preserve">Subdirector(a) de Gestión del Destino (e) </v>
          </cell>
          <cell r="P10">
            <v>2020</v>
          </cell>
          <cell r="Q10" t="str">
            <v>247-Profesionalizar 5.000 conductores de taxi con formación personal y conocimiento amplio de la oferta
turística y cultural de la ciudad</v>
          </cell>
          <cell r="V10" t="str">
            <v>08</v>
          </cell>
          <cell r="W10" t="e">
            <v>#REF!</v>
          </cell>
          <cell r="X10" t="str">
            <v>09.-Archivo Físico</v>
          </cell>
        </row>
        <row r="11">
          <cell r="B11" t="str">
            <v>09.-Gestión Ambiental</v>
          </cell>
          <cell r="I11" t="str">
            <v>07</v>
          </cell>
          <cell r="J11" t="str">
            <v>09.- Fontibón</v>
          </cell>
          <cell r="N11" t="str">
            <v>Control Interno</v>
          </cell>
          <cell r="O11" t="str">
            <v>Asesor(a) Planeación y Sistemas</v>
          </cell>
          <cell r="P11">
            <v>2021</v>
          </cell>
          <cell r="Q11" t="str">
            <v>248-Afianzar 6 clúster turísticos en la ciudad de Bogotá, que recojan cerca de 200 unidades productivas
dándole salidas económicas a 2.400 personas directas vinculadas a ellos</v>
          </cell>
          <cell r="V11" t="str">
            <v>09</v>
          </cell>
          <cell r="W11" t="e">
            <v>#REF!</v>
          </cell>
          <cell r="X11" t="str">
            <v>10.-Presentación Power Point</v>
          </cell>
        </row>
        <row r="12">
          <cell r="B12" t="str">
            <v>10.-Administración Documental</v>
          </cell>
          <cell r="I12" t="str">
            <v>08</v>
          </cell>
          <cell r="J12" t="str">
            <v>10.- Engativá</v>
          </cell>
          <cell r="K12" t="str">
            <v>001.-Beneficiar personas vinculadas y/o relacionadas con los proyectos ubicados en los territorios turísticos identificados.</v>
          </cell>
          <cell r="O12" t="str">
            <v xml:space="preserve">Asesor(a) Planeación y Sistemas (e) </v>
          </cell>
          <cell r="P12">
            <v>2022</v>
          </cell>
          <cell r="Q12" t="str">
            <v>249-Realizar actividades de turismo social/o ecológico en el marco de Bogotá-Región con la participación de por lo menos 10.000 ciudadanos</v>
          </cell>
          <cell r="V12" t="str">
            <v>10</v>
          </cell>
          <cell r="W12" t="e">
            <v>#REF!</v>
          </cell>
          <cell r="X12" t="str">
            <v>11.-Recorte de Prensa</v>
          </cell>
        </row>
        <row r="13">
          <cell r="B13" t="str">
            <v>11.-Talento Humano</v>
          </cell>
          <cell r="I13" t="str">
            <v>09</v>
          </cell>
          <cell r="J13" t="str">
            <v>11.- Suba</v>
          </cell>
          <cell r="K13" t="str">
            <v>002.-Incubar empresas  prestadoras de servicios turísticos</v>
          </cell>
          <cell r="O13" t="str">
            <v>Asesor(a) Jurídica</v>
          </cell>
          <cell r="P13">
            <v>2023</v>
          </cell>
          <cell r="Q13" t="str">
            <v>250-Capacitar 450 prestadores de servicios turísticos y los conexos a la cadena productiva del turismo en una segunda lengua acorde al tipo de servicio y clasificación de la misma</v>
          </cell>
          <cell r="V13" t="str">
            <v>11</v>
          </cell>
          <cell r="W13" t="e">
            <v>#REF!</v>
          </cell>
          <cell r="X13" t="str">
            <v>12.-Página Web</v>
          </cell>
        </row>
        <row r="14">
          <cell r="B14" t="str">
            <v>12.-Sistemas</v>
          </cell>
          <cell r="I14" t="str">
            <v>10</v>
          </cell>
          <cell r="J14" t="str">
            <v>12.- Barrios Unidos</v>
          </cell>
          <cell r="K14" t="str">
            <v>003.-Contar con nuevas empresas del turismo ubicados en  Bogotá</v>
          </cell>
          <cell r="O14" t="str">
            <v xml:space="preserve">Asesor(a) Jurídica (e) </v>
          </cell>
          <cell r="P14">
            <v>2024</v>
          </cell>
          <cell r="V14" t="str">
            <v>12</v>
          </cell>
          <cell r="W14" t="e">
            <v>#REF!</v>
          </cell>
          <cell r="X14" t="str">
            <v>13.-Intranet</v>
          </cell>
        </row>
        <row r="15">
          <cell r="B15" t="str">
            <v>13.-Comunicaciones</v>
          </cell>
          <cell r="I15" t="str">
            <v>11</v>
          </cell>
          <cell r="J15" t="str">
            <v>13.- Teusaquillo</v>
          </cell>
          <cell r="K15" t="str">
            <v>004.-Profesionalizar conductores de taxi con formación personal y conocimiento amplio de la oferta turística y cultural de la ciudad</v>
          </cell>
          <cell r="O15" t="str">
            <v>Asesor(a) Observatorio Turístico</v>
          </cell>
          <cell r="P15">
            <v>2025</v>
          </cell>
          <cell r="V15" t="str">
            <v>13</v>
          </cell>
          <cell r="W15" t="e">
            <v>#REF!</v>
          </cell>
        </row>
        <row r="16">
          <cell r="B16" t="str">
            <v>14.-Seguimiento y Evaluación</v>
          </cell>
          <cell r="I16" t="str">
            <v>12</v>
          </cell>
          <cell r="J16" t="str">
            <v>14.- Mártires</v>
          </cell>
          <cell r="K16" t="str">
            <v xml:space="preserve">005.-Vincular empresas a clúster turísticos en la ciudad de Bogotá </v>
          </cell>
          <cell r="O16" t="str">
            <v xml:space="preserve">Asesor(a) Observatorio Turístico (e) </v>
          </cell>
          <cell r="P16">
            <v>2026</v>
          </cell>
          <cell r="Q16" t="str">
            <v>251-30.000 personas en el cuatrienio para formar en amor y apropiación por la ciudad, de los dos grupos: 1). 10.000 Personas que tienen contacto frecuente con los visitantes. 2). 20.000 entre adultos mayores, jóvenes y niños en escolaridad y discapacitados</v>
          </cell>
          <cell r="V16" t="str">
            <v>14</v>
          </cell>
          <cell r="W16" t="e">
            <v>#REF!</v>
          </cell>
        </row>
        <row r="17">
          <cell r="I17" t="str">
            <v>13</v>
          </cell>
          <cell r="J17" t="str">
            <v>15.- Antonio Nariño</v>
          </cell>
          <cell r="K17" t="str">
            <v>006.-Capacitar prestadores de servicios turísticos y los conexos a la cadena productiva del turismo en una segunda lengua acorde al tipo de servicio y clasificación de la misma.</v>
          </cell>
          <cell r="O17" t="str">
            <v>Asesor(a) Comunicaciones</v>
          </cell>
          <cell r="P17">
            <v>2027</v>
          </cell>
          <cell r="Q17" t="str">
            <v>252-Generar apropiación del territorio a través de la implementación del Programa Nacional Colegios amigos del turismo en 20 colegios públicos de la ciudad</v>
          </cell>
          <cell r="V17" t="str">
            <v>15</v>
          </cell>
          <cell r="W17" t="e">
            <v>#REF!</v>
          </cell>
        </row>
        <row r="18">
          <cell r="I18" t="str">
            <v>14</v>
          </cell>
          <cell r="J18" t="str">
            <v>16.- Puente Aranda</v>
          </cell>
          <cell r="K18" t="str">
            <v>007.-Realizar actividades de turismo social/o ecológico en el marco de Bogotá-Región con la participación de por lo menos 10.000  ciudadanos menos 10.000 ciudadanos en estos nuevos productos.</v>
          </cell>
          <cell r="O18" t="str">
            <v xml:space="preserve">Asesor(a) Comunicaciones (e) </v>
          </cell>
          <cell r="P18">
            <v>2028</v>
          </cell>
          <cell r="Q18" t="str">
            <v>253-Dos sectores turísticos señalizados</v>
          </cell>
          <cell r="V18" t="str">
            <v>16</v>
          </cell>
          <cell r="W18" t="e">
            <v>#REF!</v>
          </cell>
        </row>
        <row r="19">
          <cell r="I19" t="str">
            <v>15</v>
          </cell>
          <cell r="J19" t="str">
            <v>17.- La Candelaria</v>
          </cell>
          <cell r="K19" t="str">
            <v>008.-Realizar investigaciones para la medición de la oferta y la demanda turística de Bogotá Región</v>
          </cell>
          <cell r="O19" t="str">
            <v>Asesor(a) Control Interno</v>
          </cell>
          <cell r="P19">
            <v>2029</v>
          </cell>
          <cell r="Q19" t="str">
            <v>254-120 Prestadores de Servicios Turísticos o complementarios aplicando estrategias de prevención de ESCNNA</v>
          </cell>
          <cell r="V19" t="str">
            <v>17</v>
          </cell>
          <cell r="W19" t="e">
            <v>#REF!</v>
          </cell>
        </row>
        <row r="20">
          <cell r="I20" t="str">
            <v>16</v>
          </cell>
          <cell r="J20" t="str">
            <v>18.- Rafael Uribe Uribe</v>
          </cell>
          <cell r="K20" t="str">
            <v xml:space="preserve">010.-Realizar estudio del censo empresarial para identificar las empresas y definir las estrategias para vincular empresas a los cluster turísticos  </v>
          </cell>
          <cell r="O20" t="str">
            <v xml:space="preserve">Asesor(a) Control Interno (e) </v>
          </cell>
          <cell r="P20">
            <v>2030</v>
          </cell>
          <cell r="Q20" t="str">
            <v>255-60 empresas turísticas adicionales, comprometidas con prácticas de calidad e innovación como
diferenciador de mercado</v>
          </cell>
          <cell r="V20" t="str">
            <v>18</v>
          </cell>
          <cell r="W20" t="e">
            <v>#REF!</v>
          </cell>
        </row>
        <row r="21">
          <cell r="I21" t="str">
            <v>17</v>
          </cell>
          <cell r="J21" t="str">
            <v>19.- Ciudad Bolívar</v>
          </cell>
          <cell r="K21" t="str">
            <v>011.- Implementar estrategias del Plan de Acción de los Clústeres turísticos de la ciudad.</v>
          </cell>
          <cell r="O21" t="str">
            <v>Asesor(a) Dirección General</v>
          </cell>
          <cell r="P21">
            <v>2031</v>
          </cell>
          <cell r="Q21" t="str">
            <v>256-Atender 3.420 recorridos turísticos peatonales</v>
          </cell>
          <cell r="V21" t="str">
            <v>19</v>
          </cell>
          <cell r="W21" t="e">
            <v>#REF!</v>
          </cell>
        </row>
        <row r="22">
          <cell r="I22" t="str">
            <v>18</v>
          </cell>
          <cell r="J22" t="str">
            <v>20.- Sumapaz</v>
          </cell>
          <cell r="O22" t="str">
            <v xml:space="preserve">Asesor(a) Dirección General (e) </v>
          </cell>
          <cell r="P22">
            <v>2032</v>
          </cell>
          <cell r="Q22" t="str">
            <v>257-Atender 1 millón de consultas a través de los Puntos de Información Turística</v>
          </cell>
          <cell r="V22" t="str">
            <v>20</v>
          </cell>
          <cell r="W22" t="e">
            <v>#REF!</v>
          </cell>
        </row>
        <row r="23">
          <cell r="I23" t="str">
            <v>19</v>
          </cell>
          <cell r="J23" t="str">
            <v>21.- Región</v>
          </cell>
          <cell r="P23">
            <v>2033</v>
          </cell>
          <cell r="Q23" t="str">
            <v>258-Diseñar y ejecutar 6 campañas promocionales de ciudad</v>
          </cell>
          <cell r="V23" t="str">
            <v>21</v>
          </cell>
          <cell r="W23" t="e">
            <v>#REF!</v>
          </cell>
        </row>
        <row r="24">
          <cell r="I24" t="str">
            <v>20</v>
          </cell>
          <cell r="J24" t="str">
            <v>22.- Distrital</v>
          </cell>
          <cell r="K24" t="str">
            <v>001.-Formar personas en el cuatrienio para formar en amor y apropiación por la ciudad</v>
          </cell>
          <cell r="P24">
            <v>2034</v>
          </cell>
          <cell r="Q24" t="str">
            <v>259-Captar 35 eventos con categoría ICCA</v>
          </cell>
          <cell r="V24" t="str">
            <v>22</v>
          </cell>
          <cell r="W24" t="e">
            <v>#REF!</v>
          </cell>
        </row>
        <row r="25">
          <cell r="I25" t="str">
            <v>21</v>
          </cell>
          <cell r="J25" t="str">
            <v>23.- No se conoce</v>
          </cell>
          <cell r="K25" t="str">
            <v>002.-Señalizar sectores turísticos de la ciudad</v>
          </cell>
          <cell r="P25">
            <v>2035</v>
          </cell>
          <cell r="V25" t="str">
            <v>23</v>
          </cell>
          <cell r="W25" t="e">
            <v>#REF!</v>
          </cell>
        </row>
        <row r="26">
          <cell r="I26" t="str">
            <v>22</v>
          </cell>
          <cell r="K26" t="str">
            <v xml:space="preserve">003.-Realizar Recorridos turísticos peatonales  </v>
          </cell>
          <cell r="P26">
            <v>2036</v>
          </cell>
          <cell r="V26" t="str">
            <v>24</v>
          </cell>
          <cell r="W26" t="e">
            <v>#REF!</v>
          </cell>
        </row>
        <row r="27">
          <cell r="I27" t="str">
            <v>23</v>
          </cell>
          <cell r="K27" t="str">
            <v>004.-Atender consultas en información turística</v>
          </cell>
          <cell r="P27">
            <v>2037</v>
          </cell>
          <cell r="V27" t="str">
            <v>25</v>
          </cell>
          <cell r="W27" t="e">
            <v>#REF!</v>
          </cell>
        </row>
        <row r="28">
          <cell r="I28" t="str">
            <v>24</v>
          </cell>
          <cell r="K28" t="str">
            <v>005.-Diseñar y ejecutar campañas de promoción turística</v>
          </cell>
          <cell r="P28">
            <v>2038</v>
          </cell>
          <cell r="V28" t="str">
            <v>26</v>
          </cell>
          <cell r="W28" t="e">
            <v>#REF!</v>
          </cell>
        </row>
        <row r="29">
          <cell r="I29" t="str">
            <v>25</v>
          </cell>
          <cell r="K29" t="str">
            <v>006.-Captar eventos con categoría ICCA</v>
          </cell>
          <cell r="P29">
            <v>2039</v>
          </cell>
          <cell r="V29" t="str">
            <v>27</v>
          </cell>
          <cell r="W29" t="e">
            <v>#REF!</v>
          </cell>
        </row>
        <row r="30">
          <cell r="I30" t="str">
            <v>26</v>
          </cell>
          <cell r="K30" t="str">
            <v>011.-Implementar colegios públicos del Programa Nacional Colegios Amigos del Turismo</v>
          </cell>
          <cell r="P30">
            <v>2040</v>
          </cell>
          <cell r="V30" t="str">
            <v>28</v>
          </cell>
          <cell r="W30" t="e">
            <v>#REF!</v>
          </cell>
        </row>
        <row r="31">
          <cell r="I31" t="str">
            <v>27</v>
          </cell>
          <cell r="K31" t="str">
            <v>012.-Vincular Prestadores de Servicios Turísticos o complementarios aplicando estrategias de prevención de ESCNNA</v>
          </cell>
          <cell r="V31" t="str">
            <v>29</v>
          </cell>
          <cell r="W31" t="e">
            <v>#REF!</v>
          </cell>
        </row>
        <row r="32">
          <cell r="I32" t="str">
            <v>28</v>
          </cell>
          <cell r="K32" t="str">
            <v>013.-Fortalecer empresas turísticas comprometidas con prácticas de calidad e innovación como diferenciador de mercado</v>
          </cell>
          <cell r="V32" t="str">
            <v>30</v>
          </cell>
          <cell r="W32" t="e">
            <v>#REF!</v>
          </cell>
        </row>
        <row r="33">
          <cell r="I33" t="str">
            <v>29</v>
          </cell>
          <cell r="K33" t="str">
            <v>014.-Realizar actividades para promocionar la Bogotá Humana a nivel local, nacional e internacional</v>
          </cell>
          <cell r="V33" t="str">
            <v>31</v>
          </cell>
          <cell r="W33" t="e">
            <v>#REF!</v>
          </cell>
        </row>
        <row r="34">
          <cell r="I34" t="str">
            <v>30</v>
          </cell>
          <cell r="K34" t="str">
            <v>015.-Elaborar Documento que contenga el diseño y la gestión para señalizar turísticamente dos (2) sectores de la ciudad</v>
          </cell>
          <cell r="V34" t="str">
            <v>32</v>
          </cell>
          <cell r="W34" t="e">
            <v>#REF!</v>
          </cell>
        </row>
        <row r="35">
          <cell r="I35" t="str">
            <v>31</v>
          </cell>
          <cell r="K35" t="str">
            <v>018.-Alcanzar clicks registrados de los visitantes, turístias y residentes de Bogotá, en los puntos de informacion virtuales dispuestos por la entidad en lugares estratégicos de la ciudad.</v>
          </cell>
          <cell r="V35" t="str">
            <v>33</v>
          </cell>
          <cell r="W35" t="e">
            <v>#REF!</v>
          </cell>
        </row>
        <row r="36">
          <cell r="I36" t="str">
            <v>32</v>
          </cell>
          <cell r="K36" t="str">
            <v>022.-Desarrollar 1.5 Estrategias De Promoción Y Mercadeo En El Marco De Las Campañas
De Promoción Turística.</v>
          </cell>
          <cell r="V36" t="str">
            <v>34</v>
          </cell>
          <cell r="W36" t="e">
            <v>#REF!</v>
          </cell>
        </row>
        <row r="37">
          <cell r="I37" t="str">
            <v>33</v>
          </cell>
          <cell r="K37" t="str">
            <v>023.-Realizar 193 Mantenimientos Correctivos Y O Preventivos A Las Señales Turísticas Del Centro Histórico Y El Centro Internacional.</v>
          </cell>
          <cell r="V37" t="str">
            <v>35</v>
          </cell>
          <cell r="W37" t="e">
            <v>#REF!</v>
          </cell>
        </row>
        <row r="38">
          <cell r="I38" t="str">
            <v>34</v>
          </cell>
          <cell r="V38" t="str">
            <v>36</v>
          </cell>
          <cell r="W38" t="e">
            <v>#REF!</v>
          </cell>
        </row>
        <row r="39">
          <cell r="I39" t="str">
            <v>35</v>
          </cell>
          <cell r="V39" t="str">
            <v>37</v>
          </cell>
          <cell r="W39" t="e">
            <v>#REF!</v>
          </cell>
        </row>
        <row r="40">
          <cell r="I40" t="str">
            <v>36</v>
          </cell>
          <cell r="V40" t="str">
            <v>38</v>
          </cell>
        </row>
        <row r="41">
          <cell r="I41" t="str">
            <v>37</v>
          </cell>
          <cell r="V41" t="str">
            <v>39</v>
          </cell>
        </row>
        <row r="42">
          <cell r="I42" t="str">
            <v>38</v>
          </cell>
          <cell r="V42" t="str">
            <v>40</v>
          </cell>
        </row>
        <row r="43">
          <cell r="I43" t="str">
            <v>39</v>
          </cell>
          <cell r="V43" t="str">
            <v>41</v>
          </cell>
        </row>
        <row r="44">
          <cell r="I44" t="str">
            <v>40</v>
          </cell>
          <cell r="V44" t="str">
            <v>42</v>
          </cell>
        </row>
        <row r="45">
          <cell r="I45" t="str">
            <v>41</v>
          </cell>
          <cell r="V45" t="str">
            <v>43</v>
          </cell>
        </row>
        <row r="46">
          <cell r="I46" t="str">
            <v>42</v>
          </cell>
          <cell r="V46" t="str">
            <v>44</v>
          </cell>
        </row>
        <row r="47">
          <cell r="I47" t="str">
            <v>43</v>
          </cell>
          <cell r="V47" t="str">
            <v>45</v>
          </cell>
        </row>
        <row r="48">
          <cell r="I48" t="str">
            <v>44</v>
          </cell>
          <cell r="V48" t="str">
            <v>46</v>
          </cell>
        </row>
        <row r="49">
          <cell r="I49" t="str">
            <v>45</v>
          </cell>
          <cell r="V49" t="str">
            <v>47</v>
          </cell>
        </row>
        <row r="50">
          <cell r="I50" t="str">
            <v>46</v>
          </cell>
          <cell r="V50" t="str">
            <v>48</v>
          </cell>
        </row>
        <row r="51">
          <cell r="I51" t="str">
            <v>47</v>
          </cell>
          <cell r="V51" t="str">
            <v>49</v>
          </cell>
        </row>
        <row r="52">
          <cell r="I52" t="str">
            <v>48</v>
          </cell>
          <cell r="V52" t="str">
            <v>50</v>
          </cell>
        </row>
        <row r="53">
          <cell r="I53" t="str">
            <v>49</v>
          </cell>
        </row>
        <row r="54">
          <cell r="I54" t="str">
            <v>50</v>
          </cell>
        </row>
        <row r="55">
          <cell r="I55" t="str">
            <v>51</v>
          </cell>
        </row>
        <row r="56">
          <cell r="I56" t="str">
            <v>52</v>
          </cell>
        </row>
        <row r="57">
          <cell r="I57" t="str">
            <v>53</v>
          </cell>
        </row>
        <row r="58">
          <cell r="I58" t="str">
            <v>54</v>
          </cell>
        </row>
        <row r="59">
          <cell r="I59" t="str">
            <v>55</v>
          </cell>
        </row>
        <row r="60">
          <cell r="I60" t="str">
            <v>56</v>
          </cell>
        </row>
        <row r="61">
          <cell r="I61" t="str">
            <v>57</v>
          </cell>
        </row>
        <row r="62">
          <cell r="I62" t="str">
            <v>58</v>
          </cell>
        </row>
        <row r="63">
          <cell r="I63" t="str">
            <v>59</v>
          </cell>
        </row>
        <row r="64">
          <cell r="I64" t="str">
            <v>60</v>
          </cell>
        </row>
        <row r="65">
          <cell r="I65" t="str">
            <v>61</v>
          </cell>
        </row>
        <row r="66">
          <cell r="I66" t="str">
            <v>62</v>
          </cell>
        </row>
        <row r="67">
          <cell r="I67" t="str">
            <v>63</v>
          </cell>
        </row>
        <row r="68">
          <cell r="I68" t="str">
            <v>64</v>
          </cell>
        </row>
        <row r="69">
          <cell r="I69" t="str">
            <v>65</v>
          </cell>
        </row>
        <row r="70">
          <cell r="I70" t="str">
            <v>66</v>
          </cell>
        </row>
        <row r="71">
          <cell r="I71" t="str">
            <v>67</v>
          </cell>
        </row>
        <row r="72">
          <cell r="I72" t="str">
            <v>68</v>
          </cell>
        </row>
        <row r="73">
          <cell r="I73" t="str">
            <v>69</v>
          </cell>
        </row>
        <row r="74">
          <cell r="I74" t="str">
            <v>70</v>
          </cell>
        </row>
        <row r="75">
          <cell r="I75" t="str">
            <v>71</v>
          </cell>
        </row>
        <row r="76">
          <cell r="I76" t="str">
            <v>72</v>
          </cell>
        </row>
        <row r="77">
          <cell r="I77" t="str">
            <v>73</v>
          </cell>
        </row>
        <row r="78">
          <cell r="I78" t="str">
            <v>74</v>
          </cell>
        </row>
        <row r="79">
          <cell r="I79" t="str">
            <v>75</v>
          </cell>
        </row>
        <row r="80">
          <cell r="I80" t="str">
            <v>76</v>
          </cell>
        </row>
        <row r="81">
          <cell r="I81" t="str">
            <v>77</v>
          </cell>
        </row>
        <row r="82">
          <cell r="I82" t="str">
            <v>78</v>
          </cell>
        </row>
        <row r="83">
          <cell r="I83" t="str">
            <v>79</v>
          </cell>
        </row>
        <row r="84">
          <cell r="I84" t="str">
            <v>80</v>
          </cell>
        </row>
        <row r="85">
          <cell r="I85" t="str">
            <v>81</v>
          </cell>
        </row>
        <row r="86">
          <cell r="I86" t="str">
            <v>82</v>
          </cell>
        </row>
        <row r="87">
          <cell r="I87" t="str">
            <v>83</v>
          </cell>
        </row>
        <row r="88">
          <cell r="I88" t="str">
            <v>84</v>
          </cell>
        </row>
        <row r="89">
          <cell r="I89" t="str">
            <v>85</v>
          </cell>
        </row>
        <row r="90">
          <cell r="I90" t="str">
            <v>86</v>
          </cell>
        </row>
        <row r="91">
          <cell r="I91" t="str">
            <v>87</v>
          </cell>
        </row>
        <row r="92">
          <cell r="I92" t="str">
            <v>88</v>
          </cell>
        </row>
        <row r="93">
          <cell r="I93" t="str">
            <v>89</v>
          </cell>
        </row>
        <row r="94">
          <cell r="I94" t="str">
            <v>90</v>
          </cell>
        </row>
        <row r="95">
          <cell r="I95" t="str">
            <v>91</v>
          </cell>
        </row>
        <row r="96">
          <cell r="I96" t="str">
            <v>92</v>
          </cell>
        </row>
        <row r="97">
          <cell r="I97" t="str">
            <v>93</v>
          </cell>
        </row>
        <row r="98">
          <cell r="I98" t="str">
            <v>94</v>
          </cell>
        </row>
        <row r="99">
          <cell r="I99" t="str">
            <v>95</v>
          </cell>
        </row>
        <row r="100">
          <cell r="I100" t="str">
            <v>96</v>
          </cell>
        </row>
        <row r="101">
          <cell r="I101" t="str">
            <v>97</v>
          </cell>
        </row>
        <row r="102">
          <cell r="I102" t="str">
            <v>98</v>
          </cell>
        </row>
        <row r="103">
          <cell r="I103" t="str">
            <v>99</v>
          </cell>
        </row>
        <row r="104">
          <cell r="I104" t="str">
            <v>100</v>
          </cell>
        </row>
        <row r="105">
          <cell r="I105" t="str">
            <v>101</v>
          </cell>
        </row>
        <row r="106">
          <cell r="I106" t="str">
            <v>102</v>
          </cell>
        </row>
        <row r="107">
          <cell r="I107" t="str">
            <v>103</v>
          </cell>
        </row>
        <row r="108">
          <cell r="I108" t="str">
            <v>104</v>
          </cell>
        </row>
        <row r="109">
          <cell r="I109" t="str">
            <v>105</v>
          </cell>
        </row>
      </sheetData>
      <sheetData sheetId="1">
        <row r="11">
          <cell r="E11" t="str">
            <v>Adelantar acciones conjuntas con el IDPC para realizar la conservación de los monumentos en el espacio público asociado a la plazoleta del Chorro de Quevedo y el mantenimiento de su entorno inmediato, vinculando actores para el fortalecimiento de la valoración turística del sector.</v>
          </cell>
        </row>
      </sheetData>
      <sheetData sheetId="2"/>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coEstratégico"/>
      <sheetName val="MarcoTáctico"/>
      <sheetName val="Marco Operativo"/>
      <sheetName val="Territorialización y Población"/>
      <sheetName val="Evaluación x Dependencia"/>
      <sheetName val="ref"/>
      <sheetName val="VarT&amp;P"/>
    </sheetNames>
    <sheetDataSet>
      <sheetData sheetId="0"/>
      <sheetData sheetId="1"/>
      <sheetData sheetId="2"/>
      <sheetData sheetId="3"/>
      <sheetData sheetId="4"/>
      <sheetData sheetId="5">
        <row r="2">
          <cell r="A2" t="str">
            <v>&lt;Seleccione una opción&gt;</v>
          </cell>
          <cell r="B2" t="str">
            <v>&lt;Seleccione una opción&gt;</v>
          </cell>
          <cell r="C2" t="str">
            <v>&lt;Seleccione una opción&gt;</v>
          </cell>
          <cell r="D2" t="str">
            <v>&lt;Seleccione el área solicitante&gt;</v>
          </cell>
          <cell r="E2" t="str">
            <v>&lt;Seleccione el cargo del líder del proceso&gt;</v>
          </cell>
          <cell r="F2" t="str">
            <v>&lt;Seleccione una opción&gt;</v>
          </cell>
        </row>
        <row r="3">
          <cell r="A3" t="str">
            <v>01.-Direccionamiento estratégico</v>
          </cell>
          <cell r="B3" t="str">
            <v>Destino competitivo y sostenible</v>
          </cell>
          <cell r="C3" t="str">
            <v>1- Mejorar las condiciones de competitividad, sostenibilidad y accesibilidad turística de Bogotá a través del fortalecimiento y desarrollo de productos turísticos, la innovación en la gestión, la articulación con la cadena de valor y otros sectores, aportando así a su posicionamiento como destino turístico a nivel local, nacional e internacional.</v>
          </cell>
          <cell r="D3" t="str">
            <v>Dirección General</v>
          </cell>
          <cell r="E3" t="str">
            <v>Director(a) General</v>
          </cell>
          <cell r="F3" t="str">
            <v>77. Distrital</v>
          </cell>
        </row>
        <row r="4">
          <cell r="A4" t="str">
            <v>02.-Comunicaciones</v>
          </cell>
          <cell r="B4" t="str">
            <v>Ciudad posicionada a nivel nacional e internacional</v>
          </cell>
          <cell r="C4" t="str">
            <v>2- Posicionar a Bogotá como destino turístico a través de la divulgación de su oferta y productos turísticos con el fin de atraer visitantes a nivel nacional e internacional y mejorar la imagen de la ciudad, generando desarrollo, confianza y felicidad para todos</v>
          </cell>
          <cell r="D4" t="str">
            <v>Subdirección Corporativa y de Control Disciplinario</v>
          </cell>
          <cell r="E4" t="str">
            <v>Subdirector(a) Corporativo y de Control Disciplinario</v>
          </cell>
          <cell r="F4" t="str">
            <v>55. Especial</v>
          </cell>
        </row>
        <row r="5">
          <cell r="A5" t="str">
            <v>03.-Gestión de información turística</v>
          </cell>
          <cell r="C5" t="str">
            <v>3- Afianzar la gestión de la entidad a través de la implementación de estrategias de fortalecimiento institucional que contribuyan a posicionar al Instituto como líder a nivel nacional e internacional, en el desarrollo de Bogotá como un destino turístico</v>
          </cell>
          <cell r="D5" t="str">
            <v>Subdirección de Promoción y Mercadeo</v>
          </cell>
          <cell r="E5" t="str">
            <v>Subdirector(a) de Promoción y Mercadeo</v>
          </cell>
          <cell r="F5" t="str">
            <v>98. Regional</v>
          </cell>
        </row>
        <row r="6">
          <cell r="A6" t="str">
            <v>04.-Gestión de destino competitivo y sostenible</v>
          </cell>
          <cell r="D6" t="str">
            <v>Subdirección de Gestión del Destino</v>
          </cell>
          <cell r="E6" t="str">
            <v>Subdirector(a) de Gestión del Destino</v>
          </cell>
          <cell r="F6" t="str">
            <v>66. Entidad</v>
          </cell>
        </row>
        <row r="7">
          <cell r="A7" t="str">
            <v>05.-Promoción y mercadeo turístico de ciudad</v>
          </cell>
          <cell r="D7" t="str">
            <v>Planeación y Sistemas</v>
          </cell>
          <cell r="E7" t="str">
            <v>Asesor(a) de Planeación y Sistemas</v>
          </cell>
          <cell r="F7" t="str">
            <v>1. Usaquén</v>
          </cell>
        </row>
        <row r="8">
          <cell r="A8" t="str">
            <v>06.-Gestión del talento humano</v>
          </cell>
          <cell r="D8" t="str">
            <v>Jurídica</v>
          </cell>
          <cell r="E8" t="str">
            <v>Asesor(a) Jurídico(a)</v>
          </cell>
          <cell r="F8" t="str">
            <v>2. Chapinero</v>
          </cell>
        </row>
        <row r="9">
          <cell r="A9" t="str">
            <v>07.-Gestión de bienes y servicios</v>
          </cell>
          <cell r="D9" t="str">
            <v>Observatorio Turístico</v>
          </cell>
          <cell r="E9" t="str">
            <v>Asesor(a) Observatorio Turístico</v>
          </cell>
          <cell r="F9" t="str">
            <v>3. Santa Fe</v>
          </cell>
        </row>
        <row r="10">
          <cell r="A10" t="str">
            <v>08.-Gestión financiera</v>
          </cell>
          <cell r="D10" t="str">
            <v>Comunicaciones</v>
          </cell>
          <cell r="E10" t="str">
            <v>Asesor(a) Comunicaciones</v>
          </cell>
          <cell r="F10" t="str">
            <v>4. San Cristóbal</v>
          </cell>
        </row>
        <row r="11">
          <cell r="A11" t="str">
            <v>09.-Gestión jurídica y contractual</v>
          </cell>
          <cell r="D11" t="str">
            <v>Control Interno</v>
          </cell>
          <cell r="E11" t="str">
            <v>Asesor(a) Control Interno</v>
          </cell>
          <cell r="F11" t="str">
            <v>5. Usme</v>
          </cell>
        </row>
        <row r="12">
          <cell r="A12" t="str">
            <v>10.-Gestión documental</v>
          </cell>
          <cell r="E12" t="str">
            <v>Asesor(a) Dirección General</v>
          </cell>
          <cell r="F12" t="str">
            <v>6. Tunjuelito</v>
          </cell>
        </row>
        <row r="13">
          <cell r="A13" t="str">
            <v>11.-Gestión tecnológica</v>
          </cell>
          <cell r="F13" t="str">
            <v>7. Bosa</v>
          </cell>
        </row>
        <row r="14">
          <cell r="A14" t="str">
            <v>12.-Atención al ciudadano</v>
          </cell>
          <cell r="F14" t="str">
            <v>8. Kennedy</v>
          </cell>
        </row>
        <row r="15">
          <cell r="A15" t="str">
            <v>13.-Evaluación institucional</v>
          </cell>
          <cell r="F15" t="str">
            <v>9. Fontibón</v>
          </cell>
        </row>
        <row r="16">
          <cell r="A16" t="str">
            <v>14.-Control interno disciplinario</v>
          </cell>
          <cell r="F16" t="str">
            <v>10. Engativá</v>
          </cell>
        </row>
        <row r="17">
          <cell r="F17" t="str">
            <v>11. Suba</v>
          </cell>
        </row>
        <row r="18">
          <cell r="F18" t="str">
            <v>12. Barrios Unidos</v>
          </cell>
        </row>
        <row r="19">
          <cell r="F19" t="str">
            <v>13. Teusaquillo</v>
          </cell>
        </row>
        <row r="20">
          <cell r="F20" t="str">
            <v>14. Los Mártires</v>
          </cell>
        </row>
        <row r="21">
          <cell r="F21" t="str">
            <v>15. Antonio Nariño</v>
          </cell>
        </row>
        <row r="22">
          <cell r="F22" t="str">
            <v>16. Puente Aranda</v>
          </cell>
        </row>
        <row r="23">
          <cell r="F23" t="str">
            <v>17. La Candelaria</v>
          </cell>
        </row>
        <row r="24">
          <cell r="F24" t="str">
            <v>18. Rafael Uribe Uribe</v>
          </cell>
        </row>
        <row r="25">
          <cell r="F25" t="str">
            <v>19. Ciudad Bolívar</v>
          </cell>
        </row>
        <row r="26">
          <cell r="F26" t="str">
            <v>20. Sumapaz</v>
          </cell>
        </row>
      </sheetData>
      <sheetData sheetId="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coEstratégico"/>
      <sheetName val="MarcoTáctico"/>
      <sheetName val="Marco Operativo"/>
      <sheetName val="Territorialización y Población"/>
      <sheetName val="Evaluación x Dependencia"/>
      <sheetName val="ref"/>
      <sheetName val="VarT&amp;P"/>
    </sheetNames>
    <sheetDataSet>
      <sheetData sheetId="0"/>
      <sheetData sheetId="1"/>
      <sheetData sheetId="2"/>
      <sheetData sheetId="3"/>
      <sheetData sheetId="4"/>
      <sheetData sheetId="5">
        <row r="2">
          <cell r="A2" t="str">
            <v>&lt;Seleccione una opción&gt;</v>
          </cell>
          <cell r="B2" t="str">
            <v>&lt;Seleccione una opción&gt;</v>
          </cell>
          <cell r="C2" t="str">
            <v>&lt;Seleccione una opción&gt;</v>
          </cell>
          <cell r="D2" t="str">
            <v>&lt;Seleccione el área solicitante&gt;</v>
          </cell>
          <cell r="E2" t="str">
            <v>&lt;Seleccione el cargo del líder del proceso&gt;</v>
          </cell>
          <cell r="F2" t="str">
            <v>&lt;Seleccione una opción&gt;</v>
          </cell>
        </row>
        <row r="3">
          <cell r="A3" t="str">
            <v>01.-Direccionamiento estratégico</v>
          </cell>
          <cell r="B3" t="str">
            <v>Destino competitivo y sostenible</v>
          </cell>
          <cell r="C3" t="str">
            <v>1- Mejorar las condiciones de competitividad, sostenibilidad y accesibilidad turística de Bogotá a través del fortalecimiento y desarrollo de productos turísticos, la innovación en la gestión, la articulación con la cadena de valor y otros sectores, aportando así a su posicionamiento como destino turístico a nivel local, nacional e internacional.</v>
          </cell>
          <cell r="D3" t="str">
            <v>Dirección General</v>
          </cell>
          <cell r="E3" t="str">
            <v>Director(a) General</v>
          </cell>
          <cell r="F3" t="str">
            <v>77. Distrital</v>
          </cell>
        </row>
        <row r="4">
          <cell r="A4" t="str">
            <v>02.-Comunicaciones</v>
          </cell>
          <cell r="B4" t="str">
            <v>Ciudad posicionada a nivel nacional e internacional</v>
          </cell>
          <cell r="C4" t="str">
            <v>2- Posicionar a Bogotá como destino turístico a través de la divulgación de su oferta y productos turísticos con el fin de atraer visitantes a nivel nacional e internacional y mejorar la imagen de la ciudad, generando desarrollo, confianza y felicidad para todos</v>
          </cell>
          <cell r="D4" t="str">
            <v>Subdirección Corporativa y de Control Disciplinario</v>
          </cell>
          <cell r="E4" t="str">
            <v>Subdirector(a) Corporativo y de Control Disciplinario</v>
          </cell>
          <cell r="F4" t="str">
            <v>55. Especial</v>
          </cell>
        </row>
        <row r="5">
          <cell r="A5" t="str">
            <v>03.-Gestión de información turística</v>
          </cell>
          <cell r="C5" t="str">
            <v>3- Afianzar la gestión de la entidad a través de la implementación de estrategias de fortalecimiento institucional que contribuyan a posicionar al Instituto como líder a nivel nacional e internacional, en el desarrollo de Bogotá como un destino turístico</v>
          </cell>
          <cell r="D5" t="str">
            <v>Subdirección de Promoción y Mercadeo</v>
          </cell>
          <cell r="E5" t="str">
            <v>Subdirector(a) de Promoción y Mercadeo</v>
          </cell>
          <cell r="F5" t="str">
            <v>98. Regional</v>
          </cell>
        </row>
        <row r="6">
          <cell r="A6" t="str">
            <v>04.-Gestión de destino competitivo y sostenible</v>
          </cell>
          <cell r="D6" t="str">
            <v>Subdirección de Gestión del Destino</v>
          </cell>
          <cell r="E6" t="str">
            <v>Subdirector(a) de Gestión del Destino</v>
          </cell>
          <cell r="F6" t="str">
            <v>66. Entidad</v>
          </cell>
        </row>
        <row r="7">
          <cell r="A7" t="str">
            <v>05.-Promoción y mercadeo turístico de ciudad</v>
          </cell>
          <cell r="D7" t="str">
            <v>Oficina Asesora de Planeación y Sistemas</v>
          </cell>
          <cell r="E7" t="str">
            <v>Jefe Oficina Asesora de Planeación y Sistemas</v>
          </cell>
          <cell r="F7" t="str">
            <v>1. Usaquén</v>
          </cell>
        </row>
        <row r="8">
          <cell r="A8" t="str">
            <v>06.-Gestión del talento humano</v>
          </cell>
          <cell r="D8" t="str">
            <v>Oficina Asesora Jurídica</v>
          </cell>
          <cell r="E8" t="str">
            <v>Jefe Oficina Asesora Jurídica</v>
          </cell>
          <cell r="F8" t="str">
            <v>2. Chapinero</v>
          </cell>
        </row>
        <row r="9">
          <cell r="A9" t="str">
            <v>07.-Gestión de bienes y servicios</v>
          </cell>
          <cell r="D9" t="str">
            <v>Observatorio Turístico</v>
          </cell>
          <cell r="E9" t="str">
            <v>Asesor(a) Observatorio Turístico</v>
          </cell>
          <cell r="F9" t="str">
            <v>3. Santa Fe</v>
          </cell>
        </row>
        <row r="10">
          <cell r="A10" t="str">
            <v>08.-Gestión financiera</v>
          </cell>
          <cell r="D10" t="str">
            <v>Comunicaciones</v>
          </cell>
          <cell r="E10" t="str">
            <v>Asesor(a) Comunicaciones</v>
          </cell>
          <cell r="F10" t="str">
            <v>4. San Cristóbal</v>
          </cell>
        </row>
        <row r="11">
          <cell r="A11" t="str">
            <v>09.-Gestión jurídica y contractual</v>
          </cell>
          <cell r="D11" t="str">
            <v>Control Interno</v>
          </cell>
          <cell r="E11" t="str">
            <v>Asesor(a) Control Interno</v>
          </cell>
          <cell r="F11" t="str">
            <v>5. Usme</v>
          </cell>
        </row>
        <row r="12">
          <cell r="A12" t="str">
            <v>10.-Gestión documental</v>
          </cell>
          <cell r="E12" t="str">
            <v>Asesor(a) Dirección General</v>
          </cell>
          <cell r="F12" t="str">
            <v>6. Tunjuelito</v>
          </cell>
        </row>
        <row r="13">
          <cell r="A13" t="str">
            <v>11.-Gestión tecnológica</v>
          </cell>
          <cell r="F13" t="str">
            <v>7. Bosa</v>
          </cell>
        </row>
        <row r="14">
          <cell r="A14" t="str">
            <v>12.-Atención al ciudadano</v>
          </cell>
          <cell r="F14" t="str">
            <v>8. Kennedy</v>
          </cell>
        </row>
        <row r="15">
          <cell r="A15" t="str">
            <v>13.-Evaluación institucional</v>
          </cell>
          <cell r="F15" t="str">
            <v>9. Fontibón</v>
          </cell>
        </row>
        <row r="16">
          <cell r="A16" t="str">
            <v>14.-Control interno disciplinario</v>
          </cell>
          <cell r="F16" t="str">
            <v>10. Engativá</v>
          </cell>
        </row>
        <row r="17">
          <cell r="F17" t="str">
            <v>11. Suba</v>
          </cell>
        </row>
        <row r="18">
          <cell r="F18" t="str">
            <v>12. Barrios Unidos</v>
          </cell>
        </row>
        <row r="19">
          <cell r="F19" t="str">
            <v>13. Teusaquillo</v>
          </cell>
        </row>
        <row r="20">
          <cell r="F20" t="str">
            <v>14. Los Mártires</v>
          </cell>
        </row>
        <row r="21">
          <cell r="F21" t="str">
            <v>15. Antonio Nariño</v>
          </cell>
        </row>
        <row r="22">
          <cell r="F22" t="str">
            <v>16. Puente Aranda</v>
          </cell>
        </row>
        <row r="23">
          <cell r="F23" t="str">
            <v>17. La Candelaria</v>
          </cell>
        </row>
        <row r="24">
          <cell r="F24" t="str">
            <v>18. Rafael Uribe Uribe</v>
          </cell>
        </row>
        <row r="25">
          <cell r="F25" t="str">
            <v>19. Ciudad Bolívar</v>
          </cell>
        </row>
        <row r="26">
          <cell r="F26" t="str">
            <v>20. Sumapaz</v>
          </cell>
        </row>
      </sheetData>
      <sheetData sheetId="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co Estratégico"/>
      <sheetName val="MarcoTáctico"/>
      <sheetName val="Marco Operativo"/>
      <sheetName val="Territorialización y Población"/>
      <sheetName val="Evaluación x Dependencia"/>
      <sheetName val="ref"/>
      <sheetName val="VarT&amp;P"/>
    </sheetNames>
    <sheetDataSet>
      <sheetData sheetId="0"/>
      <sheetData sheetId="1"/>
      <sheetData sheetId="2"/>
      <sheetData sheetId="3"/>
      <sheetData sheetId="4"/>
      <sheetData sheetId="5">
        <row r="2">
          <cell r="A2" t="str">
            <v>&lt;Seleccione una opción&gt;</v>
          </cell>
          <cell r="B2" t="str">
            <v>&lt;Seleccione una opción&gt;</v>
          </cell>
          <cell r="C2" t="str">
            <v>&lt;Seleccione una opción&gt;</v>
          </cell>
          <cell r="D2" t="str">
            <v>&lt;Seleccione el área solicitante&gt;</v>
          </cell>
          <cell r="E2" t="str">
            <v>&lt;Seleccione el cargo del líder del proceso&gt;</v>
          </cell>
          <cell r="F2" t="str">
            <v>&lt;Seleccione una opción&gt;</v>
          </cell>
        </row>
        <row r="3">
          <cell r="A3" t="str">
            <v>01.-Direccionamiento estratégico</v>
          </cell>
          <cell r="B3" t="str">
            <v>Destino competitivo y sostenible</v>
          </cell>
          <cell r="C3" t="str">
            <v>1- Mejorar las condiciones de competitividad, sostenibilidad y accesibilidad turística de Bogotá a través del fortalecimiento y desarrollo de productos turísticos, la innovación en la gestión, la articulación con la cadena de valor y otros sectores, aportando así a su posicionamiento como destino turístico a nivel local, nacional e internacional.</v>
          </cell>
          <cell r="D3" t="str">
            <v>Dirección General</v>
          </cell>
          <cell r="E3" t="str">
            <v>Director(a) General</v>
          </cell>
          <cell r="F3" t="str">
            <v>77. Distrital</v>
          </cell>
        </row>
        <row r="4">
          <cell r="A4" t="str">
            <v>02.-Comunicaciones</v>
          </cell>
          <cell r="B4" t="str">
            <v>Ciudad posicionada a nivel nacional e internacional</v>
          </cell>
          <cell r="C4" t="str">
            <v>2- Posicionar a Bogotá como destino turístico a través de la divulgación de su oferta y productos turísticos con el fin de atraer visitantes a nivel nacional e internacional y mejorar la imagen de la ciudad, generando desarrollo, confianza y felicidad para todos</v>
          </cell>
          <cell r="D4" t="str">
            <v>Subdirección Corporativa y de Control Disciplinario</v>
          </cell>
          <cell r="E4" t="str">
            <v>Subdirector(a) Corporativo y de Control Disciplinario</v>
          </cell>
          <cell r="F4" t="str">
            <v>55. Especial</v>
          </cell>
        </row>
        <row r="5">
          <cell r="A5" t="str">
            <v>03.-Gestión de información turística</v>
          </cell>
          <cell r="C5" t="str">
            <v>3- Afianzar la gestión de la entidad a través de la implementación de estrategias de fortalecimiento institucional que contribuyan a posicionar al Instituto como líder a nivel nacional e internacional, en el desarrollo de Bogotá como un destino turístico</v>
          </cell>
          <cell r="D5" t="str">
            <v>Subdirección de Promoción y Mercadeo</v>
          </cell>
          <cell r="E5" t="str">
            <v>Subdirector(a) de Promoción y Mercadeo</v>
          </cell>
          <cell r="F5" t="str">
            <v>98. Regional</v>
          </cell>
        </row>
        <row r="6">
          <cell r="A6" t="str">
            <v>04.-Gestión de destino competitivo y sostenible</v>
          </cell>
          <cell r="D6" t="str">
            <v>Subdirección de Gestión del Destino</v>
          </cell>
          <cell r="E6" t="str">
            <v>Subdirector(a) de Gestión del Destino</v>
          </cell>
          <cell r="F6" t="str">
            <v>66. Entidad</v>
          </cell>
        </row>
        <row r="7">
          <cell r="A7" t="str">
            <v>05.-Promoción y mercadeo turístico de ciudad</v>
          </cell>
          <cell r="D7" t="str">
            <v>Planeación y Sistemas</v>
          </cell>
          <cell r="E7" t="str">
            <v>Asesor(a) de Planeación y Sistemas</v>
          </cell>
          <cell r="F7" t="str">
            <v>1. Usaquén</v>
          </cell>
        </row>
        <row r="8">
          <cell r="A8" t="str">
            <v>06.-Gestión del talento humano</v>
          </cell>
          <cell r="D8" t="str">
            <v>Jurídica</v>
          </cell>
          <cell r="E8" t="str">
            <v>Asesor(a) Jurídico(a)</v>
          </cell>
          <cell r="F8" t="str">
            <v>2. Chapinero</v>
          </cell>
        </row>
        <row r="9">
          <cell r="A9" t="str">
            <v>07.-Gestión de bienes y servicios</v>
          </cell>
          <cell r="D9" t="str">
            <v>Observatorio Turístico</v>
          </cell>
          <cell r="E9" t="str">
            <v>Asesor(a) Observatorio Turístico</v>
          </cell>
          <cell r="F9" t="str">
            <v>3. Santa Fe</v>
          </cell>
        </row>
        <row r="10">
          <cell r="A10" t="str">
            <v>08.-Gestión financiera</v>
          </cell>
          <cell r="D10" t="str">
            <v>Comunicaciones</v>
          </cell>
          <cell r="E10" t="str">
            <v>Asesor(a) Comunicaciones</v>
          </cell>
          <cell r="F10" t="str">
            <v>4. San Cristóbal</v>
          </cell>
        </row>
        <row r="11">
          <cell r="A11" t="str">
            <v>09.-Gestión jurídica y contractual</v>
          </cell>
          <cell r="D11" t="str">
            <v>Control Interno</v>
          </cell>
          <cell r="E11" t="str">
            <v>Asesor(a) Control Interno</v>
          </cell>
          <cell r="F11" t="str">
            <v>5. Usme</v>
          </cell>
        </row>
        <row r="12">
          <cell r="A12" t="str">
            <v>10.-Gestión documental</v>
          </cell>
          <cell r="E12" t="str">
            <v>Asesor(a) Dirección General</v>
          </cell>
          <cell r="F12" t="str">
            <v>6. Tunjuelito</v>
          </cell>
        </row>
        <row r="13">
          <cell r="A13" t="str">
            <v>11.-Gestión tecnológica</v>
          </cell>
          <cell r="F13" t="str">
            <v>7. Bosa</v>
          </cell>
        </row>
        <row r="14">
          <cell r="A14" t="str">
            <v>12.-Atención al ciudadano</v>
          </cell>
          <cell r="F14" t="str">
            <v>8. Kennedy</v>
          </cell>
        </row>
        <row r="15">
          <cell r="A15" t="str">
            <v>13.-Evaluación institucional</v>
          </cell>
          <cell r="F15" t="str">
            <v>9. Fontibón</v>
          </cell>
        </row>
        <row r="16">
          <cell r="A16" t="str">
            <v>14.-Control interno disciplinario</v>
          </cell>
          <cell r="F16" t="str">
            <v>10. Engativá</v>
          </cell>
        </row>
        <row r="17">
          <cell r="F17" t="str">
            <v>11. Suba</v>
          </cell>
        </row>
        <row r="18">
          <cell r="F18" t="str">
            <v>12. Barrios Unidos</v>
          </cell>
        </row>
        <row r="19">
          <cell r="F19" t="str">
            <v>13. Teusaquillo</v>
          </cell>
        </row>
        <row r="20">
          <cell r="F20" t="str">
            <v>14. Los Mártires</v>
          </cell>
        </row>
        <row r="21">
          <cell r="F21" t="str">
            <v>15. Antonio Nariño</v>
          </cell>
        </row>
        <row r="22">
          <cell r="F22" t="str">
            <v>16. Puente Aranda</v>
          </cell>
        </row>
        <row r="23">
          <cell r="F23" t="str">
            <v>17. La Candelaria</v>
          </cell>
        </row>
        <row r="24">
          <cell r="F24" t="str">
            <v>18. Rafael Uribe Uribe</v>
          </cell>
        </row>
        <row r="25">
          <cell r="F25" t="str">
            <v>19. Ciudad Bolívar</v>
          </cell>
        </row>
        <row r="26">
          <cell r="F26" t="str">
            <v>20. Sumapaz</v>
          </cell>
        </row>
      </sheetData>
      <sheetData sheetId="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coEstrategico"/>
      <sheetName val="MarcoTáctico"/>
      <sheetName val="Marco Operativo"/>
      <sheetName val="Territorialización y Población"/>
      <sheetName val="Evaluación x Dependencia"/>
      <sheetName val="ref"/>
      <sheetName val="VarT&amp;P"/>
    </sheetNames>
    <sheetDataSet>
      <sheetData sheetId="0"/>
      <sheetData sheetId="1"/>
      <sheetData sheetId="2"/>
      <sheetData sheetId="3"/>
      <sheetData sheetId="4"/>
      <sheetData sheetId="5">
        <row r="2">
          <cell r="A2" t="str">
            <v>&lt;Seleccione una opción&gt;</v>
          </cell>
          <cell r="B2" t="str">
            <v>&lt;Seleccione una opción&gt;</v>
          </cell>
          <cell r="C2" t="str">
            <v>&lt;Seleccione una opción&gt;</v>
          </cell>
          <cell r="D2" t="str">
            <v>&lt;Seleccione el área solicitante&gt;</v>
          </cell>
          <cell r="E2" t="str">
            <v>&lt;Seleccione el cargo del líder del proceso&gt;</v>
          </cell>
          <cell r="F2" t="str">
            <v>&lt;Seleccione una opción&gt;</v>
          </cell>
        </row>
        <row r="3">
          <cell r="A3" t="str">
            <v>01.-Direccionamiento estratégico</v>
          </cell>
          <cell r="B3" t="str">
            <v>Destino competitivo y sostenible</v>
          </cell>
          <cell r="C3" t="str">
            <v>1- Mejorar las condiciones de competitividad, sostenibilidad y accesibilidad turística de Bogotá a través del fortalecimiento y desarrollo de productos turísticos, la innovación en la gestión, la articulación con la cadena de valor y otros sectores, aportando así a su posicionamiento como destino turístico a nivel local, nacional e internacional.</v>
          </cell>
          <cell r="D3" t="str">
            <v>Dirección General</v>
          </cell>
          <cell r="E3" t="str">
            <v>Director(a) General</v>
          </cell>
          <cell r="F3" t="str">
            <v>77. Distrital</v>
          </cell>
        </row>
        <row r="4">
          <cell r="A4" t="str">
            <v>02.-Comunicaciones</v>
          </cell>
          <cell r="B4" t="str">
            <v>Ciudad posicionada a nivel nacional e internacional</v>
          </cell>
          <cell r="C4" t="str">
            <v>2- Posicionar a Bogotá como destino turístico a través de la divulgación de su oferta y productos turísticos con el fin de atraer visitantes a nivel nacional e internacional y mejorar la imagen de la ciudad, generando desarrollo, confianza y felicidad para todos</v>
          </cell>
          <cell r="D4" t="str">
            <v>Subdirección Corporativa y de Control Disciplinario</v>
          </cell>
          <cell r="E4" t="str">
            <v>Subdirector(a) Corporativo y de Control Disciplinario</v>
          </cell>
          <cell r="F4" t="str">
            <v>55. Especial</v>
          </cell>
        </row>
        <row r="5">
          <cell r="A5" t="str">
            <v>03.-Gestión de información turística</v>
          </cell>
          <cell r="C5" t="str">
            <v>3- Afianzar la gestión de la entidad a través de la implementación de estrategias de fortalecimiento institucional que contribuyan a posicionar al Instituto como líder a nivel nacional e internacional, en el desarrollo de Bogotá como un destino turístico</v>
          </cell>
          <cell r="D5" t="str">
            <v>Subdirección de Promoción y Mercadeo</v>
          </cell>
          <cell r="E5" t="str">
            <v>Subdirector(a) de Promoción y Mercadeo</v>
          </cell>
          <cell r="F5" t="str">
            <v>98. Regional</v>
          </cell>
        </row>
        <row r="6">
          <cell r="A6" t="str">
            <v>04.-Gestión de destino competitivo y sostenible</v>
          </cell>
          <cell r="D6" t="str">
            <v>Subdirección de Gestión del Destino</v>
          </cell>
          <cell r="E6" t="str">
            <v>Subdirector(a) de Gestión del Destino</v>
          </cell>
          <cell r="F6" t="str">
            <v>66. Entidad</v>
          </cell>
        </row>
        <row r="7">
          <cell r="A7" t="str">
            <v>05.-Promoción y mercadeo turístico de ciudad</v>
          </cell>
          <cell r="D7" t="str">
            <v>Planeación y Sistemas</v>
          </cell>
          <cell r="E7" t="str">
            <v>Asesor(a) de Planeación y Sistemas</v>
          </cell>
          <cell r="F7" t="str">
            <v>1. Usaquén</v>
          </cell>
        </row>
        <row r="8">
          <cell r="A8" t="str">
            <v>06.-Gestión del talento humano</v>
          </cell>
          <cell r="D8" t="str">
            <v>Jurídica</v>
          </cell>
          <cell r="E8" t="str">
            <v>Asesor(a) Jurídico(a)</v>
          </cell>
          <cell r="F8" t="str">
            <v>2. Chapinero</v>
          </cell>
        </row>
        <row r="9">
          <cell r="A9" t="str">
            <v>07.-Gestión de bienes y servicios</v>
          </cell>
          <cell r="D9" t="str">
            <v>Observatorio Turístico</v>
          </cell>
          <cell r="E9" t="str">
            <v>Asesor(a) Observatorio Turístico</v>
          </cell>
          <cell r="F9" t="str">
            <v>3. Santa Fe</v>
          </cell>
        </row>
        <row r="10">
          <cell r="A10" t="str">
            <v>08.-Gestión financiera</v>
          </cell>
          <cell r="D10" t="str">
            <v>Comunicaciones</v>
          </cell>
          <cell r="E10" t="str">
            <v>Asesor(a) Comunicaciones</v>
          </cell>
          <cell r="F10" t="str">
            <v>4. San Cristóbal</v>
          </cell>
        </row>
        <row r="11">
          <cell r="A11" t="str">
            <v>09.-Gestión jurídica y contractual</v>
          </cell>
          <cell r="D11" t="str">
            <v>Control Interno</v>
          </cell>
          <cell r="E11" t="str">
            <v>Asesor(a) Control Interno</v>
          </cell>
          <cell r="F11" t="str">
            <v>5. Usme</v>
          </cell>
        </row>
        <row r="12">
          <cell r="A12" t="str">
            <v>10.-Gestión documental</v>
          </cell>
          <cell r="E12" t="str">
            <v>Asesor(a) Dirección General</v>
          </cell>
          <cell r="F12" t="str">
            <v>6. Tunjuelito</v>
          </cell>
        </row>
        <row r="13">
          <cell r="A13" t="str">
            <v>11.-Gestión tecnológica</v>
          </cell>
          <cell r="F13" t="str">
            <v>7. Bosa</v>
          </cell>
        </row>
        <row r="14">
          <cell r="A14" t="str">
            <v>12.-Atención al ciudadano</v>
          </cell>
          <cell r="F14" t="str">
            <v>8. Kennedy</v>
          </cell>
        </row>
        <row r="15">
          <cell r="A15" t="str">
            <v>13.-Evaluación institucional</v>
          </cell>
          <cell r="F15" t="str">
            <v>9. Fontibón</v>
          </cell>
        </row>
        <row r="16">
          <cell r="A16" t="str">
            <v>14.-Control interno disciplinario</v>
          </cell>
          <cell r="F16" t="str">
            <v>10. Engativá</v>
          </cell>
        </row>
        <row r="17">
          <cell r="F17" t="str">
            <v>11. Suba</v>
          </cell>
        </row>
        <row r="18">
          <cell r="F18" t="str">
            <v>12. Barrios Unidos</v>
          </cell>
        </row>
        <row r="19">
          <cell r="F19" t="str">
            <v>13. Teusaquillo</v>
          </cell>
        </row>
        <row r="20">
          <cell r="F20" t="str">
            <v>14. Los Mártires</v>
          </cell>
        </row>
        <row r="21">
          <cell r="F21" t="str">
            <v>15. Antonio Nariño</v>
          </cell>
        </row>
        <row r="22">
          <cell r="F22" t="str">
            <v>16. Puente Aranda</v>
          </cell>
        </row>
        <row r="23">
          <cell r="F23" t="str">
            <v>17. La Candelaria</v>
          </cell>
        </row>
        <row r="24">
          <cell r="F24" t="str">
            <v>18. Rafael Uribe Uribe</v>
          </cell>
        </row>
        <row r="25">
          <cell r="F25" t="str">
            <v>19. Ciudad Bolívar</v>
          </cell>
        </row>
        <row r="26">
          <cell r="F26" t="str">
            <v>20. Sumapaz</v>
          </cell>
        </row>
      </sheetData>
      <sheetData sheetId="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coEstrategico"/>
      <sheetName val="MarcoTáctico"/>
      <sheetName val="Marco Operativo"/>
      <sheetName val="Territorialización y Población"/>
      <sheetName val="Evaluación x Dependencia"/>
      <sheetName val="ref"/>
      <sheetName val="VarT&amp;P"/>
    </sheetNames>
    <sheetDataSet>
      <sheetData sheetId="0"/>
      <sheetData sheetId="1"/>
      <sheetData sheetId="2"/>
      <sheetData sheetId="3"/>
      <sheetData sheetId="4"/>
      <sheetData sheetId="5">
        <row r="2">
          <cell r="A2" t="str">
            <v>&lt;Seleccione una opción&gt;</v>
          </cell>
          <cell r="B2" t="str">
            <v>&lt;Seleccione una opción&gt;</v>
          </cell>
          <cell r="C2" t="str">
            <v>&lt;Seleccione una opción&gt;</v>
          </cell>
          <cell r="D2" t="str">
            <v>&lt;Seleccione el área solicitante&gt;</v>
          </cell>
          <cell r="E2" t="str">
            <v>&lt;Seleccione el cargo del líder del proceso&gt;</v>
          </cell>
          <cell r="F2" t="str">
            <v>&lt;Seleccione una opción&gt;</v>
          </cell>
        </row>
        <row r="3">
          <cell r="A3" t="str">
            <v>01.-Direccionamiento estratégico</v>
          </cell>
          <cell r="B3" t="str">
            <v>Destino competitivo y sostenible</v>
          </cell>
          <cell r="C3" t="str">
            <v>1- Mejorar las condiciones de competitividad, sostenibilidad y accesibilidad turística de Bogotá a través del fortalecimiento y desarrollo de productos turísticos, la innovación en la gestión, la articulación con la cadena de valor y otros sectores, aportando así a su posicionamiento como destino turístico a nivel local, nacional e internacional.</v>
          </cell>
          <cell r="D3" t="str">
            <v>Dirección General</v>
          </cell>
          <cell r="E3" t="str">
            <v>Director(a) General</v>
          </cell>
          <cell r="F3" t="str">
            <v>77. Distrital</v>
          </cell>
        </row>
        <row r="4">
          <cell r="A4" t="str">
            <v>02.-Comunicaciones</v>
          </cell>
          <cell r="B4" t="str">
            <v>Ciudad posicionada a nivel nacional e internacional</v>
          </cell>
          <cell r="C4" t="str">
            <v>2- Posicionar a Bogotá como destino turístico a través de la divulgación de su oferta y productos turísticos con el fin de atraer visitantes a nivel nacional e internacional y mejorar la imagen de la ciudad, generando desarrollo, confianza y felicidad para todos</v>
          </cell>
          <cell r="D4" t="str">
            <v>Subdirección Corporativa y de Control Disciplinario</v>
          </cell>
          <cell r="E4" t="str">
            <v>Subdirector(a) Corporativo y de Control Disciplinario</v>
          </cell>
          <cell r="F4" t="str">
            <v>55. Especial</v>
          </cell>
        </row>
        <row r="5">
          <cell r="A5" t="str">
            <v>03.-Gestión de información turística</v>
          </cell>
          <cell r="C5" t="str">
            <v>3- Afianzar la gestión de la entidad a través de la implementación de estrategias de fortalecimiento institucional que contribuyan a posicionar al Instituto como líder a nivel nacional e internacional, en el desarrollo de Bogotá como un destino turístico</v>
          </cell>
          <cell r="D5" t="str">
            <v>Subdirección de Promoción y Mercadeo</v>
          </cell>
          <cell r="E5" t="str">
            <v>Subdirector(a) de Promoción y Mercadeo</v>
          </cell>
          <cell r="F5" t="str">
            <v>98. Regional</v>
          </cell>
        </row>
        <row r="6">
          <cell r="A6" t="str">
            <v>04.-Gestión de destino competitivo y sostenible</v>
          </cell>
          <cell r="D6" t="str">
            <v>Subdirección de Gestión del Destino</v>
          </cell>
          <cell r="E6" t="str">
            <v>Subdirector(a) de Gestión del Destino</v>
          </cell>
          <cell r="F6" t="str">
            <v>66. Entidad</v>
          </cell>
        </row>
        <row r="7">
          <cell r="A7" t="str">
            <v>05.-Promoción y mercadeo turístico de ciudad</v>
          </cell>
          <cell r="D7" t="str">
            <v>Planeación y Sistemas</v>
          </cell>
          <cell r="E7" t="str">
            <v>Asesor(a) de Planeación y Sistemas</v>
          </cell>
          <cell r="F7" t="str">
            <v>1. Usaquén</v>
          </cell>
        </row>
        <row r="8">
          <cell r="A8" t="str">
            <v>06.-Gestión del talento humano</v>
          </cell>
          <cell r="D8" t="str">
            <v>Jurídica</v>
          </cell>
          <cell r="E8" t="str">
            <v>Asesor(a) Jurídico(a)</v>
          </cell>
          <cell r="F8" t="str">
            <v>2. Chapinero</v>
          </cell>
        </row>
        <row r="9">
          <cell r="A9" t="str">
            <v>07.-Gestión de bienes y servicios</v>
          </cell>
          <cell r="D9" t="str">
            <v>Observatorio Turístico</v>
          </cell>
          <cell r="E9" t="str">
            <v>Asesor(a) Observatorio Turístico</v>
          </cell>
          <cell r="F9" t="str">
            <v>3. Santa Fe</v>
          </cell>
        </row>
        <row r="10">
          <cell r="A10" t="str">
            <v>08.-Gestión financiera</v>
          </cell>
          <cell r="D10" t="str">
            <v>Comunicaciones</v>
          </cell>
          <cell r="E10" t="str">
            <v>Asesor(a) Comunicaciones</v>
          </cell>
          <cell r="F10" t="str">
            <v>4. San Cristóbal</v>
          </cell>
        </row>
        <row r="11">
          <cell r="A11" t="str">
            <v>09.-Gestión jurídica y contractual</v>
          </cell>
          <cell r="D11" t="str">
            <v>Control Interno</v>
          </cell>
          <cell r="E11" t="str">
            <v>Asesor(a) Control Interno</v>
          </cell>
          <cell r="F11" t="str">
            <v>5. Usme</v>
          </cell>
        </row>
        <row r="12">
          <cell r="A12" t="str">
            <v>10.-Gestión documental</v>
          </cell>
          <cell r="E12" t="str">
            <v>Asesor(a) Dirección General</v>
          </cell>
          <cell r="F12" t="str">
            <v>6. Tunjuelito</v>
          </cell>
        </row>
        <row r="13">
          <cell r="A13" t="str">
            <v>11.-Gestión tecnológica</v>
          </cell>
          <cell r="F13" t="str">
            <v>7. Bosa</v>
          </cell>
        </row>
        <row r="14">
          <cell r="A14" t="str">
            <v>12.-Atención al ciudadano</v>
          </cell>
          <cell r="F14" t="str">
            <v>8. Kennedy</v>
          </cell>
        </row>
        <row r="15">
          <cell r="A15" t="str">
            <v>13.-Evaluación institucional</v>
          </cell>
          <cell r="F15" t="str">
            <v>9. Fontibón</v>
          </cell>
        </row>
        <row r="16">
          <cell r="A16" t="str">
            <v>14.-Control interno disciplinario</v>
          </cell>
          <cell r="F16" t="str">
            <v>10. Engativá</v>
          </cell>
        </row>
        <row r="17">
          <cell r="F17" t="str">
            <v>11. Suba</v>
          </cell>
        </row>
        <row r="18">
          <cell r="F18" t="str">
            <v>12. Barrios Unidos</v>
          </cell>
        </row>
        <row r="19">
          <cell r="F19" t="str">
            <v>13. Teusaquillo</v>
          </cell>
        </row>
        <row r="20">
          <cell r="F20" t="str">
            <v>14. Los Mártires</v>
          </cell>
        </row>
        <row r="21">
          <cell r="F21" t="str">
            <v>15. Antonio Nariño</v>
          </cell>
        </row>
        <row r="22">
          <cell r="F22" t="str">
            <v>16. Puente Aranda</v>
          </cell>
        </row>
        <row r="23">
          <cell r="F23" t="str">
            <v>17. La Candelaria</v>
          </cell>
        </row>
        <row r="24">
          <cell r="F24" t="str">
            <v>18. Rafael Uribe Uribe</v>
          </cell>
        </row>
        <row r="25">
          <cell r="F25" t="str">
            <v>19. Ciudad Bolívar</v>
          </cell>
        </row>
        <row r="26">
          <cell r="F26" t="str">
            <v>20. Sumapaz</v>
          </cell>
        </row>
      </sheetData>
      <sheetData sheetId="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pageSetUpPr fitToPage="1"/>
  </sheetPr>
  <dimension ref="A1:M116"/>
  <sheetViews>
    <sheetView view="pageBreakPreview" zoomScale="90" zoomScaleNormal="90" zoomScaleSheetLayoutView="90" zoomScalePageLayoutView="80" workbookViewId="0">
      <selection activeCell="G9" sqref="G9:L9"/>
    </sheetView>
  </sheetViews>
  <sheetFormatPr baseColWidth="10" defaultColWidth="0" defaultRowHeight="15" zeroHeight="1" x14ac:dyDescent="0.25"/>
  <cols>
    <col min="1" max="1" width="6.5703125" style="100" customWidth="1"/>
    <col min="2" max="2" width="40.140625" style="101" customWidth="1"/>
    <col min="3" max="3" width="40.140625" style="76" customWidth="1"/>
    <col min="4" max="4" width="4.140625" style="76" customWidth="1"/>
    <col min="5" max="5" width="7.42578125" style="76" customWidth="1"/>
    <col min="6" max="6" width="4.85546875" style="76" customWidth="1"/>
    <col min="7" max="10" width="11.42578125" style="76" customWidth="1"/>
    <col min="11" max="11" width="8.28515625" style="76" customWidth="1"/>
    <col min="12" max="12" width="15" style="76" customWidth="1"/>
    <col min="13" max="13" width="4.28515625" style="76" customWidth="1"/>
    <col min="14" max="16384" width="11.42578125" style="75" hidden="1"/>
  </cols>
  <sheetData>
    <row r="1" spans="1:13" ht="22.5" x14ac:dyDescent="0.25">
      <c r="A1" s="373" t="s">
        <v>17</v>
      </c>
      <c r="B1" s="373"/>
      <c r="C1" s="373"/>
      <c r="D1" s="373"/>
      <c r="E1" s="373"/>
      <c r="F1" s="373"/>
      <c r="G1" s="373"/>
      <c r="H1" s="373"/>
      <c r="I1" s="373"/>
      <c r="J1" s="373"/>
      <c r="K1" s="373"/>
      <c r="L1" s="373"/>
      <c r="M1" s="373"/>
    </row>
    <row r="2" spans="1:13" ht="18.75" x14ac:dyDescent="0.25">
      <c r="A2" s="374" t="s">
        <v>404</v>
      </c>
      <c r="B2" s="374"/>
      <c r="C2" s="374"/>
      <c r="D2" s="374"/>
      <c r="E2" s="374"/>
      <c r="F2" s="374"/>
      <c r="G2" s="374"/>
      <c r="H2" s="374"/>
      <c r="I2" s="374"/>
      <c r="J2" s="374"/>
      <c r="K2" s="374"/>
      <c r="L2" s="374"/>
      <c r="M2" s="374"/>
    </row>
    <row r="3" spans="1:13" ht="16.5" customHeight="1" x14ac:dyDescent="0.25">
      <c r="A3" s="76"/>
      <c r="B3" s="76"/>
      <c r="C3" s="77"/>
      <c r="G3" s="78"/>
      <c r="H3" s="79"/>
      <c r="I3" s="80"/>
      <c r="J3" s="79"/>
      <c r="K3" s="81" t="s">
        <v>18</v>
      </c>
      <c r="L3" s="82">
        <v>43100</v>
      </c>
    </row>
    <row r="4" spans="1:13" ht="24.75" customHeight="1" x14ac:dyDescent="0.25">
      <c r="A4" s="83" t="s">
        <v>27</v>
      </c>
      <c r="B4" s="76"/>
    </row>
    <row r="5" spans="1:13" ht="220.5" customHeight="1" x14ac:dyDescent="0.25">
      <c r="A5" s="84"/>
      <c r="B5" s="375" t="s">
        <v>428</v>
      </c>
      <c r="C5" s="375"/>
      <c r="D5" s="375"/>
      <c r="E5" s="375"/>
      <c r="F5" s="375"/>
      <c r="G5" s="375"/>
      <c r="H5" s="375"/>
      <c r="I5" s="375"/>
      <c r="J5" s="375"/>
      <c r="K5" s="375"/>
      <c r="L5" s="375"/>
    </row>
    <row r="6" spans="1:13" ht="7.5" customHeight="1" x14ac:dyDescent="0.25">
      <c r="A6" s="84"/>
      <c r="B6" s="85"/>
      <c r="C6" s="85"/>
      <c r="D6" s="85"/>
      <c r="E6" s="85"/>
      <c r="F6" s="85"/>
      <c r="G6" s="85"/>
      <c r="H6" s="85"/>
      <c r="I6" s="85"/>
      <c r="J6" s="85"/>
      <c r="K6" s="85"/>
      <c r="L6" s="85"/>
    </row>
    <row r="7" spans="1:13" ht="18.75" x14ac:dyDescent="0.25">
      <c r="A7" s="83" t="s">
        <v>19</v>
      </c>
      <c r="B7" s="86"/>
      <c r="C7" s="86"/>
      <c r="D7" s="86"/>
      <c r="E7" s="86"/>
      <c r="F7" s="86"/>
      <c r="G7" s="86"/>
      <c r="H7" s="86"/>
      <c r="I7" s="86"/>
    </row>
    <row r="8" spans="1:13" ht="15" customHeight="1" x14ac:dyDescent="0.25">
      <c r="A8" s="83"/>
      <c r="B8" s="86"/>
      <c r="C8" s="86"/>
      <c r="D8" s="86"/>
      <c r="E8" s="86"/>
      <c r="F8" s="87" t="s">
        <v>23</v>
      </c>
      <c r="G8" s="88"/>
      <c r="H8" s="88"/>
      <c r="I8" s="88"/>
      <c r="J8" s="88"/>
      <c r="K8" s="88"/>
      <c r="L8" s="89"/>
    </row>
    <row r="9" spans="1:13" ht="19.5" customHeight="1" x14ac:dyDescent="0.25">
      <c r="A9" s="83"/>
      <c r="B9" s="86"/>
      <c r="C9" s="86"/>
      <c r="D9" s="86"/>
      <c r="E9" s="86"/>
      <c r="F9" s="86"/>
      <c r="G9" s="376" t="s">
        <v>26</v>
      </c>
      <c r="H9" s="376"/>
      <c r="I9" s="376"/>
      <c r="J9" s="376"/>
      <c r="K9" s="376"/>
      <c r="L9" s="376"/>
    </row>
    <row r="10" spans="1:13" ht="19.5" customHeight="1" x14ac:dyDescent="0.25">
      <c r="A10" s="83"/>
      <c r="B10" s="86"/>
      <c r="C10" s="86"/>
      <c r="D10" s="86"/>
      <c r="E10" s="86"/>
      <c r="F10" s="86"/>
      <c r="G10" s="377" t="s">
        <v>28</v>
      </c>
      <c r="H10" s="377"/>
      <c r="I10" s="377"/>
      <c r="J10" s="377"/>
      <c r="K10" s="377"/>
      <c r="L10" s="377"/>
    </row>
    <row r="11" spans="1:13" ht="19.5" customHeight="1" x14ac:dyDescent="0.25">
      <c r="A11" s="83"/>
      <c r="B11" s="86"/>
      <c r="C11" s="86"/>
      <c r="D11" s="86"/>
      <c r="E11" s="86"/>
      <c r="F11" s="87" t="s">
        <v>22</v>
      </c>
      <c r="G11" s="88"/>
      <c r="H11" s="88"/>
      <c r="I11" s="88"/>
      <c r="J11" s="88"/>
      <c r="K11" s="88"/>
      <c r="L11" s="89"/>
    </row>
    <row r="12" spans="1:13" ht="19.5" customHeight="1" x14ac:dyDescent="0.25">
      <c r="A12" s="83"/>
      <c r="B12" s="86"/>
      <c r="C12" s="86"/>
      <c r="D12" s="86"/>
      <c r="E12" s="86"/>
      <c r="F12" s="86"/>
      <c r="G12" s="376" t="s">
        <v>30</v>
      </c>
      <c r="H12" s="376"/>
      <c r="I12" s="376"/>
      <c r="J12" s="376"/>
      <c r="K12" s="376"/>
      <c r="L12" s="376"/>
    </row>
    <row r="13" spans="1:13" ht="19.5" customHeight="1" x14ac:dyDescent="0.25">
      <c r="A13" s="83"/>
      <c r="B13" s="86"/>
      <c r="C13" s="86"/>
      <c r="D13" s="86"/>
      <c r="E13" s="86"/>
      <c r="F13" s="86"/>
      <c r="G13" s="376" t="s">
        <v>29</v>
      </c>
      <c r="H13" s="376"/>
      <c r="I13" s="376"/>
      <c r="J13" s="376"/>
      <c r="K13" s="376"/>
      <c r="L13" s="376"/>
    </row>
    <row r="14" spans="1:13" ht="19.5" customHeight="1" x14ac:dyDescent="0.25">
      <c r="A14" s="83"/>
      <c r="B14" s="86"/>
      <c r="C14" s="86"/>
      <c r="D14" s="86"/>
      <c r="E14" s="86"/>
      <c r="F14" s="86"/>
      <c r="G14" s="378" t="s">
        <v>426</v>
      </c>
      <c r="H14" s="378"/>
      <c r="I14" s="378"/>
      <c r="J14" s="378"/>
      <c r="K14" s="378"/>
      <c r="L14" s="378"/>
    </row>
    <row r="15" spans="1:13" ht="19.5" customHeight="1" x14ac:dyDescent="0.25">
      <c r="A15" s="83"/>
      <c r="B15" s="86"/>
      <c r="C15" s="86"/>
      <c r="D15" s="86"/>
      <c r="E15" s="86"/>
      <c r="F15" s="90" t="s">
        <v>24</v>
      </c>
      <c r="G15" s="91"/>
      <c r="H15" s="91"/>
      <c r="I15" s="91"/>
      <c r="J15" s="91"/>
      <c r="K15" s="91"/>
      <c r="L15" s="92"/>
    </row>
    <row r="16" spans="1:13" ht="19.5" customHeight="1" x14ac:dyDescent="0.25">
      <c r="A16" s="83"/>
      <c r="B16" s="86"/>
      <c r="C16" s="86"/>
      <c r="D16" s="86"/>
      <c r="E16" s="86"/>
      <c r="F16" s="86"/>
      <c r="G16" s="379" t="s">
        <v>31</v>
      </c>
      <c r="H16" s="379"/>
      <c r="I16" s="379"/>
      <c r="J16" s="379"/>
      <c r="K16" s="379"/>
      <c r="L16" s="379"/>
    </row>
    <row r="17" spans="1:12" ht="19.5" customHeight="1" x14ac:dyDescent="0.25">
      <c r="A17" s="83"/>
      <c r="B17" s="86"/>
      <c r="C17" s="86"/>
      <c r="D17" s="86"/>
      <c r="E17" s="86"/>
      <c r="F17" s="86"/>
      <c r="G17" s="376" t="s">
        <v>32</v>
      </c>
      <c r="H17" s="376"/>
      <c r="I17" s="376"/>
      <c r="J17" s="376"/>
      <c r="K17" s="376"/>
      <c r="L17" s="376"/>
    </row>
    <row r="18" spans="1:12" ht="19.5" customHeight="1" x14ac:dyDescent="0.25">
      <c r="A18" s="83"/>
      <c r="B18" s="86"/>
      <c r="C18" s="86"/>
      <c r="D18" s="86"/>
      <c r="E18" s="86"/>
      <c r="F18" s="86"/>
      <c r="G18" s="376" t="s">
        <v>33</v>
      </c>
      <c r="H18" s="376"/>
      <c r="I18" s="376"/>
      <c r="J18" s="376"/>
      <c r="K18" s="376"/>
      <c r="L18" s="376"/>
    </row>
    <row r="19" spans="1:12" ht="19.5" customHeight="1" x14ac:dyDescent="0.25">
      <c r="A19" s="83"/>
      <c r="B19" s="86"/>
      <c r="C19" s="86"/>
      <c r="D19" s="86"/>
      <c r="E19" s="86"/>
      <c r="F19" s="86"/>
      <c r="G19" s="379" t="s">
        <v>34</v>
      </c>
      <c r="H19" s="379"/>
      <c r="I19" s="379"/>
      <c r="J19" s="379"/>
      <c r="K19" s="379"/>
      <c r="L19" s="379"/>
    </row>
    <row r="20" spans="1:12" ht="19.5" customHeight="1" x14ac:dyDescent="0.25">
      <c r="A20" s="83"/>
      <c r="B20" s="86"/>
      <c r="C20" s="86"/>
      <c r="D20" s="86"/>
      <c r="E20" s="86"/>
      <c r="F20" s="86"/>
      <c r="G20" s="376" t="s">
        <v>35</v>
      </c>
      <c r="H20" s="376"/>
      <c r="I20" s="376"/>
      <c r="J20" s="376"/>
      <c r="K20" s="376"/>
      <c r="L20" s="376"/>
    </row>
    <row r="21" spans="1:12" ht="19.5" customHeight="1" x14ac:dyDescent="0.25">
      <c r="A21" s="83"/>
      <c r="B21" s="86"/>
      <c r="C21" s="86"/>
      <c r="D21" s="86"/>
      <c r="E21" s="86"/>
      <c r="F21" s="86"/>
      <c r="G21" s="376" t="s">
        <v>36</v>
      </c>
      <c r="H21" s="376"/>
      <c r="I21" s="376"/>
      <c r="J21" s="376"/>
      <c r="K21" s="376"/>
      <c r="L21" s="376"/>
    </row>
    <row r="22" spans="1:12" ht="19.5" customHeight="1" x14ac:dyDescent="0.25">
      <c r="A22" s="83"/>
      <c r="B22" s="86"/>
      <c r="C22" s="86"/>
      <c r="D22" s="86"/>
      <c r="E22" s="86"/>
      <c r="F22" s="86"/>
      <c r="G22" s="377" t="s">
        <v>37</v>
      </c>
      <c r="H22" s="377"/>
      <c r="I22" s="377"/>
      <c r="J22" s="377"/>
      <c r="K22" s="377"/>
      <c r="L22" s="377"/>
    </row>
    <row r="23" spans="1:12" ht="19.5" customHeight="1" x14ac:dyDescent="0.25">
      <c r="A23" s="83"/>
      <c r="B23" s="86"/>
      <c r="C23" s="86"/>
      <c r="D23" s="86"/>
      <c r="E23" s="86"/>
      <c r="F23" s="93" t="s">
        <v>25</v>
      </c>
      <c r="G23" s="94"/>
      <c r="H23" s="94"/>
      <c r="I23" s="94"/>
      <c r="J23" s="94"/>
      <c r="K23" s="94"/>
      <c r="L23" s="95"/>
    </row>
    <row r="24" spans="1:12" ht="19.5" customHeight="1" x14ac:dyDescent="0.25">
      <c r="A24" s="83"/>
      <c r="B24" s="86"/>
      <c r="C24" s="86"/>
      <c r="D24" s="86"/>
      <c r="E24" s="86"/>
      <c r="F24" s="86"/>
      <c r="G24" s="376" t="s">
        <v>38</v>
      </c>
      <c r="H24" s="376"/>
      <c r="I24" s="376"/>
      <c r="J24" s="376"/>
      <c r="K24" s="376"/>
      <c r="L24" s="376"/>
    </row>
    <row r="25" spans="1:12" ht="19.5" customHeight="1" x14ac:dyDescent="0.25">
      <c r="A25" s="83"/>
      <c r="B25" s="86"/>
      <c r="C25" s="86"/>
      <c r="D25" s="86"/>
      <c r="E25" s="86"/>
      <c r="F25" s="86"/>
      <c r="G25" s="377" t="s">
        <v>39</v>
      </c>
      <c r="H25" s="377"/>
      <c r="I25" s="377"/>
      <c r="J25" s="377"/>
      <c r="K25" s="377"/>
      <c r="L25" s="377"/>
    </row>
    <row r="26" spans="1:12" ht="15" customHeight="1" x14ac:dyDescent="0.25">
      <c r="A26" s="83"/>
      <c r="B26" s="86"/>
      <c r="C26" s="86"/>
      <c r="D26" s="86"/>
      <c r="E26" s="86"/>
      <c r="F26" s="86"/>
      <c r="G26" s="96"/>
      <c r="H26" s="96"/>
      <c r="I26" s="96"/>
      <c r="J26" s="96"/>
      <c r="K26" s="96"/>
      <c r="L26" s="96"/>
    </row>
    <row r="27" spans="1:12" ht="15" customHeight="1" x14ac:dyDescent="0.25">
      <c r="A27" s="83"/>
      <c r="B27" s="86"/>
      <c r="C27" s="86"/>
      <c r="D27" s="86"/>
      <c r="E27" s="86"/>
      <c r="F27" s="86"/>
      <c r="G27" s="96"/>
      <c r="H27" s="96"/>
      <c r="I27" s="96"/>
      <c r="J27" s="96"/>
      <c r="K27" s="96"/>
      <c r="L27" s="96"/>
    </row>
    <row r="28" spans="1:12" ht="15" customHeight="1" x14ac:dyDescent="0.25">
      <c r="A28" s="83"/>
      <c r="B28" s="86"/>
      <c r="C28" s="86"/>
      <c r="D28" s="86"/>
      <c r="E28" s="86"/>
      <c r="F28" s="86"/>
      <c r="G28" s="96"/>
      <c r="H28" s="96"/>
      <c r="I28" s="96"/>
      <c r="J28" s="96"/>
      <c r="K28" s="96"/>
      <c r="L28" s="96"/>
    </row>
    <row r="29" spans="1:12" ht="15" customHeight="1" x14ac:dyDescent="0.25">
      <c r="A29" s="83"/>
      <c r="B29" s="86"/>
      <c r="C29" s="86"/>
      <c r="D29" s="86"/>
      <c r="E29" s="86"/>
      <c r="F29" s="86"/>
      <c r="G29" s="96"/>
      <c r="H29" s="96"/>
      <c r="I29" s="96"/>
      <c r="J29" s="96"/>
      <c r="K29" s="96"/>
      <c r="L29" s="96"/>
    </row>
    <row r="30" spans="1:12" ht="18.75" x14ac:dyDescent="0.25">
      <c r="A30" s="83"/>
      <c r="B30" s="86"/>
      <c r="C30" s="86"/>
      <c r="D30" s="86"/>
      <c r="E30" s="86"/>
      <c r="F30" s="86"/>
      <c r="G30" s="86"/>
      <c r="H30" s="86"/>
      <c r="I30" s="86"/>
    </row>
    <row r="31" spans="1:12" ht="23.25" customHeight="1" x14ac:dyDescent="0.25">
      <c r="A31" s="83" t="s">
        <v>405</v>
      </c>
      <c r="B31" s="86"/>
      <c r="C31" s="86"/>
      <c r="D31" s="86"/>
      <c r="E31" s="86"/>
      <c r="F31" s="86"/>
      <c r="G31" s="86"/>
      <c r="H31" s="86"/>
      <c r="I31" s="86"/>
    </row>
    <row r="32" spans="1:12" ht="25.5" customHeight="1" x14ac:dyDescent="0.25">
      <c r="A32" s="97"/>
      <c r="B32" s="384" t="s">
        <v>427</v>
      </c>
      <c r="C32" s="385"/>
      <c r="D32" s="385"/>
      <c r="E32" s="385"/>
      <c r="F32" s="385"/>
      <c r="G32" s="385"/>
      <c r="H32" s="385"/>
      <c r="I32" s="385"/>
      <c r="J32" s="385"/>
      <c r="K32" s="385"/>
      <c r="L32" s="386"/>
    </row>
    <row r="33" spans="1:12" ht="22.5" customHeight="1" x14ac:dyDescent="0.25">
      <c r="A33" s="97"/>
      <c r="B33" s="387"/>
      <c r="C33" s="388"/>
      <c r="D33" s="388"/>
      <c r="E33" s="388"/>
      <c r="F33" s="388"/>
      <c r="G33" s="388"/>
      <c r="H33" s="388"/>
      <c r="I33" s="388"/>
      <c r="J33" s="388"/>
      <c r="K33" s="388"/>
      <c r="L33" s="389"/>
    </row>
    <row r="34" spans="1:12" ht="22.5" customHeight="1" thickBot="1" x14ac:dyDescent="0.3">
      <c r="A34" s="97"/>
      <c r="B34" s="387"/>
      <c r="C34" s="388"/>
      <c r="D34" s="388"/>
      <c r="E34" s="388"/>
      <c r="F34" s="388"/>
      <c r="G34" s="388"/>
      <c r="H34" s="388"/>
      <c r="I34" s="388"/>
      <c r="J34" s="388"/>
      <c r="K34" s="388"/>
      <c r="L34" s="389"/>
    </row>
    <row r="35" spans="1:12" ht="243.75" customHeight="1" thickBot="1" x14ac:dyDescent="0.3">
      <c r="A35" s="97"/>
      <c r="B35" s="390" t="s">
        <v>429</v>
      </c>
      <c r="C35" s="390"/>
      <c r="D35" s="390"/>
      <c r="E35" s="98"/>
      <c r="F35" s="98"/>
      <c r="G35" s="98"/>
      <c r="H35" s="98"/>
      <c r="I35" s="98"/>
      <c r="J35" s="98"/>
      <c r="K35" s="98"/>
      <c r="L35" s="99"/>
    </row>
    <row r="36" spans="1:12" ht="13.5" customHeight="1" x14ac:dyDescent="0.25">
      <c r="A36" s="97"/>
      <c r="B36" s="381"/>
      <c r="C36" s="382"/>
      <c r="D36" s="382"/>
      <c r="E36" s="382"/>
      <c r="F36" s="382"/>
      <c r="G36" s="382"/>
      <c r="H36" s="382"/>
      <c r="I36" s="382"/>
      <c r="J36" s="382"/>
      <c r="K36" s="382"/>
      <c r="L36" s="383"/>
    </row>
    <row r="37" spans="1:12" ht="9.75" customHeight="1" x14ac:dyDescent="0.25">
      <c r="A37" s="97"/>
      <c r="B37" s="97"/>
      <c r="C37" s="97"/>
      <c r="D37" s="97"/>
      <c r="E37" s="97"/>
      <c r="F37" s="97"/>
      <c r="G37" s="97"/>
      <c r="H37" s="97"/>
      <c r="I37" s="97"/>
    </row>
    <row r="38" spans="1:12" ht="18.75" x14ac:dyDescent="0.25">
      <c r="A38" s="83" t="s">
        <v>20</v>
      </c>
      <c r="B38" s="76"/>
      <c r="D38" s="97"/>
      <c r="E38" s="97"/>
      <c r="F38" s="97"/>
      <c r="G38" s="97"/>
      <c r="H38" s="97"/>
      <c r="I38" s="97"/>
    </row>
    <row r="39" spans="1:12" ht="15" customHeight="1" x14ac:dyDescent="0.25">
      <c r="A39" s="97"/>
      <c r="B39" s="380" t="s">
        <v>424</v>
      </c>
      <c r="C39" s="380"/>
      <c r="D39" s="380"/>
      <c r="E39" s="380"/>
      <c r="F39" s="380"/>
      <c r="G39" s="380"/>
      <c r="H39" s="380"/>
      <c r="I39" s="97"/>
    </row>
    <row r="40" spans="1:12" x14ac:dyDescent="0.25">
      <c r="A40" s="97"/>
      <c r="B40" s="85"/>
      <c r="C40" s="85"/>
      <c r="D40" s="85"/>
      <c r="E40" s="85"/>
      <c r="F40" s="85"/>
      <c r="G40" s="85"/>
      <c r="H40" s="85"/>
      <c r="I40" s="97"/>
    </row>
    <row r="41" spans="1:12" hidden="1" x14ac:dyDescent="0.25">
      <c r="G41" s="102"/>
      <c r="H41" s="102"/>
    </row>
    <row r="42" spans="1:12" hidden="1" x14ac:dyDescent="0.25">
      <c r="G42" s="102"/>
      <c r="H42" s="102"/>
    </row>
    <row r="43" spans="1:12" hidden="1" x14ac:dyDescent="0.25">
      <c r="G43" s="102"/>
      <c r="H43" s="102"/>
    </row>
    <row r="44" spans="1:12" hidden="1" x14ac:dyDescent="0.25">
      <c r="G44" s="102"/>
      <c r="H44" s="102"/>
    </row>
    <row r="45" spans="1:12" hidden="1" x14ac:dyDescent="0.25">
      <c r="G45" s="102"/>
      <c r="H45" s="102"/>
    </row>
    <row r="46" spans="1:12" hidden="1" x14ac:dyDescent="0.25">
      <c r="G46" s="102"/>
      <c r="H46" s="102"/>
    </row>
    <row r="47" spans="1:12" hidden="1" x14ac:dyDescent="0.25">
      <c r="G47" s="102"/>
      <c r="H47" s="102"/>
    </row>
    <row r="48" spans="1:12" hidden="1" x14ac:dyDescent="0.25">
      <c r="G48" s="102"/>
      <c r="H48" s="102"/>
    </row>
    <row r="49" spans="7:8" hidden="1" x14ac:dyDescent="0.25">
      <c r="G49" s="102"/>
      <c r="H49" s="102"/>
    </row>
    <row r="50" spans="7:8" hidden="1" x14ac:dyDescent="0.25">
      <c r="G50" s="102"/>
      <c r="H50" s="102"/>
    </row>
    <row r="51" spans="7:8" hidden="1" x14ac:dyDescent="0.25"/>
    <row r="52" spans="7:8" hidden="1" x14ac:dyDescent="0.25"/>
    <row r="53" spans="7:8" hidden="1" x14ac:dyDescent="0.25"/>
    <row r="54" spans="7:8" hidden="1" x14ac:dyDescent="0.25"/>
    <row r="55" spans="7:8" hidden="1" x14ac:dyDescent="0.25"/>
    <row r="56" spans="7:8" hidden="1" x14ac:dyDescent="0.25"/>
    <row r="57" spans="7:8" hidden="1" x14ac:dyDescent="0.25"/>
    <row r="58" spans="7:8" hidden="1" x14ac:dyDescent="0.25"/>
    <row r="59" spans="7:8" hidden="1" x14ac:dyDescent="0.25"/>
    <row r="60" spans="7:8" hidden="1" x14ac:dyDescent="0.25"/>
    <row r="61" spans="7:8" hidden="1" x14ac:dyDescent="0.25"/>
    <row r="62" spans="7:8" hidden="1" x14ac:dyDescent="0.25"/>
    <row r="63" spans="7:8" hidden="1" x14ac:dyDescent="0.25"/>
    <row r="64" spans="7:8"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sheetData>
  <sheetProtection algorithmName="SHA-512" hashValue="ms0d4u14lfRyndkA4U4t6zSlljFm4b6Xy/Um55NK1uhr5T7JZoIBLGOpyCJH1jfEeabQBMlxPZi4BXXsLADBHg==" saltValue="qVEcupEMHV/ZdeouzwIIFA==" spinCount="100000" sheet="1" objects="1" scenarios="1"/>
  <mergeCells count="21">
    <mergeCell ref="B39:H39"/>
    <mergeCell ref="G18:L18"/>
    <mergeCell ref="G19:L19"/>
    <mergeCell ref="G20:L20"/>
    <mergeCell ref="G21:L21"/>
    <mergeCell ref="B36:L36"/>
    <mergeCell ref="G22:L22"/>
    <mergeCell ref="G24:L24"/>
    <mergeCell ref="G25:L25"/>
    <mergeCell ref="B32:L34"/>
    <mergeCell ref="B35:D35"/>
    <mergeCell ref="G12:L12"/>
    <mergeCell ref="G13:L13"/>
    <mergeCell ref="G14:L14"/>
    <mergeCell ref="G16:L16"/>
    <mergeCell ref="G17:L17"/>
    <mergeCell ref="A1:M1"/>
    <mergeCell ref="A2:M2"/>
    <mergeCell ref="B5:L5"/>
    <mergeCell ref="G9:L9"/>
    <mergeCell ref="G10:L10"/>
  </mergeCells>
  <hyperlinks>
    <hyperlink ref="G9:L9" location="'1. Direccionamiento Estrategico'!A1" display="01.-Direccionamiento Estratégico" xr:uid="{00000000-0004-0000-0000-000000000000}"/>
    <hyperlink ref="G10:L10" location="'2. Comunicaciones'!A1" display="02.- Comunicaciones" xr:uid="{00000000-0004-0000-0000-000001000000}"/>
    <hyperlink ref="G12:L12" location="'3. Gestión Información Turistic'!A1" display="03.-Gestión de la Información Turística" xr:uid="{00000000-0004-0000-0000-000002000000}"/>
    <hyperlink ref="G13:L13" location="'4. Gestión de Destino Competiti'!A1" display="04.-Gestión del Destino competitivo y sostenible" xr:uid="{00000000-0004-0000-0000-000003000000}"/>
    <hyperlink ref="G14:L14" location="'5. Promoción y mercadeo turísti'!A1" display="05.-Promoción y mercadeo turistico de la ciudad" xr:uid="{00000000-0004-0000-0000-000004000000}"/>
    <hyperlink ref="G16:L16" location="'6. Gestión del Talento Humano'!A1" display="06.-Gestión del talento humano" xr:uid="{00000000-0004-0000-0000-000005000000}"/>
    <hyperlink ref="G17:L17" location="'7. Gestión Bs y Ss'!A1" display="07.-Gestión de bienes y servicios" xr:uid="{00000000-0004-0000-0000-000006000000}"/>
    <hyperlink ref="G18:L18" location="'8. Gestión Financiera'!A1" display="08.-Gestión financiera" xr:uid="{00000000-0004-0000-0000-000007000000}"/>
    <hyperlink ref="G19:L19" location="'9. Gestión Jurídica y Contractu'!A1" display="09.-Gestión jurídica y contractual" xr:uid="{00000000-0004-0000-0000-000008000000}"/>
    <hyperlink ref="G20:L20" location="'10. Gestión Documental'!A1" display="10.-Gestión documental" xr:uid="{00000000-0004-0000-0000-000009000000}"/>
    <hyperlink ref="G21:L21" location="'11. Gestión Tecnológica'!A1" display="11.-Gestión tecnológica" xr:uid="{00000000-0004-0000-0000-00000A000000}"/>
    <hyperlink ref="G22:L22" location="'12. Atención al Ciudadano'!A1" display="12.-Atención al ciudadano" xr:uid="{00000000-0004-0000-0000-00000B000000}"/>
    <hyperlink ref="G24:L24" location="'13. Evaluación Institucional'!A1" display="13.-Evaluación institucional" xr:uid="{00000000-0004-0000-0000-00000C000000}"/>
    <hyperlink ref="G25:L25" location="'14. CI Disciplinario'!A1" display="14.-Control interno disciplinario" xr:uid="{00000000-0004-0000-0000-00000D000000}"/>
  </hyperlinks>
  <printOptions horizontalCentered="1"/>
  <pageMargins left="0.70866141732283472" right="0.70866141732283472" top="0.74803149606299213" bottom="0.74803149606299213" header="0.31496062992125984" footer="0.31496062992125984"/>
  <pageSetup scale="69" fitToHeight="0" orientation="landscape" r:id="rId1"/>
  <headerFooter>
    <oddFooter>&amp;L&amp;"Times New Roman,Normal"&amp;12DE-F04 V2&amp;R&amp;"Times New Roman,Normal"&amp;12Página &amp;P de &amp;N</oddFooter>
  </headerFooter>
  <rowBreaks count="1" manualBreakCount="1">
    <brk id="30" max="12"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499984740745262"/>
    <pageSetUpPr fitToPage="1"/>
  </sheetPr>
  <dimension ref="A1:AT82"/>
  <sheetViews>
    <sheetView view="pageBreakPreview" zoomScale="70" zoomScaleNormal="75" zoomScaleSheetLayoutView="70" zoomScalePageLayoutView="50" workbookViewId="0">
      <selection sqref="A1:B3"/>
    </sheetView>
  </sheetViews>
  <sheetFormatPr baseColWidth="10" defaultRowHeight="12.75" x14ac:dyDescent="0.25"/>
  <cols>
    <col min="1" max="1" width="4.42578125" style="199" customWidth="1"/>
    <col min="2" max="2" width="25.28515625" style="198" customWidth="1"/>
    <col min="3" max="3" width="7.28515625" style="198" customWidth="1"/>
    <col min="4" max="4" width="7.42578125" style="198" customWidth="1"/>
    <col min="5" max="5" width="6.7109375" style="198" customWidth="1"/>
    <col min="6" max="6" width="5" style="198" customWidth="1"/>
    <col min="7" max="7" width="6" style="198" bestFit="1" customWidth="1"/>
    <col min="8" max="8" width="5" style="198" customWidth="1"/>
    <col min="9" max="9" width="5" style="199" customWidth="1"/>
    <col min="10" max="10" width="6" style="199" bestFit="1" customWidth="1"/>
    <col min="11" max="11" width="5" style="199" customWidth="1"/>
    <col min="12" max="12" width="5" style="200" customWidth="1"/>
    <col min="13" max="13" width="6" style="200" bestFit="1" customWidth="1"/>
    <col min="14" max="14" width="5" style="200" customWidth="1"/>
    <col min="15" max="15" width="8.7109375" style="200" customWidth="1"/>
    <col min="16" max="16" width="1.42578125" style="217" customWidth="1"/>
    <col min="17" max="17" width="6.85546875" style="198" customWidth="1"/>
    <col min="18" max="18" width="48" style="202" bestFit="1" customWidth="1"/>
    <col min="19" max="19" width="5.42578125" style="199" customWidth="1"/>
    <col min="20" max="22" width="5.85546875" style="199" customWidth="1"/>
    <col min="23" max="25" width="5.85546875" style="200" customWidth="1"/>
    <col min="26" max="28" width="5.85546875" style="199" customWidth="1"/>
    <col min="29" max="31" width="5.85546875" style="200" customWidth="1"/>
    <col min="32" max="32" width="9.140625" style="200" customWidth="1"/>
    <col min="33" max="33" width="1.85546875" style="201" customWidth="1"/>
    <col min="34" max="44" width="8.7109375" style="199" customWidth="1"/>
    <col min="45" max="45" width="11" style="199" customWidth="1"/>
    <col min="46" max="46" width="15.7109375" style="199" customWidth="1"/>
    <col min="47" max="240" width="11.42578125" style="199"/>
    <col min="241" max="241" width="19.28515625" style="199" customWidth="1"/>
    <col min="242" max="242" width="6.85546875" style="199" customWidth="1"/>
    <col min="243" max="243" width="48" style="199" bestFit="1" customWidth="1"/>
    <col min="244" max="245" width="7.42578125" style="199" customWidth="1"/>
    <col min="246" max="246" width="5.42578125" style="199" customWidth="1"/>
    <col min="247" max="252" width="0" style="199" hidden="1" customWidth="1"/>
    <col min="253" max="258" width="5.85546875" style="199" customWidth="1"/>
    <col min="259" max="259" width="9.140625" style="199" customWidth="1"/>
    <col min="260" max="260" width="8" style="199" customWidth="1"/>
    <col min="261" max="261" width="12.28515625" style="199" customWidth="1"/>
    <col min="262" max="286" width="0" style="199" hidden="1" customWidth="1"/>
    <col min="287" max="287" width="26.5703125" style="199" customWidth="1"/>
    <col min="288" max="288" width="56" style="199" customWidth="1"/>
    <col min="289" max="289" width="14.28515625" style="199" customWidth="1"/>
    <col min="290" max="295" width="0" style="199" hidden="1" customWidth="1"/>
    <col min="296" max="301" width="11.42578125" style="199"/>
    <col min="302" max="302" width="14.42578125" style="199" bestFit="1" customWidth="1"/>
    <col min="303" max="496" width="11.42578125" style="199"/>
    <col min="497" max="497" width="19.28515625" style="199" customWidth="1"/>
    <col min="498" max="498" width="6.85546875" style="199" customWidth="1"/>
    <col min="499" max="499" width="48" style="199" bestFit="1" customWidth="1"/>
    <col min="500" max="501" width="7.42578125" style="199" customWidth="1"/>
    <col min="502" max="502" width="5.42578125" style="199" customWidth="1"/>
    <col min="503" max="508" width="0" style="199" hidden="1" customWidth="1"/>
    <col min="509" max="514" width="5.85546875" style="199" customWidth="1"/>
    <col min="515" max="515" width="9.140625" style="199" customWidth="1"/>
    <col min="516" max="516" width="8" style="199" customWidth="1"/>
    <col min="517" max="517" width="12.28515625" style="199" customWidth="1"/>
    <col min="518" max="542" width="0" style="199" hidden="1" customWidth="1"/>
    <col min="543" max="543" width="26.5703125" style="199" customWidth="1"/>
    <col min="544" max="544" width="56" style="199" customWidth="1"/>
    <col min="545" max="545" width="14.28515625" style="199" customWidth="1"/>
    <col min="546" max="551" width="0" style="199" hidden="1" customWidth="1"/>
    <col min="552" max="557" width="11.42578125" style="199"/>
    <col min="558" max="558" width="14.42578125" style="199" bestFit="1" customWidth="1"/>
    <col min="559" max="752" width="11.42578125" style="199"/>
    <col min="753" max="753" width="19.28515625" style="199" customWidth="1"/>
    <col min="754" max="754" width="6.85546875" style="199" customWidth="1"/>
    <col min="755" max="755" width="48" style="199" bestFit="1" customWidth="1"/>
    <col min="756" max="757" width="7.42578125" style="199" customWidth="1"/>
    <col min="758" max="758" width="5.42578125" style="199" customWidth="1"/>
    <col min="759" max="764" width="0" style="199" hidden="1" customWidth="1"/>
    <col min="765" max="770" width="5.85546875" style="199" customWidth="1"/>
    <col min="771" max="771" width="9.140625" style="199" customWidth="1"/>
    <col min="772" max="772" width="8" style="199" customWidth="1"/>
    <col min="773" max="773" width="12.28515625" style="199" customWidth="1"/>
    <col min="774" max="798" width="0" style="199" hidden="1" customWidth="1"/>
    <col min="799" max="799" width="26.5703125" style="199" customWidth="1"/>
    <col min="800" max="800" width="56" style="199" customWidth="1"/>
    <col min="801" max="801" width="14.28515625" style="199" customWidth="1"/>
    <col min="802" max="807" width="0" style="199" hidden="1" customWidth="1"/>
    <col min="808" max="813" width="11.42578125" style="199"/>
    <col min="814" max="814" width="14.42578125" style="199" bestFit="1" customWidth="1"/>
    <col min="815" max="1008" width="11.42578125" style="199"/>
    <col min="1009" max="1009" width="19.28515625" style="199" customWidth="1"/>
    <col min="1010" max="1010" width="6.85546875" style="199" customWidth="1"/>
    <col min="1011" max="1011" width="48" style="199" bestFit="1" customWidth="1"/>
    <col min="1012" max="1013" width="7.42578125" style="199" customWidth="1"/>
    <col min="1014" max="1014" width="5.42578125" style="199" customWidth="1"/>
    <col min="1015" max="1020" width="0" style="199" hidden="1" customWidth="1"/>
    <col min="1021" max="1026" width="5.85546875" style="199" customWidth="1"/>
    <col min="1027" max="1027" width="9.140625" style="199" customWidth="1"/>
    <col min="1028" max="1028" width="8" style="199" customWidth="1"/>
    <col min="1029" max="1029" width="12.28515625" style="199" customWidth="1"/>
    <col min="1030" max="1054" width="0" style="199" hidden="1" customWidth="1"/>
    <col min="1055" max="1055" width="26.5703125" style="199" customWidth="1"/>
    <col min="1056" max="1056" width="56" style="199" customWidth="1"/>
    <col min="1057" max="1057" width="14.28515625" style="199" customWidth="1"/>
    <col min="1058" max="1063" width="0" style="199" hidden="1" customWidth="1"/>
    <col min="1064" max="1069" width="11.42578125" style="199"/>
    <col min="1070" max="1070" width="14.42578125" style="199" bestFit="1" customWidth="1"/>
    <col min="1071" max="1264" width="11.42578125" style="199"/>
    <col min="1265" max="1265" width="19.28515625" style="199" customWidth="1"/>
    <col min="1266" max="1266" width="6.85546875" style="199" customWidth="1"/>
    <col min="1267" max="1267" width="48" style="199" bestFit="1" customWidth="1"/>
    <col min="1268" max="1269" width="7.42578125" style="199" customWidth="1"/>
    <col min="1270" max="1270" width="5.42578125" style="199" customWidth="1"/>
    <col min="1271" max="1276" width="0" style="199" hidden="1" customWidth="1"/>
    <col min="1277" max="1282" width="5.85546875" style="199" customWidth="1"/>
    <col min="1283" max="1283" width="9.140625" style="199" customWidth="1"/>
    <col min="1284" max="1284" width="8" style="199" customWidth="1"/>
    <col min="1285" max="1285" width="12.28515625" style="199" customWidth="1"/>
    <col min="1286" max="1310" width="0" style="199" hidden="1" customWidth="1"/>
    <col min="1311" max="1311" width="26.5703125" style="199" customWidth="1"/>
    <col min="1312" max="1312" width="56" style="199" customWidth="1"/>
    <col min="1313" max="1313" width="14.28515625" style="199" customWidth="1"/>
    <col min="1314" max="1319" width="0" style="199" hidden="1" customWidth="1"/>
    <col min="1320" max="1325" width="11.42578125" style="199"/>
    <col min="1326" max="1326" width="14.42578125" style="199" bestFit="1" customWidth="1"/>
    <col min="1327" max="1520" width="11.42578125" style="199"/>
    <col min="1521" max="1521" width="19.28515625" style="199" customWidth="1"/>
    <col min="1522" max="1522" width="6.85546875" style="199" customWidth="1"/>
    <col min="1523" max="1523" width="48" style="199" bestFit="1" customWidth="1"/>
    <col min="1524" max="1525" width="7.42578125" style="199" customWidth="1"/>
    <col min="1526" max="1526" width="5.42578125" style="199" customWidth="1"/>
    <col min="1527" max="1532" width="0" style="199" hidden="1" customWidth="1"/>
    <col min="1533" max="1538" width="5.85546875" style="199" customWidth="1"/>
    <col min="1539" max="1539" width="9.140625" style="199" customWidth="1"/>
    <col min="1540" max="1540" width="8" style="199" customWidth="1"/>
    <col min="1541" max="1541" width="12.28515625" style="199" customWidth="1"/>
    <col min="1542" max="1566" width="0" style="199" hidden="1" customWidth="1"/>
    <col min="1567" max="1567" width="26.5703125" style="199" customWidth="1"/>
    <col min="1568" max="1568" width="56" style="199" customWidth="1"/>
    <col min="1569" max="1569" width="14.28515625" style="199" customWidth="1"/>
    <col min="1570" max="1575" width="0" style="199" hidden="1" customWidth="1"/>
    <col min="1576" max="1581" width="11.42578125" style="199"/>
    <col min="1582" max="1582" width="14.42578125" style="199" bestFit="1" customWidth="1"/>
    <col min="1583" max="1776" width="11.42578125" style="199"/>
    <col min="1777" max="1777" width="19.28515625" style="199" customWidth="1"/>
    <col min="1778" max="1778" width="6.85546875" style="199" customWidth="1"/>
    <col min="1779" max="1779" width="48" style="199" bestFit="1" customWidth="1"/>
    <col min="1780" max="1781" width="7.42578125" style="199" customWidth="1"/>
    <col min="1782" max="1782" width="5.42578125" style="199" customWidth="1"/>
    <col min="1783" max="1788" width="0" style="199" hidden="1" customWidth="1"/>
    <col min="1789" max="1794" width="5.85546875" style="199" customWidth="1"/>
    <col min="1795" max="1795" width="9.140625" style="199" customWidth="1"/>
    <col min="1796" max="1796" width="8" style="199" customWidth="1"/>
    <col min="1797" max="1797" width="12.28515625" style="199" customWidth="1"/>
    <col min="1798" max="1822" width="0" style="199" hidden="1" customWidth="1"/>
    <col min="1823" max="1823" width="26.5703125" style="199" customWidth="1"/>
    <col min="1824" max="1824" width="56" style="199" customWidth="1"/>
    <col min="1825" max="1825" width="14.28515625" style="199" customWidth="1"/>
    <col min="1826" max="1831" width="0" style="199" hidden="1" customWidth="1"/>
    <col min="1832" max="1837" width="11.42578125" style="199"/>
    <col min="1838" max="1838" width="14.42578125" style="199" bestFit="1" customWidth="1"/>
    <col min="1839" max="2032" width="11.42578125" style="199"/>
    <col min="2033" max="2033" width="19.28515625" style="199" customWidth="1"/>
    <col min="2034" max="2034" width="6.85546875" style="199" customWidth="1"/>
    <col min="2035" max="2035" width="48" style="199" bestFit="1" customWidth="1"/>
    <col min="2036" max="2037" width="7.42578125" style="199" customWidth="1"/>
    <col min="2038" max="2038" width="5.42578125" style="199" customWidth="1"/>
    <col min="2039" max="2044" width="0" style="199" hidden="1" customWidth="1"/>
    <col min="2045" max="2050" width="5.85546875" style="199" customWidth="1"/>
    <col min="2051" max="2051" width="9.140625" style="199" customWidth="1"/>
    <col min="2052" max="2052" width="8" style="199" customWidth="1"/>
    <col min="2053" max="2053" width="12.28515625" style="199" customWidth="1"/>
    <col min="2054" max="2078" width="0" style="199" hidden="1" customWidth="1"/>
    <col min="2079" max="2079" width="26.5703125" style="199" customWidth="1"/>
    <col min="2080" max="2080" width="56" style="199" customWidth="1"/>
    <col min="2081" max="2081" width="14.28515625" style="199" customWidth="1"/>
    <col min="2082" max="2087" width="0" style="199" hidden="1" customWidth="1"/>
    <col min="2088" max="2093" width="11.42578125" style="199"/>
    <col min="2094" max="2094" width="14.42578125" style="199" bestFit="1" customWidth="1"/>
    <col min="2095" max="2288" width="11.42578125" style="199"/>
    <col min="2289" max="2289" width="19.28515625" style="199" customWidth="1"/>
    <col min="2290" max="2290" width="6.85546875" style="199" customWidth="1"/>
    <col min="2291" max="2291" width="48" style="199" bestFit="1" customWidth="1"/>
    <col min="2292" max="2293" width="7.42578125" style="199" customWidth="1"/>
    <col min="2294" max="2294" width="5.42578125" style="199" customWidth="1"/>
    <col min="2295" max="2300" width="0" style="199" hidden="1" customWidth="1"/>
    <col min="2301" max="2306" width="5.85546875" style="199" customWidth="1"/>
    <col min="2307" max="2307" width="9.140625" style="199" customWidth="1"/>
    <col min="2308" max="2308" width="8" style="199" customWidth="1"/>
    <col min="2309" max="2309" width="12.28515625" style="199" customWidth="1"/>
    <col min="2310" max="2334" width="0" style="199" hidden="1" customWidth="1"/>
    <col min="2335" max="2335" width="26.5703125" style="199" customWidth="1"/>
    <col min="2336" max="2336" width="56" style="199" customWidth="1"/>
    <col min="2337" max="2337" width="14.28515625" style="199" customWidth="1"/>
    <col min="2338" max="2343" width="0" style="199" hidden="1" customWidth="1"/>
    <col min="2344" max="2349" width="11.42578125" style="199"/>
    <col min="2350" max="2350" width="14.42578125" style="199" bestFit="1" customWidth="1"/>
    <col min="2351" max="2544" width="11.42578125" style="199"/>
    <col min="2545" max="2545" width="19.28515625" style="199" customWidth="1"/>
    <col min="2546" max="2546" width="6.85546875" style="199" customWidth="1"/>
    <col min="2547" max="2547" width="48" style="199" bestFit="1" customWidth="1"/>
    <col min="2548" max="2549" width="7.42578125" style="199" customWidth="1"/>
    <col min="2550" max="2550" width="5.42578125" style="199" customWidth="1"/>
    <col min="2551" max="2556" width="0" style="199" hidden="1" customWidth="1"/>
    <col min="2557" max="2562" width="5.85546875" style="199" customWidth="1"/>
    <col min="2563" max="2563" width="9.140625" style="199" customWidth="1"/>
    <col min="2564" max="2564" width="8" style="199" customWidth="1"/>
    <col min="2565" max="2565" width="12.28515625" style="199" customWidth="1"/>
    <col min="2566" max="2590" width="0" style="199" hidden="1" customWidth="1"/>
    <col min="2591" max="2591" width="26.5703125" style="199" customWidth="1"/>
    <col min="2592" max="2592" width="56" style="199" customWidth="1"/>
    <col min="2593" max="2593" width="14.28515625" style="199" customWidth="1"/>
    <col min="2594" max="2599" width="0" style="199" hidden="1" customWidth="1"/>
    <col min="2600" max="2605" width="11.42578125" style="199"/>
    <col min="2606" max="2606" width="14.42578125" style="199" bestFit="1" customWidth="1"/>
    <col min="2607" max="2800" width="11.42578125" style="199"/>
    <col min="2801" max="2801" width="19.28515625" style="199" customWidth="1"/>
    <col min="2802" max="2802" width="6.85546875" style="199" customWidth="1"/>
    <col min="2803" max="2803" width="48" style="199" bestFit="1" customWidth="1"/>
    <col min="2804" max="2805" width="7.42578125" style="199" customWidth="1"/>
    <col min="2806" max="2806" width="5.42578125" style="199" customWidth="1"/>
    <col min="2807" max="2812" width="0" style="199" hidden="1" customWidth="1"/>
    <col min="2813" max="2818" width="5.85546875" style="199" customWidth="1"/>
    <col min="2819" max="2819" width="9.140625" style="199" customWidth="1"/>
    <col min="2820" max="2820" width="8" style="199" customWidth="1"/>
    <col min="2821" max="2821" width="12.28515625" style="199" customWidth="1"/>
    <col min="2822" max="2846" width="0" style="199" hidden="1" customWidth="1"/>
    <col min="2847" max="2847" width="26.5703125" style="199" customWidth="1"/>
    <col min="2848" max="2848" width="56" style="199" customWidth="1"/>
    <col min="2849" max="2849" width="14.28515625" style="199" customWidth="1"/>
    <col min="2850" max="2855" width="0" style="199" hidden="1" customWidth="1"/>
    <col min="2856" max="2861" width="11.42578125" style="199"/>
    <col min="2862" max="2862" width="14.42578125" style="199" bestFit="1" customWidth="1"/>
    <col min="2863" max="3056" width="11.42578125" style="199"/>
    <col min="3057" max="3057" width="19.28515625" style="199" customWidth="1"/>
    <col min="3058" max="3058" width="6.85546875" style="199" customWidth="1"/>
    <col min="3059" max="3059" width="48" style="199" bestFit="1" customWidth="1"/>
    <col min="3060" max="3061" width="7.42578125" style="199" customWidth="1"/>
    <col min="3062" max="3062" width="5.42578125" style="199" customWidth="1"/>
    <col min="3063" max="3068" width="0" style="199" hidden="1" customWidth="1"/>
    <col min="3069" max="3074" width="5.85546875" style="199" customWidth="1"/>
    <col min="3075" max="3075" width="9.140625" style="199" customWidth="1"/>
    <col min="3076" max="3076" width="8" style="199" customWidth="1"/>
    <col min="3077" max="3077" width="12.28515625" style="199" customWidth="1"/>
    <col min="3078" max="3102" width="0" style="199" hidden="1" customWidth="1"/>
    <col min="3103" max="3103" width="26.5703125" style="199" customWidth="1"/>
    <col min="3104" max="3104" width="56" style="199" customWidth="1"/>
    <col min="3105" max="3105" width="14.28515625" style="199" customWidth="1"/>
    <col min="3106" max="3111" width="0" style="199" hidden="1" customWidth="1"/>
    <col min="3112" max="3117" width="11.42578125" style="199"/>
    <col min="3118" max="3118" width="14.42578125" style="199" bestFit="1" customWidth="1"/>
    <col min="3119" max="3312" width="11.42578125" style="199"/>
    <col min="3313" max="3313" width="19.28515625" style="199" customWidth="1"/>
    <col min="3314" max="3314" width="6.85546875" style="199" customWidth="1"/>
    <col min="3315" max="3315" width="48" style="199" bestFit="1" customWidth="1"/>
    <col min="3316" max="3317" width="7.42578125" style="199" customWidth="1"/>
    <col min="3318" max="3318" width="5.42578125" style="199" customWidth="1"/>
    <col min="3319" max="3324" width="0" style="199" hidden="1" customWidth="1"/>
    <col min="3325" max="3330" width="5.85546875" style="199" customWidth="1"/>
    <col min="3331" max="3331" width="9.140625" style="199" customWidth="1"/>
    <col min="3332" max="3332" width="8" style="199" customWidth="1"/>
    <col min="3333" max="3333" width="12.28515625" style="199" customWidth="1"/>
    <col min="3334" max="3358" width="0" style="199" hidden="1" customWidth="1"/>
    <col min="3359" max="3359" width="26.5703125" style="199" customWidth="1"/>
    <col min="3360" max="3360" width="56" style="199" customWidth="1"/>
    <col min="3361" max="3361" width="14.28515625" style="199" customWidth="1"/>
    <col min="3362" max="3367" width="0" style="199" hidden="1" customWidth="1"/>
    <col min="3368" max="3373" width="11.42578125" style="199"/>
    <col min="3374" max="3374" width="14.42578125" style="199" bestFit="1" customWidth="1"/>
    <col min="3375" max="3568" width="11.42578125" style="199"/>
    <col min="3569" max="3569" width="19.28515625" style="199" customWidth="1"/>
    <col min="3570" max="3570" width="6.85546875" style="199" customWidth="1"/>
    <col min="3571" max="3571" width="48" style="199" bestFit="1" customWidth="1"/>
    <col min="3572" max="3573" width="7.42578125" style="199" customWidth="1"/>
    <col min="3574" max="3574" width="5.42578125" style="199" customWidth="1"/>
    <col min="3575" max="3580" width="0" style="199" hidden="1" customWidth="1"/>
    <col min="3581" max="3586" width="5.85546875" style="199" customWidth="1"/>
    <col min="3587" max="3587" width="9.140625" style="199" customWidth="1"/>
    <col min="3588" max="3588" width="8" style="199" customWidth="1"/>
    <col min="3589" max="3589" width="12.28515625" style="199" customWidth="1"/>
    <col min="3590" max="3614" width="0" style="199" hidden="1" customWidth="1"/>
    <col min="3615" max="3615" width="26.5703125" style="199" customWidth="1"/>
    <col min="3616" max="3616" width="56" style="199" customWidth="1"/>
    <col min="3617" max="3617" width="14.28515625" style="199" customWidth="1"/>
    <col min="3618" max="3623" width="0" style="199" hidden="1" customWidth="1"/>
    <col min="3624" max="3629" width="11.42578125" style="199"/>
    <col min="3630" max="3630" width="14.42578125" style="199" bestFit="1" customWidth="1"/>
    <col min="3631" max="3824" width="11.42578125" style="199"/>
    <col min="3825" max="3825" width="19.28515625" style="199" customWidth="1"/>
    <col min="3826" max="3826" width="6.85546875" style="199" customWidth="1"/>
    <col min="3827" max="3827" width="48" style="199" bestFit="1" customWidth="1"/>
    <col min="3828" max="3829" width="7.42578125" style="199" customWidth="1"/>
    <col min="3830" max="3830" width="5.42578125" style="199" customWidth="1"/>
    <col min="3831" max="3836" width="0" style="199" hidden="1" customWidth="1"/>
    <col min="3837" max="3842" width="5.85546875" style="199" customWidth="1"/>
    <col min="3843" max="3843" width="9.140625" style="199" customWidth="1"/>
    <col min="3844" max="3844" width="8" style="199" customWidth="1"/>
    <col min="3845" max="3845" width="12.28515625" style="199" customWidth="1"/>
    <col min="3846" max="3870" width="0" style="199" hidden="1" customWidth="1"/>
    <col min="3871" max="3871" width="26.5703125" style="199" customWidth="1"/>
    <col min="3872" max="3872" width="56" style="199" customWidth="1"/>
    <col min="3873" max="3873" width="14.28515625" style="199" customWidth="1"/>
    <col min="3874" max="3879" width="0" style="199" hidden="1" customWidth="1"/>
    <col min="3880" max="3885" width="11.42578125" style="199"/>
    <col min="3886" max="3886" width="14.42578125" style="199" bestFit="1" customWidth="1"/>
    <col min="3887" max="4080" width="11.42578125" style="199"/>
    <col min="4081" max="4081" width="19.28515625" style="199" customWidth="1"/>
    <col min="4082" max="4082" width="6.85546875" style="199" customWidth="1"/>
    <col min="4083" max="4083" width="48" style="199" bestFit="1" customWidth="1"/>
    <col min="4084" max="4085" width="7.42578125" style="199" customWidth="1"/>
    <col min="4086" max="4086" width="5.42578125" style="199" customWidth="1"/>
    <col min="4087" max="4092" width="0" style="199" hidden="1" customWidth="1"/>
    <col min="4093" max="4098" width="5.85546875" style="199" customWidth="1"/>
    <col min="4099" max="4099" width="9.140625" style="199" customWidth="1"/>
    <col min="4100" max="4100" width="8" style="199" customWidth="1"/>
    <col min="4101" max="4101" width="12.28515625" style="199" customWidth="1"/>
    <col min="4102" max="4126" width="0" style="199" hidden="1" customWidth="1"/>
    <col min="4127" max="4127" width="26.5703125" style="199" customWidth="1"/>
    <col min="4128" max="4128" width="56" style="199" customWidth="1"/>
    <col min="4129" max="4129" width="14.28515625" style="199" customWidth="1"/>
    <col min="4130" max="4135" width="0" style="199" hidden="1" customWidth="1"/>
    <col min="4136" max="4141" width="11.42578125" style="199"/>
    <col min="4142" max="4142" width="14.42578125" style="199" bestFit="1" customWidth="1"/>
    <col min="4143" max="4336" width="11.42578125" style="199"/>
    <col min="4337" max="4337" width="19.28515625" style="199" customWidth="1"/>
    <col min="4338" max="4338" width="6.85546875" style="199" customWidth="1"/>
    <col min="4339" max="4339" width="48" style="199" bestFit="1" customWidth="1"/>
    <col min="4340" max="4341" width="7.42578125" style="199" customWidth="1"/>
    <col min="4342" max="4342" width="5.42578125" style="199" customWidth="1"/>
    <col min="4343" max="4348" width="0" style="199" hidden="1" customWidth="1"/>
    <col min="4349" max="4354" width="5.85546875" style="199" customWidth="1"/>
    <col min="4355" max="4355" width="9.140625" style="199" customWidth="1"/>
    <col min="4356" max="4356" width="8" style="199" customWidth="1"/>
    <col min="4357" max="4357" width="12.28515625" style="199" customWidth="1"/>
    <col min="4358" max="4382" width="0" style="199" hidden="1" customWidth="1"/>
    <col min="4383" max="4383" width="26.5703125" style="199" customWidth="1"/>
    <col min="4384" max="4384" width="56" style="199" customWidth="1"/>
    <col min="4385" max="4385" width="14.28515625" style="199" customWidth="1"/>
    <col min="4386" max="4391" width="0" style="199" hidden="1" customWidth="1"/>
    <col min="4392" max="4397" width="11.42578125" style="199"/>
    <col min="4398" max="4398" width="14.42578125" style="199" bestFit="1" customWidth="1"/>
    <col min="4399" max="4592" width="11.42578125" style="199"/>
    <col min="4593" max="4593" width="19.28515625" style="199" customWidth="1"/>
    <col min="4594" max="4594" width="6.85546875" style="199" customWidth="1"/>
    <col min="4595" max="4595" width="48" style="199" bestFit="1" customWidth="1"/>
    <col min="4596" max="4597" width="7.42578125" style="199" customWidth="1"/>
    <col min="4598" max="4598" width="5.42578125" style="199" customWidth="1"/>
    <col min="4599" max="4604" width="0" style="199" hidden="1" customWidth="1"/>
    <col min="4605" max="4610" width="5.85546875" style="199" customWidth="1"/>
    <col min="4611" max="4611" width="9.140625" style="199" customWidth="1"/>
    <col min="4612" max="4612" width="8" style="199" customWidth="1"/>
    <col min="4613" max="4613" width="12.28515625" style="199" customWidth="1"/>
    <col min="4614" max="4638" width="0" style="199" hidden="1" customWidth="1"/>
    <col min="4639" max="4639" width="26.5703125" style="199" customWidth="1"/>
    <col min="4640" max="4640" width="56" style="199" customWidth="1"/>
    <col min="4641" max="4641" width="14.28515625" style="199" customWidth="1"/>
    <col min="4642" max="4647" width="0" style="199" hidden="1" customWidth="1"/>
    <col min="4648" max="4653" width="11.42578125" style="199"/>
    <col min="4654" max="4654" width="14.42578125" style="199" bestFit="1" customWidth="1"/>
    <col min="4655" max="4848" width="11.42578125" style="199"/>
    <col min="4849" max="4849" width="19.28515625" style="199" customWidth="1"/>
    <col min="4850" max="4850" width="6.85546875" style="199" customWidth="1"/>
    <col min="4851" max="4851" width="48" style="199" bestFit="1" customWidth="1"/>
    <col min="4852" max="4853" width="7.42578125" style="199" customWidth="1"/>
    <col min="4854" max="4854" width="5.42578125" style="199" customWidth="1"/>
    <col min="4855" max="4860" width="0" style="199" hidden="1" customWidth="1"/>
    <col min="4861" max="4866" width="5.85546875" style="199" customWidth="1"/>
    <col min="4867" max="4867" width="9.140625" style="199" customWidth="1"/>
    <col min="4868" max="4868" width="8" style="199" customWidth="1"/>
    <col min="4869" max="4869" width="12.28515625" style="199" customWidth="1"/>
    <col min="4870" max="4894" width="0" style="199" hidden="1" customWidth="1"/>
    <col min="4895" max="4895" width="26.5703125" style="199" customWidth="1"/>
    <col min="4896" max="4896" width="56" style="199" customWidth="1"/>
    <col min="4897" max="4897" width="14.28515625" style="199" customWidth="1"/>
    <col min="4898" max="4903" width="0" style="199" hidden="1" customWidth="1"/>
    <col min="4904" max="4909" width="11.42578125" style="199"/>
    <col min="4910" max="4910" width="14.42578125" style="199" bestFit="1" customWidth="1"/>
    <col min="4911" max="5104" width="11.42578125" style="199"/>
    <col min="5105" max="5105" width="19.28515625" style="199" customWidth="1"/>
    <col min="5106" max="5106" width="6.85546875" style="199" customWidth="1"/>
    <col min="5107" max="5107" width="48" style="199" bestFit="1" customWidth="1"/>
    <col min="5108" max="5109" width="7.42578125" style="199" customWidth="1"/>
    <col min="5110" max="5110" width="5.42578125" style="199" customWidth="1"/>
    <col min="5111" max="5116" width="0" style="199" hidden="1" customWidth="1"/>
    <col min="5117" max="5122" width="5.85546875" style="199" customWidth="1"/>
    <col min="5123" max="5123" width="9.140625" style="199" customWidth="1"/>
    <col min="5124" max="5124" width="8" style="199" customWidth="1"/>
    <col min="5125" max="5125" width="12.28515625" style="199" customWidth="1"/>
    <col min="5126" max="5150" width="0" style="199" hidden="1" customWidth="1"/>
    <col min="5151" max="5151" width="26.5703125" style="199" customWidth="1"/>
    <col min="5152" max="5152" width="56" style="199" customWidth="1"/>
    <col min="5153" max="5153" width="14.28515625" style="199" customWidth="1"/>
    <col min="5154" max="5159" width="0" style="199" hidden="1" customWidth="1"/>
    <col min="5160" max="5165" width="11.42578125" style="199"/>
    <col min="5166" max="5166" width="14.42578125" style="199" bestFit="1" customWidth="1"/>
    <col min="5167" max="5360" width="11.42578125" style="199"/>
    <col min="5361" max="5361" width="19.28515625" style="199" customWidth="1"/>
    <col min="5362" max="5362" width="6.85546875" style="199" customWidth="1"/>
    <col min="5363" max="5363" width="48" style="199" bestFit="1" customWidth="1"/>
    <col min="5364" max="5365" width="7.42578125" style="199" customWidth="1"/>
    <col min="5366" max="5366" width="5.42578125" style="199" customWidth="1"/>
    <col min="5367" max="5372" width="0" style="199" hidden="1" customWidth="1"/>
    <col min="5373" max="5378" width="5.85546875" style="199" customWidth="1"/>
    <col min="5379" max="5379" width="9.140625" style="199" customWidth="1"/>
    <col min="5380" max="5380" width="8" style="199" customWidth="1"/>
    <col min="5381" max="5381" width="12.28515625" style="199" customWidth="1"/>
    <col min="5382" max="5406" width="0" style="199" hidden="1" customWidth="1"/>
    <col min="5407" max="5407" width="26.5703125" style="199" customWidth="1"/>
    <col min="5408" max="5408" width="56" style="199" customWidth="1"/>
    <col min="5409" max="5409" width="14.28515625" style="199" customWidth="1"/>
    <col min="5410" max="5415" width="0" style="199" hidden="1" customWidth="1"/>
    <col min="5416" max="5421" width="11.42578125" style="199"/>
    <col min="5422" max="5422" width="14.42578125" style="199" bestFit="1" customWidth="1"/>
    <col min="5423" max="5616" width="11.42578125" style="199"/>
    <col min="5617" max="5617" width="19.28515625" style="199" customWidth="1"/>
    <col min="5618" max="5618" width="6.85546875" style="199" customWidth="1"/>
    <col min="5619" max="5619" width="48" style="199" bestFit="1" customWidth="1"/>
    <col min="5620" max="5621" width="7.42578125" style="199" customWidth="1"/>
    <col min="5622" max="5622" width="5.42578125" style="199" customWidth="1"/>
    <col min="5623" max="5628" width="0" style="199" hidden="1" customWidth="1"/>
    <col min="5629" max="5634" width="5.85546875" style="199" customWidth="1"/>
    <col min="5635" max="5635" width="9.140625" style="199" customWidth="1"/>
    <col min="5636" max="5636" width="8" style="199" customWidth="1"/>
    <col min="5637" max="5637" width="12.28515625" style="199" customWidth="1"/>
    <col min="5638" max="5662" width="0" style="199" hidden="1" customWidth="1"/>
    <col min="5663" max="5663" width="26.5703125" style="199" customWidth="1"/>
    <col min="5664" max="5664" width="56" style="199" customWidth="1"/>
    <col min="5665" max="5665" width="14.28515625" style="199" customWidth="1"/>
    <col min="5666" max="5671" width="0" style="199" hidden="1" customWidth="1"/>
    <col min="5672" max="5677" width="11.42578125" style="199"/>
    <col min="5678" max="5678" width="14.42578125" style="199" bestFit="1" customWidth="1"/>
    <col min="5679" max="5872" width="11.42578125" style="199"/>
    <col min="5873" max="5873" width="19.28515625" style="199" customWidth="1"/>
    <col min="5874" max="5874" width="6.85546875" style="199" customWidth="1"/>
    <col min="5875" max="5875" width="48" style="199" bestFit="1" customWidth="1"/>
    <col min="5876" max="5877" width="7.42578125" style="199" customWidth="1"/>
    <col min="5878" max="5878" width="5.42578125" style="199" customWidth="1"/>
    <col min="5879" max="5884" width="0" style="199" hidden="1" customWidth="1"/>
    <col min="5885" max="5890" width="5.85546875" style="199" customWidth="1"/>
    <col min="5891" max="5891" width="9.140625" style="199" customWidth="1"/>
    <col min="5892" max="5892" width="8" style="199" customWidth="1"/>
    <col min="5893" max="5893" width="12.28515625" style="199" customWidth="1"/>
    <col min="5894" max="5918" width="0" style="199" hidden="1" customWidth="1"/>
    <col min="5919" max="5919" width="26.5703125" style="199" customWidth="1"/>
    <col min="5920" max="5920" width="56" style="199" customWidth="1"/>
    <col min="5921" max="5921" width="14.28515625" style="199" customWidth="1"/>
    <col min="5922" max="5927" width="0" style="199" hidden="1" customWidth="1"/>
    <col min="5928" max="5933" width="11.42578125" style="199"/>
    <col min="5934" max="5934" width="14.42578125" style="199" bestFit="1" customWidth="1"/>
    <col min="5935" max="6128" width="11.42578125" style="199"/>
    <col min="6129" max="6129" width="19.28515625" style="199" customWidth="1"/>
    <col min="6130" max="6130" width="6.85546875" style="199" customWidth="1"/>
    <col min="6131" max="6131" width="48" style="199" bestFit="1" customWidth="1"/>
    <col min="6132" max="6133" width="7.42578125" style="199" customWidth="1"/>
    <col min="6134" max="6134" width="5.42578125" style="199" customWidth="1"/>
    <col min="6135" max="6140" width="0" style="199" hidden="1" customWidth="1"/>
    <col min="6141" max="6146" width="5.85546875" style="199" customWidth="1"/>
    <col min="6147" max="6147" width="9.140625" style="199" customWidth="1"/>
    <col min="6148" max="6148" width="8" style="199" customWidth="1"/>
    <col min="6149" max="6149" width="12.28515625" style="199" customWidth="1"/>
    <col min="6150" max="6174" width="0" style="199" hidden="1" customWidth="1"/>
    <col min="6175" max="6175" width="26.5703125" style="199" customWidth="1"/>
    <col min="6176" max="6176" width="56" style="199" customWidth="1"/>
    <col min="6177" max="6177" width="14.28515625" style="199" customWidth="1"/>
    <col min="6178" max="6183" width="0" style="199" hidden="1" customWidth="1"/>
    <col min="6184" max="6189" width="11.42578125" style="199"/>
    <col min="6190" max="6190" width="14.42578125" style="199" bestFit="1" customWidth="1"/>
    <col min="6191" max="6384" width="11.42578125" style="199"/>
    <col min="6385" max="6385" width="19.28515625" style="199" customWidth="1"/>
    <col min="6386" max="6386" width="6.85546875" style="199" customWidth="1"/>
    <col min="6387" max="6387" width="48" style="199" bestFit="1" customWidth="1"/>
    <col min="6388" max="6389" width="7.42578125" style="199" customWidth="1"/>
    <col min="6390" max="6390" width="5.42578125" style="199" customWidth="1"/>
    <col min="6391" max="6396" width="0" style="199" hidden="1" customWidth="1"/>
    <col min="6397" max="6402" width="5.85546875" style="199" customWidth="1"/>
    <col min="6403" max="6403" width="9.140625" style="199" customWidth="1"/>
    <col min="6404" max="6404" width="8" style="199" customWidth="1"/>
    <col min="6405" max="6405" width="12.28515625" style="199" customWidth="1"/>
    <col min="6406" max="6430" width="0" style="199" hidden="1" customWidth="1"/>
    <col min="6431" max="6431" width="26.5703125" style="199" customWidth="1"/>
    <col min="6432" max="6432" width="56" style="199" customWidth="1"/>
    <col min="6433" max="6433" width="14.28515625" style="199" customWidth="1"/>
    <col min="6434" max="6439" width="0" style="199" hidden="1" customWidth="1"/>
    <col min="6440" max="6445" width="11.42578125" style="199"/>
    <col min="6446" max="6446" width="14.42578125" style="199" bestFit="1" customWidth="1"/>
    <col min="6447" max="6640" width="11.42578125" style="199"/>
    <col min="6641" max="6641" width="19.28515625" style="199" customWidth="1"/>
    <col min="6642" max="6642" width="6.85546875" style="199" customWidth="1"/>
    <col min="6643" max="6643" width="48" style="199" bestFit="1" customWidth="1"/>
    <col min="6644" max="6645" width="7.42578125" style="199" customWidth="1"/>
    <col min="6646" max="6646" width="5.42578125" style="199" customWidth="1"/>
    <col min="6647" max="6652" width="0" style="199" hidden="1" customWidth="1"/>
    <col min="6653" max="6658" width="5.85546875" style="199" customWidth="1"/>
    <col min="6659" max="6659" width="9.140625" style="199" customWidth="1"/>
    <col min="6660" max="6660" width="8" style="199" customWidth="1"/>
    <col min="6661" max="6661" width="12.28515625" style="199" customWidth="1"/>
    <col min="6662" max="6686" width="0" style="199" hidden="1" customWidth="1"/>
    <col min="6687" max="6687" width="26.5703125" style="199" customWidth="1"/>
    <col min="6688" max="6688" width="56" style="199" customWidth="1"/>
    <col min="6689" max="6689" width="14.28515625" style="199" customWidth="1"/>
    <col min="6690" max="6695" width="0" style="199" hidden="1" customWidth="1"/>
    <col min="6696" max="6701" width="11.42578125" style="199"/>
    <col min="6702" max="6702" width="14.42578125" style="199" bestFit="1" customWidth="1"/>
    <col min="6703" max="6896" width="11.42578125" style="199"/>
    <col min="6897" max="6897" width="19.28515625" style="199" customWidth="1"/>
    <col min="6898" max="6898" width="6.85546875" style="199" customWidth="1"/>
    <col min="6899" max="6899" width="48" style="199" bestFit="1" customWidth="1"/>
    <col min="6900" max="6901" width="7.42578125" style="199" customWidth="1"/>
    <col min="6902" max="6902" width="5.42578125" style="199" customWidth="1"/>
    <col min="6903" max="6908" width="0" style="199" hidden="1" customWidth="1"/>
    <col min="6909" max="6914" width="5.85546875" style="199" customWidth="1"/>
    <col min="6915" max="6915" width="9.140625" style="199" customWidth="1"/>
    <col min="6916" max="6916" width="8" style="199" customWidth="1"/>
    <col min="6917" max="6917" width="12.28515625" style="199" customWidth="1"/>
    <col min="6918" max="6942" width="0" style="199" hidden="1" customWidth="1"/>
    <col min="6943" max="6943" width="26.5703125" style="199" customWidth="1"/>
    <col min="6944" max="6944" width="56" style="199" customWidth="1"/>
    <col min="6945" max="6945" width="14.28515625" style="199" customWidth="1"/>
    <col min="6946" max="6951" width="0" style="199" hidden="1" customWidth="1"/>
    <col min="6952" max="6957" width="11.42578125" style="199"/>
    <col min="6958" max="6958" width="14.42578125" style="199" bestFit="1" customWidth="1"/>
    <col min="6959" max="7152" width="11.42578125" style="199"/>
    <col min="7153" max="7153" width="19.28515625" style="199" customWidth="1"/>
    <col min="7154" max="7154" width="6.85546875" style="199" customWidth="1"/>
    <col min="7155" max="7155" width="48" style="199" bestFit="1" customWidth="1"/>
    <col min="7156" max="7157" width="7.42578125" style="199" customWidth="1"/>
    <col min="7158" max="7158" width="5.42578125" style="199" customWidth="1"/>
    <col min="7159" max="7164" width="0" style="199" hidden="1" customWidth="1"/>
    <col min="7165" max="7170" width="5.85546875" style="199" customWidth="1"/>
    <col min="7171" max="7171" width="9.140625" style="199" customWidth="1"/>
    <col min="7172" max="7172" width="8" style="199" customWidth="1"/>
    <col min="7173" max="7173" width="12.28515625" style="199" customWidth="1"/>
    <col min="7174" max="7198" width="0" style="199" hidden="1" customWidth="1"/>
    <col min="7199" max="7199" width="26.5703125" style="199" customWidth="1"/>
    <col min="7200" max="7200" width="56" style="199" customWidth="1"/>
    <col min="7201" max="7201" width="14.28515625" style="199" customWidth="1"/>
    <col min="7202" max="7207" width="0" style="199" hidden="1" customWidth="1"/>
    <col min="7208" max="7213" width="11.42578125" style="199"/>
    <col min="7214" max="7214" width="14.42578125" style="199" bestFit="1" customWidth="1"/>
    <col min="7215" max="7408" width="11.42578125" style="199"/>
    <col min="7409" max="7409" width="19.28515625" style="199" customWidth="1"/>
    <col min="7410" max="7410" width="6.85546875" style="199" customWidth="1"/>
    <col min="7411" max="7411" width="48" style="199" bestFit="1" customWidth="1"/>
    <col min="7412" max="7413" width="7.42578125" style="199" customWidth="1"/>
    <col min="7414" max="7414" width="5.42578125" style="199" customWidth="1"/>
    <col min="7415" max="7420" width="0" style="199" hidden="1" customWidth="1"/>
    <col min="7421" max="7426" width="5.85546875" style="199" customWidth="1"/>
    <col min="7427" max="7427" width="9.140625" style="199" customWidth="1"/>
    <col min="7428" max="7428" width="8" style="199" customWidth="1"/>
    <col min="7429" max="7429" width="12.28515625" style="199" customWidth="1"/>
    <col min="7430" max="7454" width="0" style="199" hidden="1" customWidth="1"/>
    <col min="7455" max="7455" width="26.5703125" style="199" customWidth="1"/>
    <col min="7456" max="7456" width="56" style="199" customWidth="1"/>
    <col min="7457" max="7457" width="14.28515625" style="199" customWidth="1"/>
    <col min="7458" max="7463" width="0" style="199" hidden="1" customWidth="1"/>
    <col min="7464" max="7469" width="11.42578125" style="199"/>
    <col min="7470" max="7470" width="14.42578125" style="199" bestFit="1" customWidth="1"/>
    <col min="7471" max="7664" width="11.42578125" style="199"/>
    <col min="7665" max="7665" width="19.28515625" style="199" customWidth="1"/>
    <col min="7666" max="7666" width="6.85546875" style="199" customWidth="1"/>
    <col min="7667" max="7667" width="48" style="199" bestFit="1" customWidth="1"/>
    <col min="7668" max="7669" width="7.42578125" style="199" customWidth="1"/>
    <col min="7670" max="7670" width="5.42578125" style="199" customWidth="1"/>
    <col min="7671" max="7676" width="0" style="199" hidden="1" customWidth="1"/>
    <col min="7677" max="7682" width="5.85546875" style="199" customWidth="1"/>
    <col min="7683" max="7683" width="9.140625" style="199" customWidth="1"/>
    <col min="7684" max="7684" width="8" style="199" customWidth="1"/>
    <col min="7685" max="7685" width="12.28515625" style="199" customWidth="1"/>
    <col min="7686" max="7710" width="0" style="199" hidden="1" customWidth="1"/>
    <col min="7711" max="7711" width="26.5703125" style="199" customWidth="1"/>
    <col min="7712" max="7712" width="56" style="199" customWidth="1"/>
    <col min="7713" max="7713" width="14.28515625" style="199" customWidth="1"/>
    <col min="7714" max="7719" width="0" style="199" hidden="1" customWidth="1"/>
    <col min="7720" max="7725" width="11.42578125" style="199"/>
    <col min="7726" max="7726" width="14.42578125" style="199" bestFit="1" customWidth="1"/>
    <col min="7727" max="7920" width="11.42578125" style="199"/>
    <col min="7921" max="7921" width="19.28515625" style="199" customWidth="1"/>
    <col min="7922" max="7922" width="6.85546875" style="199" customWidth="1"/>
    <col min="7923" max="7923" width="48" style="199" bestFit="1" customWidth="1"/>
    <col min="7924" max="7925" width="7.42578125" style="199" customWidth="1"/>
    <col min="7926" max="7926" width="5.42578125" style="199" customWidth="1"/>
    <col min="7927" max="7932" width="0" style="199" hidden="1" customWidth="1"/>
    <col min="7933" max="7938" width="5.85546875" style="199" customWidth="1"/>
    <col min="7939" max="7939" width="9.140625" style="199" customWidth="1"/>
    <col min="7940" max="7940" width="8" style="199" customWidth="1"/>
    <col min="7941" max="7941" width="12.28515625" style="199" customWidth="1"/>
    <col min="7942" max="7966" width="0" style="199" hidden="1" customWidth="1"/>
    <col min="7967" max="7967" width="26.5703125" style="199" customWidth="1"/>
    <col min="7968" max="7968" width="56" style="199" customWidth="1"/>
    <col min="7969" max="7969" width="14.28515625" style="199" customWidth="1"/>
    <col min="7970" max="7975" width="0" style="199" hidden="1" customWidth="1"/>
    <col min="7976" max="7981" width="11.42578125" style="199"/>
    <col min="7982" max="7982" width="14.42578125" style="199" bestFit="1" customWidth="1"/>
    <col min="7983" max="8176" width="11.42578125" style="199"/>
    <col min="8177" max="8177" width="19.28515625" style="199" customWidth="1"/>
    <col min="8178" max="8178" width="6.85546875" style="199" customWidth="1"/>
    <col min="8179" max="8179" width="48" style="199" bestFit="1" customWidth="1"/>
    <col min="8180" max="8181" width="7.42578125" style="199" customWidth="1"/>
    <col min="8182" max="8182" width="5.42578125" style="199" customWidth="1"/>
    <col min="8183" max="8188" width="0" style="199" hidden="1" customWidth="1"/>
    <col min="8189" max="8194" width="5.85546875" style="199" customWidth="1"/>
    <col min="8195" max="8195" width="9.140625" style="199" customWidth="1"/>
    <col min="8196" max="8196" width="8" style="199" customWidth="1"/>
    <col min="8197" max="8197" width="12.28515625" style="199" customWidth="1"/>
    <col min="8198" max="8222" width="0" style="199" hidden="1" customWidth="1"/>
    <col min="8223" max="8223" width="26.5703125" style="199" customWidth="1"/>
    <col min="8224" max="8224" width="56" style="199" customWidth="1"/>
    <col min="8225" max="8225" width="14.28515625" style="199" customWidth="1"/>
    <col min="8226" max="8231" width="0" style="199" hidden="1" customWidth="1"/>
    <col min="8232" max="8237" width="11.42578125" style="199"/>
    <col min="8238" max="8238" width="14.42578125" style="199" bestFit="1" customWidth="1"/>
    <col min="8239" max="8432" width="11.42578125" style="199"/>
    <col min="8433" max="8433" width="19.28515625" style="199" customWidth="1"/>
    <col min="8434" max="8434" width="6.85546875" style="199" customWidth="1"/>
    <col min="8435" max="8435" width="48" style="199" bestFit="1" customWidth="1"/>
    <col min="8436" max="8437" width="7.42578125" style="199" customWidth="1"/>
    <col min="8438" max="8438" width="5.42578125" style="199" customWidth="1"/>
    <col min="8439" max="8444" width="0" style="199" hidden="1" customWidth="1"/>
    <col min="8445" max="8450" width="5.85546875" style="199" customWidth="1"/>
    <col min="8451" max="8451" width="9.140625" style="199" customWidth="1"/>
    <col min="8452" max="8452" width="8" style="199" customWidth="1"/>
    <col min="8453" max="8453" width="12.28515625" style="199" customWidth="1"/>
    <col min="8454" max="8478" width="0" style="199" hidden="1" customWidth="1"/>
    <col min="8479" max="8479" width="26.5703125" style="199" customWidth="1"/>
    <col min="8480" max="8480" width="56" style="199" customWidth="1"/>
    <col min="8481" max="8481" width="14.28515625" style="199" customWidth="1"/>
    <col min="8482" max="8487" width="0" style="199" hidden="1" customWidth="1"/>
    <col min="8488" max="8493" width="11.42578125" style="199"/>
    <col min="8494" max="8494" width="14.42578125" style="199" bestFit="1" customWidth="1"/>
    <col min="8495" max="8688" width="11.42578125" style="199"/>
    <col min="8689" max="8689" width="19.28515625" style="199" customWidth="1"/>
    <col min="8690" max="8690" width="6.85546875" style="199" customWidth="1"/>
    <col min="8691" max="8691" width="48" style="199" bestFit="1" customWidth="1"/>
    <col min="8692" max="8693" width="7.42578125" style="199" customWidth="1"/>
    <col min="8694" max="8694" width="5.42578125" style="199" customWidth="1"/>
    <col min="8695" max="8700" width="0" style="199" hidden="1" customWidth="1"/>
    <col min="8701" max="8706" width="5.85546875" style="199" customWidth="1"/>
    <col min="8707" max="8707" width="9.140625" style="199" customWidth="1"/>
    <col min="8708" max="8708" width="8" style="199" customWidth="1"/>
    <col min="8709" max="8709" width="12.28515625" style="199" customWidth="1"/>
    <col min="8710" max="8734" width="0" style="199" hidden="1" customWidth="1"/>
    <col min="8735" max="8735" width="26.5703125" style="199" customWidth="1"/>
    <col min="8736" max="8736" width="56" style="199" customWidth="1"/>
    <col min="8737" max="8737" width="14.28515625" style="199" customWidth="1"/>
    <col min="8738" max="8743" width="0" style="199" hidden="1" customWidth="1"/>
    <col min="8744" max="8749" width="11.42578125" style="199"/>
    <col min="8750" max="8750" width="14.42578125" style="199" bestFit="1" customWidth="1"/>
    <col min="8751" max="8944" width="11.42578125" style="199"/>
    <col min="8945" max="8945" width="19.28515625" style="199" customWidth="1"/>
    <col min="8946" max="8946" width="6.85546875" style="199" customWidth="1"/>
    <col min="8947" max="8947" width="48" style="199" bestFit="1" customWidth="1"/>
    <col min="8948" max="8949" width="7.42578125" style="199" customWidth="1"/>
    <col min="8950" max="8950" width="5.42578125" style="199" customWidth="1"/>
    <col min="8951" max="8956" width="0" style="199" hidden="1" customWidth="1"/>
    <col min="8957" max="8962" width="5.85546875" style="199" customWidth="1"/>
    <col min="8963" max="8963" width="9.140625" style="199" customWidth="1"/>
    <col min="8964" max="8964" width="8" style="199" customWidth="1"/>
    <col min="8965" max="8965" width="12.28515625" style="199" customWidth="1"/>
    <col min="8966" max="8990" width="0" style="199" hidden="1" customWidth="1"/>
    <col min="8991" max="8991" width="26.5703125" style="199" customWidth="1"/>
    <col min="8992" max="8992" width="56" style="199" customWidth="1"/>
    <col min="8993" max="8993" width="14.28515625" style="199" customWidth="1"/>
    <col min="8994" max="8999" width="0" style="199" hidden="1" customWidth="1"/>
    <col min="9000" max="9005" width="11.42578125" style="199"/>
    <col min="9006" max="9006" width="14.42578125" style="199" bestFit="1" customWidth="1"/>
    <col min="9007" max="9200" width="11.42578125" style="199"/>
    <col min="9201" max="9201" width="19.28515625" style="199" customWidth="1"/>
    <col min="9202" max="9202" width="6.85546875" style="199" customWidth="1"/>
    <col min="9203" max="9203" width="48" style="199" bestFit="1" customWidth="1"/>
    <col min="9204" max="9205" width="7.42578125" style="199" customWidth="1"/>
    <col min="9206" max="9206" width="5.42578125" style="199" customWidth="1"/>
    <col min="9207" max="9212" width="0" style="199" hidden="1" customWidth="1"/>
    <col min="9213" max="9218" width="5.85546875" style="199" customWidth="1"/>
    <col min="9219" max="9219" width="9.140625" style="199" customWidth="1"/>
    <col min="9220" max="9220" width="8" style="199" customWidth="1"/>
    <col min="9221" max="9221" width="12.28515625" style="199" customWidth="1"/>
    <col min="9222" max="9246" width="0" style="199" hidden="1" customWidth="1"/>
    <col min="9247" max="9247" width="26.5703125" style="199" customWidth="1"/>
    <col min="9248" max="9248" width="56" style="199" customWidth="1"/>
    <col min="9249" max="9249" width="14.28515625" style="199" customWidth="1"/>
    <col min="9250" max="9255" width="0" style="199" hidden="1" customWidth="1"/>
    <col min="9256" max="9261" width="11.42578125" style="199"/>
    <col min="9262" max="9262" width="14.42578125" style="199" bestFit="1" customWidth="1"/>
    <col min="9263" max="9456" width="11.42578125" style="199"/>
    <col min="9457" max="9457" width="19.28515625" style="199" customWidth="1"/>
    <col min="9458" max="9458" width="6.85546875" style="199" customWidth="1"/>
    <col min="9459" max="9459" width="48" style="199" bestFit="1" customWidth="1"/>
    <col min="9460" max="9461" width="7.42578125" style="199" customWidth="1"/>
    <col min="9462" max="9462" width="5.42578125" style="199" customWidth="1"/>
    <col min="9463" max="9468" width="0" style="199" hidden="1" customWidth="1"/>
    <col min="9469" max="9474" width="5.85546875" style="199" customWidth="1"/>
    <col min="9475" max="9475" width="9.140625" style="199" customWidth="1"/>
    <col min="9476" max="9476" width="8" style="199" customWidth="1"/>
    <col min="9477" max="9477" width="12.28515625" style="199" customWidth="1"/>
    <col min="9478" max="9502" width="0" style="199" hidden="1" customWidth="1"/>
    <col min="9503" max="9503" width="26.5703125" style="199" customWidth="1"/>
    <col min="9504" max="9504" width="56" style="199" customWidth="1"/>
    <col min="9505" max="9505" width="14.28515625" style="199" customWidth="1"/>
    <col min="9506" max="9511" width="0" style="199" hidden="1" customWidth="1"/>
    <col min="9512" max="9517" width="11.42578125" style="199"/>
    <col min="9518" max="9518" width="14.42578125" style="199" bestFit="1" customWidth="1"/>
    <col min="9519" max="9712" width="11.42578125" style="199"/>
    <col min="9713" max="9713" width="19.28515625" style="199" customWidth="1"/>
    <col min="9714" max="9714" width="6.85546875" style="199" customWidth="1"/>
    <col min="9715" max="9715" width="48" style="199" bestFit="1" customWidth="1"/>
    <col min="9716" max="9717" width="7.42578125" style="199" customWidth="1"/>
    <col min="9718" max="9718" width="5.42578125" style="199" customWidth="1"/>
    <col min="9719" max="9724" width="0" style="199" hidden="1" customWidth="1"/>
    <col min="9725" max="9730" width="5.85546875" style="199" customWidth="1"/>
    <col min="9731" max="9731" width="9.140625" style="199" customWidth="1"/>
    <col min="9732" max="9732" width="8" style="199" customWidth="1"/>
    <col min="9733" max="9733" width="12.28515625" style="199" customWidth="1"/>
    <col min="9734" max="9758" width="0" style="199" hidden="1" customWidth="1"/>
    <col min="9759" max="9759" width="26.5703125" style="199" customWidth="1"/>
    <col min="9760" max="9760" width="56" style="199" customWidth="1"/>
    <col min="9761" max="9761" width="14.28515625" style="199" customWidth="1"/>
    <col min="9762" max="9767" width="0" style="199" hidden="1" customWidth="1"/>
    <col min="9768" max="9773" width="11.42578125" style="199"/>
    <col min="9774" max="9774" width="14.42578125" style="199" bestFit="1" customWidth="1"/>
    <col min="9775" max="9968" width="11.42578125" style="199"/>
    <col min="9969" max="9969" width="19.28515625" style="199" customWidth="1"/>
    <col min="9970" max="9970" width="6.85546875" style="199" customWidth="1"/>
    <col min="9971" max="9971" width="48" style="199" bestFit="1" customWidth="1"/>
    <col min="9972" max="9973" width="7.42578125" style="199" customWidth="1"/>
    <col min="9974" max="9974" width="5.42578125" style="199" customWidth="1"/>
    <col min="9975" max="9980" width="0" style="199" hidden="1" customWidth="1"/>
    <col min="9981" max="9986" width="5.85546875" style="199" customWidth="1"/>
    <col min="9987" max="9987" width="9.140625" style="199" customWidth="1"/>
    <col min="9988" max="9988" width="8" style="199" customWidth="1"/>
    <col min="9989" max="9989" width="12.28515625" style="199" customWidth="1"/>
    <col min="9990" max="10014" width="0" style="199" hidden="1" customWidth="1"/>
    <col min="10015" max="10015" width="26.5703125" style="199" customWidth="1"/>
    <col min="10016" max="10016" width="56" style="199" customWidth="1"/>
    <col min="10017" max="10017" width="14.28515625" style="199" customWidth="1"/>
    <col min="10018" max="10023" width="0" style="199" hidden="1" customWidth="1"/>
    <col min="10024" max="10029" width="11.42578125" style="199"/>
    <col min="10030" max="10030" width="14.42578125" style="199" bestFit="1" customWidth="1"/>
    <col min="10031" max="10224" width="11.42578125" style="199"/>
    <col min="10225" max="10225" width="19.28515625" style="199" customWidth="1"/>
    <col min="10226" max="10226" width="6.85546875" style="199" customWidth="1"/>
    <col min="10227" max="10227" width="48" style="199" bestFit="1" customWidth="1"/>
    <col min="10228" max="10229" width="7.42578125" style="199" customWidth="1"/>
    <col min="10230" max="10230" width="5.42578125" style="199" customWidth="1"/>
    <col min="10231" max="10236" width="0" style="199" hidden="1" customWidth="1"/>
    <col min="10237" max="10242" width="5.85546875" style="199" customWidth="1"/>
    <col min="10243" max="10243" width="9.140625" style="199" customWidth="1"/>
    <col min="10244" max="10244" width="8" style="199" customWidth="1"/>
    <col min="10245" max="10245" width="12.28515625" style="199" customWidth="1"/>
    <col min="10246" max="10270" width="0" style="199" hidden="1" customWidth="1"/>
    <col min="10271" max="10271" width="26.5703125" style="199" customWidth="1"/>
    <col min="10272" max="10272" width="56" style="199" customWidth="1"/>
    <col min="10273" max="10273" width="14.28515625" style="199" customWidth="1"/>
    <col min="10274" max="10279" width="0" style="199" hidden="1" customWidth="1"/>
    <col min="10280" max="10285" width="11.42578125" style="199"/>
    <col min="10286" max="10286" width="14.42578125" style="199" bestFit="1" customWidth="1"/>
    <col min="10287" max="10480" width="11.42578125" style="199"/>
    <col min="10481" max="10481" width="19.28515625" style="199" customWidth="1"/>
    <col min="10482" max="10482" width="6.85546875" style="199" customWidth="1"/>
    <col min="10483" max="10483" width="48" style="199" bestFit="1" customWidth="1"/>
    <col min="10484" max="10485" width="7.42578125" style="199" customWidth="1"/>
    <col min="10486" max="10486" width="5.42578125" style="199" customWidth="1"/>
    <col min="10487" max="10492" width="0" style="199" hidden="1" customWidth="1"/>
    <col min="10493" max="10498" width="5.85546875" style="199" customWidth="1"/>
    <col min="10499" max="10499" width="9.140625" style="199" customWidth="1"/>
    <col min="10500" max="10500" width="8" style="199" customWidth="1"/>
    <col min="10501" max="10501" width="12.28515625" style="199" customWidth="1"/>
    <col min="10502" max="10526" width="0" style="199" hidden="1" customWidth="1"/>
    <col min="10527" max="10527" width="26.5703125" style="199" customWidth="1"/>
    <col min="10528" max="10528" width="56" style="199" customWidth="1"/>
    <col min="10529" max="10529" width="14.28515625" style="199" customWidth="1"/>
    <col min="10530" max="10535" width="0" style="199" hidden="1" customWidth="1"/>
    <col min="10536" max="10541" width="11.42578125" style="199"/>
    <col min="10542" max="10542" width="14.42578125" style="199" bestFit="1" customWidth="1"/>
    <col min="10543" max="10736" width="11.42578125" style="199"/>
    <col min="10737" max="10737" width="19.28515625" style="199" customWidth="1"/>
    <col min="10738" max="10738" width="6.85546875" style="199" customWidth="1"/>
    <col min="10739" max="10739" width="48" style="199" bestFit="1" customWidth="1"/>
    <col min="10740" max="10741" width="7.42578125" style="199" customWidth="1"/>
    <col min="10742" max="10742" width="5.42578125" style="199" customWidth="1"/>
    <col min="10743" max="10748" width="0" style="199" hidden="1" customWidth="1"/>
    <col min="10749" max="10754" width="5.85546875" style="199" customWidth="1"/>
    <col min="10755" max="10755" width="9.140625" style="199" customWidth="1"/>
    <col min="10756" max="10756" width="8" style="199" customWidth="1"/>
    <col min="10757" max="10757" width="12.28515625" style="199" customWidth="1"/>
    <col min="10758" max="10782" width="0" style="199" hidden="1" customWidth="1"/>
    <col min="10783" max="10783" width="26.5703125" style="199" customWidth="1"/>
    <col min="10784" max="10784" width="56" style="199" customWidth="1"/>
    <col min="10785" max="10785" width="14.28515625" style="199" customWidth="1"/>
    <col min="10786" max="10791" width="0" style="199" hidden="1" customWidth="1"/>
    <col min="10792" max="10797" width="11.42578125" style="199"/>
    <col min="10798" max="10798" width="14.42578125" style="199" bestFit="1" customWidth="1"/>
    <col min="10799" max="10992" width="11.42578125" style="199"/>
    <col min="10993" max="10993" width="19.28515625" style="199" customWidth="1"/>
    <col min="10994" max="10994" width="6.85546875" style="199" customWidth="1"/>
    <col min="10995" max="10995" width="48" style="199" bestFit="1" customWidth="1"/>
    <col min="10996" max="10997" width="7.42578125" style="199" customWidth="1"/>
    <col min="10998" max="10998" width="5.42578125" style="199" customWidth="1"/>
    <col min="10999" max="11004" width="0" style="199" hidden="1" customWidth="1"/>
    <col min="11005" max="11010" width="5.85546875" style="199" customWidth="1"/>
    <col min="11011" max="11011" width="9.140625" style="199" customWidth="1"/>
    <col min="11012" max="11012" width="8" style="199" customWidth="1"/>
    <col min="11013" max="11013" width="12.28515625" style="199" customWidth="1"/>
    <col min="11014" max="11038" width="0" style="199" hidden="1" customWidth="1"/>
    <col min="11039" max="11039" width="26.5703125" style="199" customWidth="1"/>
    <col min="11040" max="11040" width="56" style="199" customWidth="1"/>
    <col min="11041" max="11041" width="14.28515625" style="199" customWidth="1"/>
    <col min="11042" max="11047" width="0" style="199" hidden="1" customWidth="1"/>
    <col min="11048" max="11053" width="11.42578125" style="199"/>
    <col min="11054" max="11054" width="14.42578125" style="199" bestFit="1" customWidth="1"/>
    <col min="11055" max="11248" width="11.42578125" style="199"/>
    <col min="11249" max="11249" width="19.28515625" style="199" customWidth="1"/>
    <col min="11250" max="11250" width="6.85546875" style="199" customWidth="1"/>
    <col min="11251" max="11251" width="48" style="199" bestFit="1" customWidth="1"/>
    <col min="11252" max="11253" width="7.42578125" style="199" customWidth="1"/>
    <col min="11254" max="11254" width="5.42578125" style="199" customWidth="1"/>
    <col min="11255" max="11260" width="0" style="199" hidden="1" customWidth="1"/>
    <col min="11261" max="11266" width="5.85546875" style="199" customWidth="1"/>
    <col min="11267" max="11267" width="9.140625" style="199" customWidth="1"/>
    <col min="11268" max="11268" width="8" style="199" customWidth="1"/>
    <col min="11269" max="11269" width="12.28515625" style="199" customWidth="1"/>
    <col min="11270" max="11294" width="0" style="199" hidden="1" customWidth="1"/>
    <col min="11295" max="11295" width="26.5703125" style="199" customWidth="1"/>
    <col min="11296" max="11296" width="56" style="199" customWidth="1"/>
    <col min="11297" max="11297" width="14.28515625" style="199" customWidth="1"/>
    <col min="11298" max="11303" width="0" style="199" hidden="1" customWidth="1"/>
    <col min="11304" max="11309" width="11.42578125" style="199"/>
    <col min="11310" max="11310" width="14.42578125" style="199" bestFit="1" customWidth="1"/>
    <col min="11311" max="11504" width="11.42578125" style="199"/>
    <col min="11505" max="11505" width="19.28515625" style="199" customWidth="1"/>
    <col min="11506" max="11506" width="6.85546875" style="199" customWidth="1"/>
    <col min="11507" max="11507" width="48" style="199" bestFit="1" customWidth="1"/>
    <col min="11508" max="11509" width="7.42578125" style="199" customWidth="1"/>
    <col min="11510" max="11510" width="5.42578125" style="199" customWidth="1"/>
    <col min="11511" max="11516" width="0" style="199" hidden="1" customWidth="1"/>
    <col min="11517" max="11522" width="5.85546875" style="199" customWidth="1"/>
    <col min="11523" max="11523" width="9.140625" style="199" customWidth="1"/>
    <col min="11524" max="11524" width="8" style="199" customWidth="1"/>
    <col min="11525" max="11525" width="12.28515625" style="199" customWidth="1"/>
    <col min="11526" max="11550" width="0" style="199" hidden="1" customWidth="1"/>
    <col min="11551" max="11551" width="26.5703125" style="199" customWidth="1"/>
    <col min="11552" max="11552" width="56" style="199" customWidth="1"/>
    <col min="11553" max="11553" width="14.28515625" style="199" customWidth="1"/>
    <col min="11554" max="11559" width="0" style="199" hidden="1" customWidth="1"/>
    <col min="11560" max="11565" width="11.42578125" style="199"/>
    <col min="11566" max="11566" width="14.42578125" style="199" bestFit="1" customWidth="1"/>
    <col min="11567" max="11760" width="11.42578125" style="199"/>
    <col min="11761" max="11761" width="19.28515625" style="199" customWidth="1"/>
    <col min="11762" max="11762" width="6.85546875" style="199" customWidth="1"/>
    <col min="11763" max="11763" width="48" style="199" bestFit="1" customWidth="1"/>
    <col min="11764" max="11765" width="7.42578125" style="199" customWidth="1"/>
    <col min="11766" max="11766" width="5.42578125" style="199" customWidth="1"/>
    <col min="11767" max="11772" width="0" style="199" hidden="1" customWidth="1"/>
    <col min="11773" max="11778" width="5.85546875" style="199" customWidth="1"/>
    <col min="11779" max="11779" width="9.140625" style="199" customWidth="1"/>
    <col min="11780" max="11780" width="8" style="199" customWidth="1"/>
    <col min="11781" max="11781" width="12.28515625" style="199" customWidth="1"/>
    <col min="11782" max="11806" width="0" style="199" hidden="1" customWidth="1"/>
    <col min="11807" max="11807" width="26.5703125" style="199" customWidth="1"/>
    <col min="11808" max="11808" width="56" style="199" customWidth="1"/>
    <col min="11809" max="11809" width="14.28515625" style="199" customWidth="1"/>
    <col min="11810" max="11815" width="0" style="199" hidden="1" customWidth="1"/>
    <col min="11816" max="11821" width="11.42578125" style="199"/>
    <col min="11822" max="11822" width="14.42578125" style="199" bestFit="1" customWidth="1"/>
    <col min="11823" max="12016" width="11.42578125" style="199"/>
    <col min="12017" max="12017" width="19.28515625" style="199" customWidth="1"/>
    <col min="12018" max="12018" width="6.85546875" style="199" customWidth="1"/>
    <col min="12019" max="12019" width="48" style="199" bestFit="1" customWidth="1"/>
    <col min="12020" max="12021" width="7.42578125" style="199" customWidth="1"/>
    <col min="12022" max="12022" width="5.42578125" style="199" customWidth="1"/>
    <col min="12023" max="12028" width="0" style="199" hidden="1" customWidth="1"/>
    <col min="12029" max="12034" width="5.85546875" style="199" customWidth="1"/>
    <col min="12035" max="12035" width="9.140625" style="199" customWidth="1"/>
    <col min="12036" max="12036" width="8" style="199" customWidth="1"/>
    <col min="12037" max="12037" width="12.28515625" style="199" customWidth="1"/>
    <col min="12038" max="12062" width="0" style="199" hidden="1" customWidth="1"/>
    <col min="12063" max="12063" width="26.5703125" style="199" customWidth="1"/>
    <col min="12064" max="12064" width="56" style="199" customWidth="1"/>
    <col min="12065" max="12065" width="14.28515625" style="199" customWidth="1"/>
    <col min="12066" max="12071" width="0" style="199" hidden="1" customWidth="1"/>
    <col min="12072" max="12077" width="11.42578125" style="199"/>
    <col min="12078" max="12078" width="14.42578125" style="199" bestFit="1" customWidth="1"/>
    <col min="12079" max="12272" width="11.42578125" style="199"/>
    <col min="12273" max="12273" width="19.28515625" style="199" customWidth="1"/>
    <col min="12274" max="12274" width="6.85546875" style="199" customWidth="1"/>
    <col min="12275" max="12275" width="48" style="199" bestFit="1" customWidth="1"/>
    <col min="12276" max="12277" width="7.42578125" style="199" customWidth="1"/>
    <col min="12278" max="12278" width="5.42578125" style="199" customWidth="1"/>
    <col min="12279" max="12284" width="0" style="199" hidden="1" customWidth="1"/>
    <col min="12285" max="12290" width="5.85546875" style="199" customWidth="1"/>
    <col min="12291" max="12291" width="9.140625" style="199" customWidth="1"/>
    <col min="12292" max="12292" width="8" style="199" customWidth="1"/>
    <col min="12293" max="12293" width="12.28515625" style="199" customWidth="1"/>
    <col min="12294" max="12318" width="0" style="199" hidden="1" customWidth="1"/>
    <col min="12319" max="12319" width="26.5703125" style="199" customWidth="1"/>
    <col min="12320" max="12320" width="56" style="199" customWidth="1"/>
    <col min="12321" max="12321" width="14.28515625" style="199" customWidth="1"/>
    <col min="12322" max="12327" width="0" style="199" hidden="1" customWidth="1"/>
    <col min="12328" max="12333" width="11.42578125" style="199"/>
    <col min="12334" max="12334" width="14.42578125" style="199" bestFit="1" customWidth="1"/>
    <col min="12335" max="12528" width="11.42578125" style="199"/>
    <col min="12529" max="12529" width="19.28515625" style="199" customWidth="1"/>
    <col min="12530" max="12530" width="6.85546875" style="199" customWidth="1"/>
    <col min="12531" max="12531" width="48" style="199" bestFit="1" customWidth="1"/>
    <col min="12532" max="12533" width="7.42578125" style="199" customWidth="1"/>
    <col min="12534" max="12534" width="5.42578125" style="199" customWidth="1"/>
    <col min="12535" max="12540" width="0" style="199" hidden="1" customWidth="1"/>
    <col min="12541" max="12546" width="5.85546875" style="199" customWidth="1"/>
    <col min="12547" max="12547" width="9.140625" style="199" customWidth="1"/>
    <col min="12548" max="12548" width="8" style="199" customWidth="1"/>
    <col min="12549" max="12549" width="12.28515625" style="199" customWidth="1"/>
    <col min="12550" max="12574" width="0" style="199" hidden="1" customWidth="1"/>
    <col min="12575" max="12575" width="26.5703125" style="199" customWidth="1"/>
    <col min="12576" max="12576" width="56" style="199" customWidth="1"/>
    <col min="12577" max="12577" width="14.28515625" style="199" customWidth="1"/>
    <col min="12578" max="12583" width="0" style="199" hidden="1" customWidth="1"/>
    <col min="12584" max="12589" width="11.42578125" style="199"/>
    <col min="12590" max="12590" width="14.42578125" style="199" bestFit="1" customWidth="1"/>
    <col min="12591" max="12784" width="11.42578125" style="199"/>
    <col min="12785" max="12785" width="19.28515625" style="199" customWidth="1"/>
    <col min="12786" max="12786" width="6.85546875" style="199" customWidth="1"/>
    <col min="12787" max="12787" width="48" style="199" bestFit="1" customWidth="1"/>
    <col min="12788" max="12789" width="7.42578125" style="199" customWidth="1"/>
    <col min="12790" max="12790" width="5.42578125" style="199" customWidth="1"/>
    <col min="12791" max="12796" width="0" style="199" hidden="1" customWidth="1"/>
    <col min="12797" max="12802" width="5.85546875" style="199" customWidth="1"/>
    <col min="12803" max="12803" width="9.140625" style="199" customWidth="1"/>
    <col min="12804" max="12804" width="8" style="199" customWidth="1"/>
    <col min="12805" max="12805" width="12.28515625" style="199" customWidth="1"/>
    <col min="12806" max="12830" width="0" style="199" hidden="1" customWidth="1"/>
    <col min="12831" max="12831" width="26.5703125" style="199" customWidth="1"/>
    <col min="12832" max="12832" width="56" style="199" customWidth="1"/>
    <col min="12833" max="12833" width="14.28515625" style="199" customWidth="1"/>
    <col min="12834" max="12839" width="0" style="199" hidden="1" customWidth="1"/>
    <col min="12840" max="12845" width="11.42578125" style="199"/>
    <col min="12846" max="12846" width="14.42578125" style="199" bestFit="1" customWidth="1"/>
    <col min="12847" max="13040" width="11.42578125" style="199"/>
    <col min="13041" max="13041" width="19.28515625" style="199" customWidth="1"/>
    <col min="13042" max="13042" width="6.85546875" style="199" customWidth="1"/>
    <col min="13043" max="13043" width="48" style="199" bestFit="1" customWidth="1"/>
    <col min="13044" max="13045" width="7.42578125" style="199" customWidth="1"/>
    <col min="13046" max="13046" width="5.42578125" style="199" customWidth="1"/>
    <col min="13047" max="13052" width="0" style="199" hidden="1" customWidth="1"/>
    <col min="13053" max="13058" width="5.85546875" style="199" customWidth="1"/>
    <col min="13059" max="13059" width="9.140625" style="199" customWidth="1"/>
    <col min="13060" max="13060" width="8" style="199" customWidth="1"/>
    <col min="13061" max="13061" width="12.28515625" style="199" customWidth="1"/>
    <col min="13062" max="13086" width="0" style="199" hidden="1" customWidth="1"/>
    <col min="13087" max="13087" width="26.5703125" style="199" customWidth="1"/>
    <col min="13088" max="13088" width="56" style="199" customWidth="1"/>
    <col min="13089" max="13089" width="14.28515625" style="199" customWidth="1"/>
    <col min="13090" max="13095" width="0" style="199" hidden="1" customWidth="1"/>
    <col min="13096" max="13101" width="11.42578125" style="199"/>
    <col min="13102" max="13102" width="14.42578125" style="199" bestFit="1" customWidth="1"/>
    <col min="13103" max="13296" width="11.42578125" style="199"/>
    <col min="13297" max="13297" width="19.28515625" style="199" customWidth="1"/>
    <col min="13298" max="13298" width="6.85546875" style="199" customWidth="1"/>
    <col min="13299" max="13299" width="48" style="199" bestFit="1" customWidth="1"/>
    <col min="13300" max="13301" width="7.42578125" style="199" customWidth="1"/>
    <col min="13302" max="13302" width="5.42578125" style="199" customWidth="1"/>
    <col min="13303" max="13308" width="0" style="199" hidden="1" customWidth="1"/>
    <col min="13309" max="13314" width="5.85546875" style="199" customWidth="1"/>
    <col min="13315" max="13315" width="9.140625" style="199" customWidth="1"/>
    <col min="13316" max="13316" width="8" style="199" customWidth="1"/>
    <col min="13317" max="13317" width="12.28515625" style="199" customWidth="1"/>
    <col min="13318" max="13342" width="0" style="199" hidden="1" customWidth="1"/>
    <col min="13343" max="13343" width="26.5703125" style="199" customWidth="1"/>
    <col min="13344" max="13344" width="56" style="199" customWidth="1"/>
    <col min="13345" max="13345" width="14.28515625" style="199" customWidth="1"/>
    <col min="13346" max="13351" width="0" style="199" hidden="1" customWidth="1"/>
    <col min="13352" max="13357" width="11.42578125" style="199"/>
    <col min="13358" max="13358" width="14.42578125" style="199" bestFit="1" customWidth="1"/>
    <col min="13359" max="13552" width="11.42578125" style="199"/>
    <col min="13553" max="13553" width="19.28515625" style="199" customWidth="1"/>
    <col min="13554" max="13554" width="6.85546875" style="199" customWidth="1"/>
    <col min="13555" max="13555" width="48" style="199" bestFit="1" customWidth="1"/>
    <col min="13556" max="13557" width="7.42578125" style="199" customWidth="1"/>
    <col min="13558" max="13558" width="5.42578125" style="199" customWidth="1"/>
    <col min="13559" max="13564" width="0" style="199" hidden="1" customWidth="1"/>
    <col min="13565" max="13570" width="5.85546875" style="199" customWidth="1"/>
    <col min="13571" max="13571" width="9.140625" style="199" customWidth="1"/>
    <col min="13572" max="13572" width="8" style="199" customWidth="1"/>
    <col min="13573" max="13573" width="12.28515625" style="199" customWidth="1"/>
    <col min="13574" max="13598" width="0" style="199" hidden="1" customWidth="1"/>
    <col min="13599" max="13599" width="26.5703125" style="199" customWidth="1"/>
    <col min="13600" max="13600" width="56" style="199" customWidth="1"/>
    <col min="13601" max="13601" width="14.28515625" style="199" customWidth="1"/>
    <col min="13602" max="13607" width="0" style="199" hidden="1" customWidth="1"/>
    <col min="13608" max="13613" width="11.42578125" style="199"/>
    <col min="13614" max="13614" width="14.42578125" style="199" bestFit="1" customWidth="1"/>
    <col min="13615" max="13808" width="11.42578125" style="199"/>
    <col min="13809" max="13809" width="19.28515625" style="199" customWidth="1"/>
    <col min="13810" max="13810" width="6.85546875" style="199" customWidth="1"/>
    <col min="13811" max="13811" width="48" style="199" bestFit="1" customWidth="1"/>
    <col min="13812" max="13813" width="7.42578125" style="199" customWidth="1"/>
    <col min="13814" max="13814" width="5.42578125" style="199" customWidth="1"/>
    <col min="13815" max="13820" width="0" style="199" hidden="1" customWidth="1"/>
    <col min="13821" max="13826" width="5.85546875" style="199" customWidth="1"/>
    <col min="13827" max="13827" width="9.140625" style="199" customWidth="1"/>
    <col min="13828" max="13828" width="8" style="199" customWidth="1"/>
    <col min="13829" max="13829" width="12.28515625" style="199" customWidth="1"/>
    <col min="13830" max="13854" width="0" style="199" hidden="1" customWidth="1"/>
    <col min="13855" max="13855" width="26.5703125" style="199" customWidth="1"/>
    <col min="13856" max="13856" width="56" style="199" customWidth="1"/>
    <col min="13857" max="13857" width="14.28515625" style="199" customWidth="1"/>
    <col min="13858" max="13863" width="0" style="199" hidden="1" customWidth="1"/>
    <col min="13864" max="13869" width="11.42578125" style="199"/>
    <col min="13870" max="13870" width="14.42578125" style="199" bestFit="1" customWidth="1"/>
    <col min="13871" max="14064" width="11.42578125" style="199"/>
    <col min="14065" max="14065" width="19.28515625" style="199" customWidth="1"/>
    <col min="14066" max="14066" width="6.85546875" style="199" customWidth="1"/>
    <col min="14067" max="14067" width="48" style="199" bestFit="1" customWidth="1"/>
    <col min="14068" max="14069" width="7.42578125" style="199" customWidth="1"/>
    <col min="14070" max="14070" width="5.42578125" style="199" customWidth="1"/>
    <col min="14071" max="14076" width="0" style="199" hidden="1" customWidth="1"/>
    <col min="14077" max="14082" width="5.85546875" style="199" customWidth="1"/>
    <col min="14083" max="14083" width="9.140625" style="199" customWidth="1"/>
    <col min="14084" max="14084" width="8" style="199" customWidth="1"/>
    <col min="14085" max="14085" width="12.28515625" style="199" customWidth="1"/>
    <col min="14086" max="14110" width="0" style="199" hidden="1" customWidth="1"/>
    <col min="14111" max="14111" width="26.5703125" style="199" customWidth="1"/>
    <col min="14112" max="14112" width="56" style="199" customWidth="1"/>
    <col min="14113" max="14113" width="14.28515625" style="199" customWidth="1"/>
    <col min="14114" max="14119" width="0" style="199" hidden="1" customWidth="1"/>
    <col min="14120" max="14125" width="11.42578125" style="199"/>
    <col min="14126" max="14126" width="14.42578125" style="199" bestFit="1" customWidth="1"/>
    <col min="14127" max="14320" width="11.42578125" style="199"/>
    <col min="14321" max="14321" width="19.28515625" style="199" customWidth="1"/>
    <col min="14322" max="14322" width="6.85546875" style="199" customWidth="1"/>
    <col min="14323" max="14323" width="48" style="199" bestFit="1" customWidth="1"/>
    <col min="14324" max="14325" width="7.42578125" style="199" customWidth="1"/>
    <col min="14326" max="14326" width="5.42578125" style="199" customWidth="1"/>
    <col min="14327" max="14332" width="0" style="199" hidden="1" customWidth="1"/>
    <col min="14333" max="14338" width="5.85546875" style="199" customWidth="1"/>
    <col min="14339" max="14339" width="9.140625" style="199" customWidth="1"/>
    <col min="14340" max="14340" width="8" style="199" customWidth="1"/>
    <col min="14341" max="14341" width="12.28515625" style="199" customWidth="1"/>
    <col min="14342" max="14366" width="0" style="199" hidden="1" customWidth="1"/>
    <col min="14367" max="14367" width="26.5703125" style="199" customWidth="1"/>
    <col min="14368" max="14368" width="56" style="199" customWidth="1"/>
    <col min="14369" max="14369" width="14.28515625" style="199" customWidth="1"/>
    <col min="14370" max="14375" width="0" style="199" hidden="1" customWidth="1"/>
    <col min="14376" max="14381" width="11.42578125" style="199"/>
    <col min="14382" max="14382" width="14.42578125" style="199" bestFit="1" customWidth="1"/>
    <col min="14383" max="14576" width="11.42578125" style="199"/>
    <col min="14577" max="14577" width="19.28515625" style="199" customWidth="1"/>
    <col min="14578" max="14578" width="6.85546875" style="199" customWidth="1"/>
    <col min="14579" max="14579" width="48" style="199" bestFit="1" customWidth="1"/>
    <col min="14580" max="14581" width="7.42578125" style="199" customWidth="1"/>
    <col min="14582" max="14582" width="5.42578125" style="199" customWidth="1"/>
    <col min="14583" max="14588" width="0" style="199" hidden="1" customWidth="1"/>
    <col min="14589" max="14594" width="5.85546875" style="199" customWidth="1"/>
    <col min="14595" max="14595" width="9.140625" style="199" customWidth="1"/>
    <col min="14596" max="14596" width="8" style="199" customWidth="1"/>
    <col min="14597" max="14597" width="12.28515625" style="199" customWidth="1"/>
    <col min="14598" max="14622" width="0" style="199" hidden="1" customWidth="1"/>
    <col min="14623" max="14623" width="26.5703125" style="199" customWidth="1"/>
    <col min="14624" max="14624" width="56" style="199" customWidth="1"/>
    <col min="14625" max="14625" width="14.28515625" style="199" customWidth="1"/>
    <col min="14626" max="14631" width="0" style="199" hidden="1" customWidth="1"/>
    <col min="14632" max="14637" width="11.42578125" style="199"/>
    <col min="14638" max="14638" width="14.42578125" style="199" bestFit="1" customWidth="1"/>
    <col min="14639" max="14832" width="11.42578125" style="199"/>
    <col min="14833" max="14833" width="19.28515625" style="199" customWidth="1"/>
    <col min="14834" max="14834" width="6.85546875" style="199" customWidth="1"/>
    <col min="14835" max="14835" width="48" style="199" bestFit="1" customWidth="1"/>
    <col min="14836" max="14837" width="7.42578125" style="199" customWidth="1"/>
    <col min="14838" max="14838" width="5.42578125" style="199" customWidth="1"/>
    <col min="14839" max="14844" width="0" style="199" hidden="1" customWidth="1"/>
    <col min="14845" max="14850" width="5.85546875" style="199" customWidth="1"/>
    <col min="14851" max="14851" width="9.140625" style="199" customWidth="1"/>
    <col min="14852" max="14852" width="8" style="199" customWidth="1"/>
    <col min="14853" max="14853" width="12.28515625" style="199" customWidth="1"/>
    <col min="14854" max="14878" width="0" style="199" hidden="1" customWidth="1"/>
    <col min="14879" max="14879" width="26.5703125" style="199" customWidth="1"/>
    <col min="14880" max="14880" width="56" style="199" customWidth="1"/>
    <col min="14881" max="14881" width="14.28515625" style="199" customWidth="1"/>
    <col min="14882" max="14887" width="0" style="199" hidden="1" customWidth="1"/>
    <col min="14888" max="14893" width="11.42578125" style="199"/>
    <col min="14894" max="14894" width="14.42578125" style="199" bestFit="1" customWidth="1"/>
    <col min="14895" max="15088" width="11.42578125" style="199"/>
    <col min="15089" max="15089" width="19.28515625" style="199" customWidth="1"/>
    <col min="15090" max="15090" width="6.85546875" style="199" customWidth="1"/>
    <col min="15091" max="15091" width="48" style="199" bestFit="1" customWidth="1"/>
    <col min="15092" max="15093" width="7.42578125" style="199" customWidth="1"/>
    <col min="15094" max="15094" width="5.42578125" style="199" customWidth="1"/>
    <col min="15095" max="15100" width="0" style="199" hidden="1" customWidth="1"/>
    <col min="15101" max="15106" width="5.85546875" style="199" customWidth="1"/>
    <col min="15107" max="15107" width="9.140625" style="199" customWidth="1"/>
    <col min="15108" max="15108" width="8" style="199" customWidth="1"/>
    <col min="15109" max="15109" width="12.28515625" style="199" customWidth="1"/>
    <col min="15110" max="15134" width="0" style="199" hidden="1" customWidth="1"/>
    <col min="15135" max="15135" width="26.5703125" style="199" customWidth="1"/>
    <col min="15136" max="15136" width="56" style="199" customWidth="1"/>
    <col min="15137" max="15137" width="14.28515625" style="199" customWidth="1"/>
    <col min="15138" max="15143" width="0" style="199" hidden="1" customWidth="1"/>
    <col min="15144" max="15149" width="11.42578125" style="199"/>
    <col min="15150" max="15150" width="14.42578125" style="199" bestFit="1" customWidth="1"/>
    <col min="15151" max="15344" width="11.42578125" style="199"/>
    <col min="15345" max="15345" width="19.28515625" style="199" customWidth="1"/>
    <col min="15346" max="15346" width="6.85546875" style="199" customWidth="1"/>
    <col min="15347" max="15347" width="48" style="199" bestFit="1" customWidth="1"/>
    <col min="15348" max="15349" width="7.42578125" style="199" customWidth="1"/>
    <col min="15350" max="15350" width="5.42578125" style="199" customWidth="1"/>
    <col min="15351" max="15356" width="0" style="199" hidden="1" customWidth="1"/>
    <col min="15357" max="15362" width="5.85546875" style="199" customWidth="1"/>
    <col min="15363" max="15363" width="9.140625" style="199" customWidth="1"/>
    <col min="15364" max="15364" width="8" style="199" customWidth="1"/>
    <col min="15365" max="15365" width="12.28515625" style="199" customWidth="1"/>
    <col min="15366" max="15390" width="0" style="199" hidden="1" customWidth="1"/>
    <col min="15391" max="15391" width="26.5703125" style="199" customWidth="1"/>
    <col min="15392" max="15392" width="56" style="199" customWidth="1"/>
    <col min="15393" max="15393" width="14.28515625" style="199" customWidth="1"/>
    <col min="15394" max="15399" width="0" style="199" hidden="1" customWidth="1"/>
    <col min="15400" max="15405" width="11.42578125" style="199"/>
    <col min="15406" max="15406" width="14.42578125" style="199" bestFit="1" customWidth="1"/>
    <col min="15407" max="15600" width="11.42578125" style="199"/>
    <col min="15601" max="15601" width="19.28515625" style="199" customWidth="1"/>
    <col min="15602" max="15602" width="6.85546875" style="199" customWidth="1"/>
    <col min="15603" max="15603" width="48" style="199" bestFit="1" customWidth="1"/>
    <col min="15604" max="15605" width="7.42578125" style="199" customWidth="1"/>
    <col min="15606" max="15606" width="5.42578125" style="199" customWidth="1"/>
    <col min="15607" max="15612" width="0" style="199" hidden="1" customWidth="1"/>
    <col min="15613" max="15618" width="5.85546875" style="199" customWidth="1"/>
    <col min="15619" max="15619" width="9.140625" style="199" customWidth="1"/>
    <col min="15620" max="15620" width="8" style="199" customWidth="1"/>
    <col min="15621" max="15621" width="12.28515625" style="199" customWidth="1"/>
    <col min="15622" max="15646" width="0" style="199" hidden="1" customWidth="1"/>
    <col min="15647" max="15647" width="26.5703125" style="199" customWidth="1"/>
    <col min="15648" max="15648" width="56" style="199" customWidth="1"/>
    <col min="15649" max="15649" width="14.28515625" style="199" customWidth="1"/>
    <col min="15650" max="15655" width="0" style="199" hidden="1" customWidth="1"/>
    <col min="15656" max="15661" width="11.42578125" style="199"/>
    <col min="15662" max="15662" width="14.42578125" style="199" bestFit="1" customWidth="1"/>
    <col min="15663" max="15856" width="11.42578125" style="199"/>
    <col min="15857" max="15857" width="19.28515625" style="199" customWidth="1"/>
    <col min="15858" max="15858" width="6.85546875" style="199" customWidth="1"/>
    <col min="15859" max="15859" width="48" style="199" bestFit="1" customWidth="1"/>
    <col min="15860" max="15861" width="7.42578125" style="199" customWidth="1"/>
    <col min="15862" max="15862" width="5.42578125" style="199" customWidth="1"/>
    <col min="15863" max="15868" width="0" style="199" hidden="1" customWidth="1"/>
    <col min="15869" max="15874" width="5.85546875" style="199" customWidth="1"/>
    <col min="15875" max="15875" width="9.140625" style="199" customWidth="1"/>
    <col min="15876" max="15876" width="8" style="199" customWidth="1"/>
    <col min="15877" max="15877" width="12.28515625" style="199" customWidth="1"/>
    <col min="15878" max="15902" width="0" style="199" hidden="1" customWidth="1"/>
    <col min="15903" max="15903" width="26.5703125" style="199" customWidth="1"/>
    <col min="15904" max="15904" width="56" style="199" customWidth="1"/>
    <col min="15905" max="15905" width="14.28515625" style="199" customWidth="1"/>
    <col min="15906" max="15911" width="0" style="199" hidden="1" customWidth="1"/>
    <col min="15912" max="15917" width="11.42578125" style="199"/>
    <col min="15918" max="15918" width="14.42578125" style="199" bestFit="1" customWidth="1"/>
    <col min="15919" max="16112" width="11.42578125" style="199"/>
    <col min="16113" max="16113" width="19.28515625" style="199" customWidth="1"/>
    <col min="16114" max="16114" width="6.85546875" style="199" customWidth="1"/>
    <col min="16115" max="16115" width="48" style="199" bestFit="1" customWidth="1"/>
    <col min="16116" max="16117" width="7.42578125" style="199" customWidth="1"/>
    <col min="16118" max="16118" width="5.42578125" style="199" customWidth="1"/>
    <col min="16119" max="16124" width="0" style="199" hidden="1" customWidth="1"/>
    <col min="16125" max="16130" width="5.85546875" style="199" customWidth="1"/>
    <col min="16131" max="16131" width="9.140625" style="199" customWidth="1"/>
    <col min="16132" max="16132" width="8" style="199" customWidth="1"/>
    <col min="16133" max="16133" width="12.28515625" style="199" customWidth="1"/>
    <col min="16134" max="16158" width="0" style="199" hidden="1" customWidth="1"/>
    <col min="16159" max="16159" width="26.5703125" style="199" customWidth="1"/>
    <col min="16160" max="16160" width="56" style="199" customWidth="1"/>
    <col min="16161" max="16161" width="14.28515625" style="199" customWidth="1"/>
    <col min="16162" max="16167" width="0" style="199" hidden="1" customWidth="1"/>
    <col min="16168" max="16173" width="11.42578125" style="199"/>
    <col min="16174" max="16174" width="14.42578125" style="199" bestFit="1" customWidth="1"/>
    <col min="16175" max="16384" width="11.42578125" style="199"/>
  </cols>
  <sheetData>
    <row r="1" spans="1:46" s="322" customFormat="1" ht="28.5" customHeight="1" x14ac:dyDescent="0.25">
      <c r="A1" s="523"/>
      <c r="B1" s="524"/>
      <c r="C1" s="470" t="s">
        <v>418</v>
      </c>
      <c r="D1" s="471"/>
      <c r="E1" s="471"/>
      <c r="F1" s="471"/>
      <c r="G1" s="471"/>
      <c r="H1" s="471"/>
      <c r="I1" s="471"/>
      <c r="J1" s="471"/>
      <c r="K1" s="471"/>
      <c r="L1" s="471"/>
      <c r="M1" s="471"/>
      <c r="N1" s="471"/>
      <c r="O1" s="471"/>
      <c r="P1" s="471"/>
      <c r="Q1" s="471"/>
      <c r="R1" s="471"/>
      <c r="S1" s="471"/>
      <c r="T1" s="471"/>
      <c r="U1" s="471"/>
      <c r="V1" s="471"/>
      <c r="W1" s="471"/>
      <c r="X1" s="471"/>
      <c r="Y1" s="471"/>
      <c r="Z1" s="471"/>
      <c r="AA1" s="471"/>
      <c r="AB1" s="471"/>
      <c r="AC1" s="471"/>
      <c r="AD1" s="471"/>
      <c r="AE1" s="471"/>
      <c r="AF1" s="471"/>
      <c r="AG1" s="471"/>
      <c r="AH1" s="471"/>
      <c r="AI1" s="471"/>
      <c r="AJ1" s="471"/>
      <c r="AK1" s="471"/>
      <c r="AL1" s="471"/>
      <c r="AM1" s="471"/>
      <c r="AN1" s="471"/>
      <c r="AO1" s="471"/>
      <c r="AP1" s="471"/>
      <c r="AQ1" s="471"/>
      <c r="AR1" s="471"/>
      <c r="AS1" s="471"/>
      <c r="AT1" s="472"/>
    </row>
    <row r="2" spans="1:46" s="322" customFormat="1" ht="21" customHeight="1" x14ac:dyDescent="0.25">
      <c r="A2" s="525"/>
      <c r="B2" s="526"/>
      <c r="C2" s="473"/>
      <c r="D2" s="474"/>
      <c r="E2" s="474"/>
      <c r="F2" s="474"/>
      <c r="G2" s="474"/>
      <c r="H2" s="474"/>
      <c r="I2" s="474"/>
      <c r="J2" s="474"/>
      <c r="K2" s="474"/>
      <c r="L2" s="474"/>
      <c r="M2" s="474"/>
      <c r="N2" s="474"/>
      <c r="O2" s="474"/>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5"/>
    </row>
    <row r="3" spans="1:46" s="322" customFormat="1" ht="28.5" customHeight="1" thickBot="1" x14ac:dyDescent="0.3">
      <c r="A3" s="527"/>
      <c r="B3" s="528"/>
      <c r="C3" s="476"/>
      <c r="D3" s="477"/>
      <c r="E3" s="477"/>
      <c r="F3" s="477"/>
      <c r="G3" s="477"/>
      <c r="H3" s="477"/>
      <c r="I3" s="477"/>
      <c r="J3" s="477"/>
      <c r="K3" s="477"/>
      <c r="L3" s="477"/>
      <c r="M3" s="477"/>
      <c r="N3" s="477"/>
      <c r="O3" s="477"/>
      <c r="P3" s="477"/>
      <c r="Q3" s="477"/>
      <c r="R3" s="477"/>
      <c r="S3" s="477"/>
      <c r="T3" s="477"/>
      <c r="U3" s="477"/>
      <c r="V3" s="477"/>
      <c r="W3" s="477"/>
      <c r="X3" s="477"/>
      <c r="Y3" s="477"/>
      <c r="Z3" s="477"/>
      <c r="AA3" s="477"/>
      <c r="AB3" s="477"/>
      <c r="AC3" s="477"/>
      <c r="AD3" s="477"/>
      <c r="AE3" s="477"/>
      <c r="AF3" s="477"/>
      <c r="AG3" s="477"/>
      <c r="AH3" s="477"/>
      <c r="AI3" s="477"/>
      <c r="AJ3" s="477"/>
      <c r="AK3" s="477"/>
      <c r="AL3" s="477"/>
      <c r="AM3" s="477"/>
      <c r="AN3" s="477"/>
      <c r="AO3" s="477"/>
      <c r="AP3" s="477"/>
      <c r="AQ3" s="477"/>
      <c r="AR3" s="477"/>
      <c r="AS3" s="477"/>
      <c r="AT3" s="478"/>
    </row>
    <row r="4" spans="1:46" s="234" customFormat="1" ht="9.75" customHeight="1" thickBot="1" x14ac:dyDescent="0.3">
      <c r="B4" s="237"/>
      <c r="C4" s="237"/>
      <c r="D4" s="237"/>
      <c r="E4" s="237"/>
      <c r="F4" s="237"/>
      <c r="G4" s="237"/>
      <c r="H4" s="237"/>
      <c r="I4" s="237"/>
      <c r="J4" s="237"/>
      <c r="K4" s="237"/>
      <c r="L4" s="237"/>
      <c r="M4" s="237"/>
      <c r="N4" s="237"/>
      <c r="O4" s="237"/>
      <c r="P4" s="237"/>
      <c r="Q4" s="235"/>
      <c r="R4" s="235"/>
      <c r="S4" s="235"/>
      <c r="T4" s="235"/>
      <c r="U4" s="235"/>
      <c r="V4" s="235"/>
      <c r="W4" s="235"/>
      <c r="X4" s="235"/>
      <c r="Y4" s="235"/>
      <c r="Z4" s="235"/>
      <c r="AA4" s="235"/>
      <c r="AB4" s="235"/>
      <c r="AC4" s="235"/>
      <c r="AD4" s="235"/>
      <c r="AE4" s="235"/>
      <c r="AF4" s="235"/>
      <c r="AG4" s="235"/>
    </row>
    <row r="5" spans="1:46" s="234" customFormat="1" ht="21" customHeight="1" thickBot="1" x14ac:dyDescent="0.3">
      <c r="A5" s="545" t="s">
        <v>406</v>
      </c>
      <c r="B5" s="546"/>
      <c r="C5" s="546"/>
      <c r="D5" s="546"/>
      <c r="E5" s="546"/>
      <c r="F5" s="546"/>
      <c r="G5" s="546"/>
      <c r="H5" s="546"/>
      <c r="I5" s="546"/>
      <c r="J5" s="546"/>
      <c r="K5" s="546"/>
      <c r="L5" s="546"/>
      <c r="M5" s="546"/>
      <c r="N5" s="546"/>
      <c r="O5" s="547"/>
      <c r="P5" s="283"/>
      <c r="Q5" s="548" t="s">
        <v>48</v>
      </c>
      <c r="R5" s="549"/>
      <c r="S5" s="549"/>
      <c r="T5" s="549"/>
      <c r="U5" s="549"/>
      <c r="V5" s="549"/>
      <c r="W5" s="549"/>
      <c r="X5" s="549"/>
      <c r="Y5" s="549"/>
      <c r="Z5" s="549"/>
      <c r="AA5" s="549"/>
      <c r="AB5" s="549"/>
      <c r="AC5" s="549"/>
      <c r="AD5" s="549"/>
      <c r="AE5" s="549"/>
      <c r="AF5" s="550"/>
      <c r="AG5" s="332"/>
      <c r="AH5" s="545" t="s">
        <v>46</v>
      </c>
      <c r="AI5" s="546"/>
      <c r="AJ5" s="546"/>
      <c r="AK5" s="546"/>
      <c r="AL5" s="546"/>
      <c r="AM5" s="546"/>
      <c r="AN5" s="546"/>
      <c r="AO5" s="546"/>
      <c r="AP5" s="546"/>
      <c r="AQ5" s="546"/>
      <c r="AR5" s="546"/>
      <c r="AS5" s="546"/>
      <c r="AT5" s="547"/>
    </row>
    <row r="6" spans="1:46" s="234" customFormat="1" ht="8.25" customHeight="1" thickBot="1" x14ac:dyDescent="0.3">
      <c r="B6" s="943"/>
      <c r="C6" s="943"/>
      <c r="D6" s="943"/>
      <c r="E6" s="943"/>
      <c r="F6" s="943"/>
      <c r="G6" s="943"/>
      <c r="H6" s="943"/>
      <c r="I6" s="943"/>
      <c r="J6" s="943"/>
      <c r="K6" s="943"/>
      <c r="L6" s="943"/>
      <c r="M6" s="943"/>
      <c r="N6" s="943"/>
      <c r="O6" s="943"/>
      <c r="P6" s="943"/>
      <c r="Q6" s="943"/>
      <c r="R6" s="943"/>
      <c r="S6" s="943"/>
      <c r="T6" s="943"/>
      <c r="U6" s="943"/>
      <c r="V6" s="943"/>
      <c r="W6" s="943"/>
      <c r="X6" s="943"/>
      <c r="Y6" s="943"/>
      <c r="Z6" s="943"/>
      <c r="AA6" s="943"/>
      <c r="AB6" s="943"/>
      <c r="AC6" s="943"/>
      <c r="AD6" s="943"/>
      <c r="AE6" s="943"/>
      <c r="AF6" s="943"/>
      <c r="AG6" s="293"/>
    </row>
    <row r="7" spans="1:46" s="174" customFormat="1" ht="30.75" customHeight="1" thickBot="1" x14ac:dyDescent="0.3">
      <c r="A7" s="529" t="s">
        <v>193</v>
      </c>
      <c r="B7" s="530"/>
      <c r="C7" s="284" t="s">
        <v>50</v>
      </c>
      <c r="D7" s="284" t="s">
        <v>51</v>
      </c>
      <c r="E7" s="284" t="s">
        <v>52</v>
      </c>
      <c r="F7" s="284" t="s">
        <v>53</v>
      </c>
      <c r="G7" s="284" t="s">
        <v>54</v>
      </c>
      <c r="H7" s="284" t="s">
        <v>55</v>
      </c>
      <c r="I7" s="167" t="s">
        <v>56</v>
      </c>
      <c r="J7" s="167" t="s">
        <v>57</v>
      </c>
      <c r="K7" s="167" t="s">
        <v>58</v>
      </c>
      <c r="L7" s="167" t="s">
        <v>59</v>
      </c>
      <c r="M7" s="167" t="s">
        <v>60</v>
      </c>
      <c r="N7" s="167" t="s">
        <v>61</v>
      </c>
      <c r="O7" s="168" t="s">
        <v>6</v>
      </c>
      <c r="P7" s="252"/>
      <c r="Q7" s="285" t="s">
        <v>49</v>
      </c>
      <c r="R7" s="286" t="s">
        <v>47</v>
      </c>
      <c r="S7" s="286"/>
      <c r="T7" s="167" t="s">
        <v>50</v>
      </c>
      <c r="U7" s="167" t="s">
        <v>51</v>
      </c>
      <c r="V7" s="167" t="s">
        <v>52</v>
      </c>
      <c r="W7" s="167" t="s">
        <v>53</v>
      </c>
      <c r="X7" s="167" t="s">
        <v>54</v>
      </c>
      <c r="Y7" s="167" t="s">
        <v>55</v>
      </c>
      <c r="Z7" s="167" t="s">
        <v>56</v>
      </c>
      <c r="AA7" s="167" t="s">
        <v>57</v>
      </c>
      <c r="AB7" s="167" t="s">
        <v>58</v>
      </c>
      <c r="AC7" s="167" t="s">
        <v>59</v>
      </c>
      <c r="AD7" s="167" t="s">
        <v>60</v>
      </c>
      <c r="AE7" s="167" t="s">
        <v>61</v>
      </c>
      <c r="AF7" s="168" t="s">
        <v>6</v>
      </c>
      <c r="AG7" s="169"/>
      <c r="AH7" s="223" t="s">
        <v>225</v>
      </c>
      <c r="AI7" s="224" t="s">
        <v>226</v>
      </c>
      <c r="AJ7" s="224" t="s">
        <v>227</v>
      </c>
      <c r="AK7" s="224" t="s">
        <v>228</v>
      </c>
      <c r="AL7" s="224" t="s">
        <v>229</v>
      </c>
      <c r="AM7" s="224" t="s">
        <v>230</v>
      </c>
      <c r="AN7" s="224" t="s">
        <v>0</v>
      </c>
      <c r="AO7" s="224" t="s">
        <v>1</v>
      </c>
      <c r="AP7" s="224" t="s">
        <v>2</v>
      </c>
      <c r="AQ7" s="224" t="s">
        <v>3</v>
      </c>
      <c r="AR7" s="224" t="s">
        <v>4</v>
      </c>
      <c r="AS7" s="224" t="s">
        <v>5</v>
      </c>
      <c r="AT7" s="225" t="s">
        <v>62</v>
      </c>
    </row>
    <row r="8" spans="1:46" s="174" customFormat="1" ht="27.95" customHeight="1" x14ac:dyDescent="0.25">
      <c r="A8" s="609">
        <v>1</v>
      </c>
      <c r="B8" s="950" t="str">
        <f>+'CONSOLIDADO ENE-DIC 2017'!C41</f>
        <v xml:space="preserve">Atender 100% las necesidades relacionadas con la prestación de servicios de apoyo a la gestión de la entidad </v>
      </c>
      <c r="C8" s="539">
        <v>0.18</v>
      </c>
      <c r="D8" s="539">
        <v>0.25</v>
      </c>
      <c r="E8" s="539">
        <v>0.28999999999999998</v>
      </c>
      <c r="F8" s="539">
        <v>0.32</v>
      </c>
      <c r="G8" s="539">
        <v>0.36</v>
      </c>
      <c r="H8" s="539">
        <v>0.39</v>
      </c>
      <c r="I8" s="539">
        <v>0.43</v>
      </c>
      <c r="J8" s="539">
        <v>0.66</v>
      </c>
      <c r="K8" s="539">
        <v>0.9</v>
      </c>
      <c r="L8" s="539">
        <v>0.93</v>
      </c>
      <c r="M8" s="539">
        <v>0.97</v>
      </c>
      <c r="N8" s="539">
        <v>1</v>
      </c>
      <c r="O8" s="942">
        <v>1</v>
      </c>
      <c r="P8" s="254"/>
      <c r="Q8" s="520" t="s">
        <v>63</v>
      </c>
      <c r="R8" s="737" t="s">
        <v>149</v>
      </c>
      <c r="S8" s="239" t="s">
        <v>44</v>
      </c>
      <c r="T8" s="64">
        <v>20</v>
      </c>
      <c r="U8" s="64"/>
      <c r="V8" s="64"/>
      <c r="W8" s="64"/>
      <c r="X8" s="64"/>
      <c r="Y8" s="64"/>
      <c r="Z8" s="64"/>
      <c r="AA8" s="305">
        <v>40</v>
      </c>
      <c r="AB8" s="305">
        <v>20</v>
      </c>
      <c r="AC8" s="64">
        <v>20</v>
      </c>
      <c r="AD8" s="258"/>
      <c r="AE8" s="64"/>
      <c r="AF8" s="178">
        <f>IF(SUM(T8:AE8)=100,SUM(T8:AE8),IF(SUM(T8:AE8)=0,0,"Debe ponderar 100 puntos"))</f>
        <v>100</v>
      </c>
      <c r="AG8" s="175"/>
      <c r="AH8" s="738">
        <f t="shared" ref="AH8:AT8" si="0">IF(AND(T8=0,T9=0),"No Prog ni Ejec",IF(T8=0,CONCATENATE("No Prog, Ejec=  ",T9),T9/T8))</f>
        <v>1</v>
      </c>
      <c r="AI8" s="607" t="str">
        <f t="shared" si="0"/>
        <v>No Prog ni Ejec</v>
      </c>
      <c r="AJ8" s="607" t="str">
        <f t="shared" si="0"/>
        <v>No Prog ni Ejec</v>
      </c>
      <c r="AK8" s="607" t="str">
        <f t="shared" si="0"/>
        <v>No Prog ni Ejec</v>
      </c>
      <c r="AL8" s="607" t="str">
        <f t="shared" si="0"/>
        <v>No Prog ni Ejec</v>
      </c>
      <c r="AM8" s="607" t="str">
        <f t="shared" si="0"/>
        <v>No Prog ni Ejec</v>
      </c>
      <c r="AN8" s="607" t="str">
        <f t="shared" si="0"/>
        <v>No Prog ni Ejec</v>
      </c>
      <c r="AO8" s="607">
        <f t="shared" si="0"/>
        <v>1</v>
      </c>
      <c r="AP8" s="607">
        <f t="shared" si="0"/>
        <v>0</v>
      </c>
      <c r="AQ8" s="607">
        <f t="shared" si="0"/>
        <v>2</v>
      </c>
      <c r="AR8" s="607" t="str">
        <f t="shared" si="0"/>
        <v>No Prog ni Ejec</v>
      </c>
      <c r="AS8" s="607" t="str">
        <f t="shared" si="0"/>
        <v>No Prog ni Ejec</v>
      </c>
      <c r="AT8" s="608">
        <f t="shared" si="0"/>
        <v>1</v>
      </c>
    </row>
    <row r="9" spans="1:46" s="174" customFormat="1" ht="27.95" customHeight="1" x14ac:dyDescent="0.25">
      <c r="A9" s="490"/>
      <c r="B9" s="948"/>
      <c r="C9" s="457"/>
      <c r="D9" s="457"/>
      <c r="E9" s="457"/>
      <c r="F9" s="457"/>
      <c r="G9" s="457"/>
      <c r="H9" s="457"/>
      <c r="I9" s="457"/>
      <c r="J9" s="457"/>
      <c r="K9" s="457"/>
      <c r="L9" s="457"/>
      <c r="M9" s="457"/>
      <c r="N9" s="457"/>
      <c r="O9" s="588"/>
      <c r="P9" s="254"/>
      <c r="Q9" s="507"/>
      <c r="R9" s="579"/>
      <c r="S9" s="240" t="s">
        <v>45</v>
      </c>
      <c r="T9" s="65">
        <v>20</v>
      </c>
      <c r="U9" s="65"/>
      <c r="V9" s="65"/>
      <c r="W9" s="65"/>
      <c r="X9" s="65"/>
      <c r="Y9" s="65"/>
      <c r="Z9" s="65"/>
      <c r="AA9" s="306">
        <v>40</v>
      </c>
      <c r="AB9" s="306">
        <v>0</v>
      </c>
      <c r="AC9" s="65">
        <v>40</v>
      </c>
      <c r="AD9" s="257"/>
      <c r="AE9" s="65"/>
      <c r="AF9" s="181">
        <f>SUM(T9:AE9)</f>
        <v>100</v>
      </c>
      <c r="AG9" s="175"/>
      <c r="AH9" s="583"/>
      <c r="AI9" s="577"/>
      <c r="AJ9" s="577"/>
      <c r="AK9" s="577"/>
      <c r="AL9" s="577"/>
      <c r="AM9" s="577"/>
      <c r="AN9" s="577"/>
      <c r="AO9" s="577"/>
      <c r="AP9" s="577"/>
      <c r="AQ9" s="577"/>
      <c r="AR9" s="577"/>
      <c r="AS9" s="577"/>
      <c r="AT9" s="580"/>
    </row>
    <row r="10" spans="1:46" s="174" customFormat="1" ht="27.95" customHeight="1" x14ac:dyDescent="0.25">
      <c r="A10" s="490"/>
      <c r="B10" s="948"/>
      <c r="C10" s="457"/>
      <c r="D10" s="457"/>
      <c r="E10" s="457"/>
      <c r="F10" s="457"/>
      <c r="G10" s="457"/>
      <c r="H10" s="457"/>
      <c r="I10" s="457"/>
      <c r="J10" s="457"/>
      <c r="K10" s="457"/>
      <c r="L10" s="457"/>
      <c r="M10" s="457"/>
      <c r="N10" s="457"/>
      <c r="O10" s="588"/>
      <c r="P10" s="254"/>
      <c r="Q10" s="507" t="s">
        <v>65</v>
      </c>
      <c r="R10" s="579" t="s">
        <v>150</v>
      </c>
      <c r="S10" s="241" t="s">
        <v>44</v>
      </c>
      <c r="T10" s="68">
        <v>15</v>
      </c>
      <c r="U10" s="68">
        <v>15</v>
      </c>
      <c r="V10" s="68">
        <v>7</v>
      </c>
      <c r="W10" s="68">
        <v>7</v>
      </c>
      <c r="X10" s="68">
        <v>7</v>
      </c>
      <c r="Y10" s="68">
        <v>7</v>
      </c>
      <c r="Z10" s="68">
        <v>7</v>
      </c>
      <c r="AA10" s="307">
        <v>7</v>
      </c>
      <c r="AB10" s="307">
        <v>7</v>
      </c>
      <c r="AC10" s="68">
        <v>7</v>
      </c>
      <c r="AD10" s="68">
        <v>7</v>
      </c>
      <c r="AE10" s="68">
        <v>7</v>
      </c>
      <c r="AF10" s="184">
        <f>IF(SUM(T10:AE10)=100,SUM(T10:AE10),IF(SUM(T10:AE10)=0,0,"Debe ponderar 100 puntos"))</f>
        <v>100</v>
      </c>
      <c r="AG10" s="175"/>
      <c r="AH10" s="583">
        <f t="shared" ref="AH10" si="1">IF(AND(T10=0,T11=0),"No Prog ni Ejec",IF(T10=0,CONCATENATE("No Prog, Ejec=  ",T11),T11/T10))</f>
        <v>1</v>
      </c>
      <c r="AI10" s="577">
        <f t="shared" ref="AI10" si="2">IF(AND(U10=0,U11=0),"No Prog ni Ejec",IF(U10=0,CONCATENATE("No Prog, Ejec=  ",U11),U11/U10))</f>
        <v>1</v>
      </c>
      <c r="AJ10" s="577">
        <f t="shared" ref="AJ10" si="3">IF(AND(V10=0,V11=0),"No Prog ni Ejec",IF(V10=0,CONCATENATE("No Prog, Ejec=  ",V11),V11/V10))</f>
        <v>1</v>
      </c>
      <c r="AK10" s="577">
        <f t="shared" ref="AK10" si="4">IF(AND(W10=0,W11=0),"No Prog ni Ejec",IF(W10=0,CONCATENATE("No Prog, Ejec=  ",W11),W11/W10))</f>
        <v>1</v>
      </c>
      <c r="AL10" s="577">
        <f t="shared" ref="AL10" si="5">IF(AND(X10=0,X11=0),"No Prog ni Ejec",IF(X10=0,CONCATENATE("No Prog, Ejec=  ",X11),X11/X10))</f>
        <v>1</v>
      </c>
      <c r="AM10" s="577">
        <f t="shared" ref="AM10" si="6">IF(AND(Y10=0,Y11=0),"No Prog ni Ejec",IF(Y10=0,CONCATENATE("No Prog, Ejec=  ",Y11),Y11/Y10))</f>
        <v>1</v>
      </c>
      <c r="AN10" s="577">
        <f t="shared" ref="AN10" si="7">IF(AND(Z10=0,Z11=0),"No Prog ni Ejec",IF(Z10=0,CONCATENATE("No Prog, Ejec=  ",Z11),Z11/Z10))</f>
        <v>1</v>
      </c>
      <c r="AO10" s="577">
        <f t="shared" ref="AO10" si="8">IF(AND(AA10=0,AA11=0),"No Prog ni Ejec",IF(AA10=0,CONCATENATE("No Prog, Ejec=  ",AA11),AA11/AA10))</f>
        <v>1</v>
      </c>
      <c r="AP10" s="577">
        <f t="shared" ref="AP10" si="9">IF(AND(AB10=0,AB11=0),"No Prog ni Ejec",IF(AB10=0,CONCATENATE("No Prog, Ejec=  ",AB11),AB11/AB10))</f>
        <v>1</v>
      </c>
      <c r="AQ10" s="577">
        <f t="shared" ref="AQ10" si="10">IF(AND(AC10=0,AC11=0),"No Prog ni Ejec",IF(AC10=0,CONCATENATE("No Prog, Ejec=  ",AC11),AC11/AC10))</f>
        <v>1</v>
      </c>
      <c r="AR10" s="577">
        <f t="shared" ref="AR10" si="11">IF(AND(AD10=0,AD11=0),"No Prog ni Ejec",IF(AD10=0,CONCATENATE("No Prog, Ejec=  ",AD11),AD11/AD10))</f>
        <v>1</v>
      </c>
      <c r="AS10" s="577">
        <f t="shared" ref="AS10" si="12">IF(AND(AE10=0,AE11=0),"No Prog ni Ejec",IF(AE10=0,CONCATENATE("No Prog, Ejec=  ",AE11),AE11/AE10))</f>
        <v>1</v>
      </c>
      <c r="AT10" s="580">
        <f t="shared" ref="AT10" si="13">IF(AND(AF10=0,AF11=0),"No Prog ni Ejec",IF(AF10=0,CONCATENATE("No Prog, Ejec=  ",AF11),AF11/AF10))</f>
        <v>1</v>
      </c>
    </row>
    <row r="11" spans="1:46" s="174" customFormat="1" ht="27.95" customHeight="1" thickBot="1" x14ac:dyDescent="0.3">
      <c r="A11" s="491"/>
      <c r="B11" s="949"/>
      <c r="C11" s="458"/>
      <c r="D11" s="458"/>
      <c r="E11" s="458"/>
      <c r="F11" s="458"/>
      <c r="G11" s="458"/>
      <c r="H11" s="458"/>
      <c r="I11" s="458"/>
      <c r="J11" s="458"/>
      <c r="K11" s="458"/>
      <c r="L11" s="458"/>
      <c r="M11" s="458"/>
      <c r="N11" s="458"/>
      <c r="O11" s="589"/>
      <c r="P11" s="254"/>
      <c r="Q11" s="516"/>
      <c r="R11" s="646"/>
      <c r="S11" s="242" t="s">
        <v>45</v>
      </c>
      <c r="T11" s="66">
        <v>15</v>
      </c>
      <c r="U11" s="66">
        <v>15</v>
      </c>
      <c r="V11" s="66">
        <v>7</v>
      </c>
      <c r="W11" s="66">
        <v>7</v>
      </c>
      <c r="X11" s="66">
        <v>7</v>
      </c>
      <c r="Y11" s="66">
        <v>7</v>
      </c>
      <c r="Z11" s="66">
        <v>7</v>
      </c>
      <c r="AA11" s="308">
        <v>7</v>
      </c>
      <c r="AB11" s="308">
        <v>7</v>
      </c>
      <c r="AC11" s="66">
        <v>7</v>
      </c>
      <c r="AD11" s="66">
        <v>7</v>
      </c>
      <c r="AE11" s="66">
        <v>7</v>
      </c>
      <c r="AF11" s="187">
        <f>SUM(T11:AE11)</f>
        <v>100</v>
      </c>
      <c r="AG11" s="175"/>
      <c r="AH11" s="598"/>
      <c r="AI11" s="586"/>
      <c r="AJ11" s="586"/>
      <c r="AK11" s="586"/>
      <c r="AL11" s="586"/>
      <c r="AM11" s="586"/>
      <c r="AN11" s="586"/>
      <c r="AO11" s="586"/>
      <c r="AP11" s="586"/>
      <c r="AQ11" s="586"/>
      <c r="AR11" s="586"/>
      <c r="AS11" s="586"/>
      <c r="AT11" s="585"/>
    </row>
    <row r="12" spans="1:46" s="174" customFormat="1" ht="27.95" customHeight="1" thickTop="1" x14ac:dyDescent="0.25">
      <c r="A12" s="489">
        <v>2</v>
      </c>
      <c r="B12" s="947" t="str">
        <f>+'CONSOLIDADO ENE-DIC 2017'!C42</f>
        <v>Implementar y mantener 40% el sistema integrado de gestión de la entidad</v>
      </c>
      <c r="C12" s="456">
        <v>0.2</v>
      </c>
      <c r="D12" s="456">
        <v>0.22</v>
      </c>
      <c r="E12" s="456">
        <v>0.25</v>
      </c>
      <c r="F12" s="456">
        <v>0.3</v>
      </c>
      <c r="G12" s="456">
        <v>0.32</v>
      </c>
      <c r="H12" s="456">
        <v>0.34</v>
      </c>
      <c r="I12" s="456">
        <v>0.34</v>
      </c>
      <c r="J12" s="456">
        <v>0.36</v>
      </c>
      <c r="K12" s="456">
        <v>0.36</v>
      </c>
      <c r="L12" s="456">
        <v>0.37</v>
      </c>
      <c r="M12" s="456">
        <v>0.39</v>
      </c>
      <c r="N12" s="456">
        <v>0.4</v>
      </c>
      <c r="O12" s="587">
        <v>0.4</v>
      </c>
      <c r="P12" s="254"/>
      <c r="Q12" s="498" t="s">
        <v>66</v>
      </c>
      <c r="R12" s="624" t="s">
        <v>338</v>
      </c>
      <c r="S12" s="244" t="s">
        <v>44</v>
      </c>
      <c r="T12" s="70"/>
      <c r="U12" s="70">
        <v>20</v>
      </c>
      <c r="V12" s="70">
        <v>40</v>
      </c>
      <c r="W12" s="70">
        <v>40</v>
      </c>
      <c r="X12" s="70"/>
      <c r="Y12" s="70"/>
      <c r="Z12" s="70"/>
      <c r="AA12" s="310"/>
      <c r="AB12" s="310"/>
      <c r="AC12" s="70"/>
      <c r="AD12" s="309"/>
      <c r="AE12" s="70"/>
      <c r="AF12" s="193">
        <f>IF(SUM(T12:AE12)=100,SUM(T12:AE12),IF(SUM(T12:AE12)=0,0,"Debe ponderar 100 puntos"))</f>
        <v>100</v>
      </c>
      <c r="AG12" s="175"/>
      <c r="AH12" s="506" t="str">
        <f t="shared" ref="AH12" si="14">IF(AND(T12=0,T13=0),"No Prog ni Ejec",IF(T12=0,CONCATENATE("No Prog, Ejec=  ",T13),T13/T12))</f>
        <v>No Prog ni Ejec</v>
      </c>
      <c r="AI12" s="485">
        <f t="shared" ref="AI12" si="15">IF(AND(U12=0,U13=0),"No Prog ni Ejec",IF(U12=0,CONCATENATE("No Prog, Ejec=  ",U13),U13/U12))</f>
        <v>1</v>
      </c>
      <c r="AJ12" s="485">
        <f t="shared" ref="AJ12" si="16">IF(AND(V12=0,V13=0),"No Prog ni Ejec",IF(V12=0,CONCATENATE("No Prog, Ejec=  ",V13),V13/V12))</f>
        <v>1</v>
      </c>
      <c r="AK12" s="485">
        <f t="shared" ref="AK12" si="17">IF(AND(W12=0,W13=0),"No Prog ni Ejec",IF(W12=0,CONCATENATE("No Prog, Ejec=  ",W13),W13/W12))</f>
        <v>1</v>
      </c>
      <c r="AL12" s="485" t="str">
        <f t="shared" ref="AL12" si="18">IF(AND(X12=0,X13=0),"No Prog ni Ejec",IF(X12=0,CONCATENATE("No Prog, Ejec=  ",X13),X13/X12))</f>
        <v>No Prog ni Ejec</v>
      </c>
      <c r="AM12" s="485" t="str">
        <f t="shared" ref="AM12" si="19">IF(AND(Y12=0,Y13=0),"No Prog ni Ejec",IF(Y12=0,CONCATENATE("No Prog, Ejec=  ",Y13),Y13/Y12))</f>
        <v>No Prog ni Ejec</v>
      </c>
      <c r="AN12" s="485" t="str">
        <f t="shared" ref="AN12" si="20">IF(AND(Z12=0,Z13=0),"No Prog ni Ejec",IF(Z12=0,CONCATENATE("No Prog, Ejec=  ",Z13),Z13/Z12))</f>
        <v>No Prog ni Ejec</v>
      </c>
      <c r="AO12" s="485" t="str">
        <f t="shared" ref="AO12" si="21">IF(AND(AA12=0,AA13=0),"No Prog ni Ejec",IF(AA12=0,CONCATENATE("No Prog, Ejec=  ",AA13),AA13/AA12))</f>
        <v>No Prog ni Ejec</v>
      </c>
      <c r="AP12" s="485" t="str">
        <f t="shared" ref="AP12" si="22">IF(AND(AB12=0,AB13=0),"No Prog ni Ejec",IF(AB12=0,CONCATENATE("No Prog, Ejec=  ",AB13),AB13/AB12))</f>
        <v>No Prog ni Ejec</v>
      </c>
      <c r="AQ12" s="485" t="str">
        <f t="shared" ref="AQ12" si="23">IF(AND(AC12=0,AC13=0),"No Prog ni Ejec",IF(AC12=0,CONCATENATE("No Prog, Ejec=  ",AC13),AC13/AC12))</f>
        <v>No Prog ni Ejec</v>
      </c>
      <c r="AR12" s="485" t="str">
        <f t="shared" ref="AR12" si="24">IF(AND(AD12=0,AD13=0),"No Prog ni Ejec",IF(AD12=0,CONCATENATE("No Prog, Ejec=  ",AD13),AD13/AD12))</f>
        <v>No Prog ni Ejec</v>
      </c>
      <c r="AS12" s="485" t="str">
        <f t="shared" ref="AS12" si="25">IF(AND(AE12=0,AE13=0),"No Prog ni Ejec",IF(AE12=0,CONCATENATE("No Prog, Ejec=  ",AE13),AE13/AE12))</f>
        <v>No Prog ni Ejec</v>
      </c>
      <c r="AT12" s="483">
        <f t="shared" ref="AT12" si="26">IF(AND(AF12=0,AF13=0),"No Prog ni Ejec",IF(AF12=0,CONCATENATE("No Prog, Ejec=  ",AF13),AF13/AF12))</f>
        <v>1</v>
      </c>
    </row>
    <row r="13" spans="1:46" s="174" customFormat="1" ht="27.95" customHeight="1" x14ac:dyDescent="0.25">
      <c r="A13" s="490"/>
      <c r="B13" s="948"/>
      <c r="C13" s="457"/>
      <c r="D13" s="457"/>
      <c r="E13" s="457"/>
      <c r="F13" s="457"/>
      <c r="G13" s="457"/>
      <c r="H13" s="457"/>
      <c r="I13" s="457"/>
      <c r="J13" s="457"/>
      <c r="K13" s="457"/>
      <c r="L13" s="457"/>
      <c r="M13" s="457"/>
      <c r="N13" s="457"/>
      <c r="O13" s="588"/>
      <c r="P13" s="254"/>
      <c r="Q13" s="507"/>
      <c r="R13" s="579"/>
      <c r="S13" s="240" t="s">
        <v>45</v>
      </c>
      <c r="T13" s="65"/>
      <c r="U13" s="65">
        <v>20</v>
      </c>
      <c r="V13" s="65">
        <v>40</v>
      </c>
      <c r="W13" s="65">
        <v>40</v>
      </c>
      <c r="X13" s="65"/>
      <c r="Y13" s="65"/>
      <c r="Z13" s="65"/>
      <c r="AA13" s="306"/>
      <c r="AB13" s="306"/>
      <c r="AC13" s="65"/>
      <c r="AD13" s="257"/>
      <c r="AE13" s="65"/>
      <c r="AF13" s="181">
        <f>SUM(T13:AE13)</f>
        <v>100</v>
      </c>
      <c r="AG13" s="175"/>
      <c r="AH13" s="583"/>
      <c r="AI13" s="577"/>
      <c r="AJ13" s="577"/>
      <c r="AK13" s="577"/>
      <c r="AL13" s="577"/>
      <c r="AM13" s="577"/>
      <c r="AN13" s="577"/>
      <c r="AO13" s="577"/>
      <c r="AP13" s="577"/>
      <c r="AQ13" s="577"/>
      <c r="AR13" s="577"/>
      <c r="AS13" s="577"/>
      <c r="AT13" s="580"/>
    </row>
    <row r="14" spans="1:46" s="174" customFormat="1" ht="27.95" customHeight="1" x14ac:dyDescent="0.25">
      <c r="A14" s="490"/>
      <c r="B14" s="948"/>
      <c r="C14" s="457"/>
      <c r="D14" s="457"/>
      <c r="E14" s="457"/>
      <c r="F14" s="457"/>
      <c r="G14" s="457"/>
      <c r="H14" s="457"/>
      <c r="I14" s="457"/>
      <c r="J14" s="457"/>
      <c r="K14" s="457"/>
      <c r="L14" s="457"/>
      <c r="M14" s="457"/>
      <c r="N14" s="457"/>
      <c r="O14" s="588"/>
      <c r="P14" s="254"/>
      <c r="Q14" s="507" t="s">
        <v>67</v>
      </c>
      <c r="R14" s="579" t="s">
        <v>88</v>
      </c>
      <c r="S14" s="241" t="s">
        <v>44</v>
      </c>
      <c r="T14" s="68"/>
      <c r="U14" s="68"/>
      <c r="V14" s="68"/>
      <c r="W14" s="68">
        <v>33</v>
      </c>
      <c r="X14" s="68"/>
      <c r="Y14" s="68"/>
      <c r="Z14" s="68"/>
      <c r="AA14" s="307">
        <v>33</v>
      </c>
      <c r="AB14" s="307"/>
      <c r="AC14" s="68"/>
      <c r="AD14" s="302"/>
      <c r="AE14" s="68">
        <v>34</v>
      </c>
      <c r="AF14" s="184">
        <f>IF(SUM(T14:AE14)=100,SUM(T14:AE14),IF(SUM(T14:AE14)=0,0,"Debe ponderar 100 puntos"))</f>
        <v>100</v>
      </c>
      <c r="AG14" s="175"/>
      <c r="AH14" s="506" t="str">
        <f t="shared" ref="AH14" si="27">IF(AND(T14=0,T15=0),"No Prog ni Ejec",IF(T14=0,CONCATENATE("No Prog, Ejec=  ",T15),T15/T14))</f>
        <v>No Prog ni Ejec</v>
      </c>
      <c r="AI14" s="485" t="str">
        <f t="shared" ref="AI14" si="28">IF(AND(U14=0,U15=0),"No Prog ni Ejec",IF(U14=0,CONCATENATE("No Prog, Ejec=  ",U15),U15/U14))</f>
        <v>No Prog ni Ejec</v>
      </c>
      <c r="AJ14" s="485" t="str">
        <f t="shared" ref="AJ14" si="29">IF(AND(V14=0,V15=0),"No Prog ni Ejec",IF(V14=0,CONCATENATE("No Prog, Ejec=  ",V15),V15/V14))</f>
        <v>No Prog ni Ejec</v>
      </c>
      <c r="AK14" s="485">
        <f t="shared" ref="AK14" si="30">IF(AND(W14=0,W15=0),"No Prog ni Ejec",IF(W14=0,CONCATENATE("No Prog, Ejec=  ",W15),W15/W14))</f>
        <v>1</v>
      </c>
      <c r="AL14" s="485" t="str">
        <f t="shared" ref="AL14" si="31">IF(AND(X14=0,X15=0),"No Prog ni Ejec",IF(X14=0,CONCATENATE("No Prog, Ejec=  ",X15),X15/X14))</f>
        <v>No Prog ni Ejec</v>
      </c>
      <c r="AM14" s="485" t="str">
        <f t="shared" ref="AM14" si="32">IF(AND(Y14=0,Y15=0),"No Prog ni Ejec",IF(Y14=0,CONCATENATE("No Prog, Ejec=  ",Y15),Y15/Y14))</f>
        <v>No Prog ni Ejec</v>
      </c>
      <c r="AN14" s="485" t="str">
        <f t="shared" ref="AN14" si="33">IF(AND(Z14=0,Z15=0),"No Prog ni Ejec",IF(Z14=0,CONCATENATE("No Prog, Ejec=  ",Z15),Z15/Z14))</f>
        <v>No Prog ni Ejec</v>
      </c>
      <c r="AO14" s="485">
        <f t="shared" ref="AO14" si="34">IF(AND(AA14=0,AA15=0),"No Prog ni Ejec",IF(AA14=0,CONCATENATE("No Prog, Ejec=  ",AA15),AA15/AA14))</f>
        <v>1</v>
      </c>
      <c r="AP14" s="485" t="str">
        <f t="shared" ref="AP14" si="35">IF(AND(AB14=0,AB15=0),"No Prog ni Ejec",IF(AB14=0,CONCATENATE("No Prog, Ejec=  ",AB15),AB15/AB14))</f>
        <v>No Prog ni Ejec</v>
      </c>
      <c r="AQ14" s="485" t="str">
        <f t="shared" ref="AQ14" si="36">IF(AND(AC14=0,AC15=0),"No Prog ni Ejec",IF(AC14=0,CONCATENATE("No Prog, Ejec=  ",AC15),AC15/AC14))</f>
        <v>No Prog ni Ejec</v>
      </c>
      <c r="AR14" s="485" t="str">
        <f t="shared" ref="AR14" si="37">IF(AND(AD14=0,AD15=0),"No Prog ni Ejec",IF(AD14=0,CONCATENATE("No Prog, Ejec=  ",AD15),AD15/AD14))</f>
        <v>No Prog ni Ejec</v>
      </c>
      <c r="AS14" s="485">
        <f t="shared" ref="AS14" si="38">IF(AND(AE14=0,AE15=0),"No Prog ni Ejec",IF(AE14=0,CONCATENATE("No Prog, Ejec=  ",AE15),AE15/AE14))</f>
        <v>1</v>
      </c>
      <c r="AT14" s="483">
        <f t="shared" ref="AT14" si="39">IF(AND(AF14=0,AF15=0),"No Prog ni Ejec",IF(AF14=0,CONCATENATE("No Prog, Ejec=  ",AF15),AF15/AF14))</f>
        <v>1</v>
      </c>
    </row>
    <row r="15" spans="1:46" s="174" customFormat="1" ht="27.95" customHeight="1" x14ac:dyDescent="0.25">
      <c r="A15" s="490"/>
      <c r="B15" s="948"/>
      <c r="C15" s="457"/>
      <c r="D15" s="457"/>
      <c r="E15" s="457"/>
      <c r="F15" s="457"/>
      <c r="G15" s="457"/>
      <c r="H15" s="457"/>
      <c r="I15" s="457"/>
      <c r="J15" s="457"/>
      <c r="K15" s="457"/>
      <c r="L15" s="457"/>
      <c r="M15" s="457"/>
      <c r="N15" s="457"/>
      <c r="O15" s="588"/>
      <c r="P15" s="254"/>
      <c r="Q15" s="507"/>
      <c r="R15" s="579"/>
      <c r="S15" s="240" t="s">
        <v>45</v>
      </c>
      <c r="T15" s="65"/>
      <c r="U15" s="65"/>
      <c r="V15" s="65"/>
      <c r="W15" s="65">
        <v>33</v>
      </c>
      <c r="X15" s="65"/>
      <c r="Y15" s="65"/>
      <c r="Z15" s="65"/>
      <c r="AA15" s="306">
        <v>33</v>
      </c>
      <c r="AB15" s="306"/>
      <c r="AC15" s="65"/>
      <c r="AD15" s="257"/>
      <c r="AE15" s="65">
        <v>34</v>
      </c>
      <c r="AF15" s="181">
        <f>SUM(T15:AE15)</f>
        <v>100</v>
      </c>
      <c r="AG15" s="175"/>
      <c r="AH15" s="583"/>
      <c r="AI15" s="577"/>
      <c r="AJ15" s="577"/>
      <c r="AK15" s="577"/>
      <c r="AL15" s="577"/>
      <c r="AM15" s="577"/>
      <c r="AN15" s="577"/>
      <c r="AO15" s="577"/>
      <c r="AP15" s="577"/>
      <c r="AQ15" s="577"/>
      <c r="AR15" s="577"/>
      <c r="AS15" s="577"/>
      <c r="AT15" s="580"/>
    </row>
    <row r="16" spans="1:46" s="174" customFormat="1" ht="27.95" customHeight="1" x14ac:dyDescent="0.25">
      <c r="A16" s="490"/>
      <c r="B16" s="948"/>
      <c r="C16" s="457"/>
      <c r="D16" s="457"/>
      <c r="E16" s="457"/>
      <c r="F16" s="457"/>
      <c r="G16" s="457"/>
      <c r="H16" s="457"/>
      <c r="I16" s="457"/>
      <c r="J16" s="457"/>
      <c r="K16" s="457"/>
      <c r="L16" s="457"/>
      <c r="M16" s="457"/>
      <c r="N16" s="457"/>
      <c r="O16" s="588"/>
      <c r="P16" s="254"/>
      <c r="Q16" s="507" t="s">
        <v>68</v>
      </c>
      <c r="R16" s="579" t="s">
        <v>89</v>
      </c>
      <c r="S16" s="241" t="s">
        <v>44</v>
      </c>
      <c r="T16" s="68"/>
      <c r="U16" s="68"/>
      <c r="V16" s="68"/>
      <c r="W16" s="68"/>
      <c r="X16" s="68">
        <v>33</v>
      </c>
      <c r="Y16" s="68"/>
      <c r="Z16" s="68"/>
      <c r="AA16" s="307">
        <v>33</v>
      </c>
      <c r="AB16" s="307"/>
      <c r="AC16" s="68"/>
      <c r="AD16" s="68">
        <v>34</v>
      </c>
      <c r="AE16" s="68"/>
      <c r="AF16" s="184">
        <f>IF(SUM(T16:AE16)=100,SUM(T16:AE16),IF(SUM(T16:AE16)=0,0,"Debe ponderar 100 puntos"))</f>
        <v>100</v>
      </c>
      <c r="AG16" s="175"/>
      <c r="AH16" s="506" t="str">
        <f t="shared" ref="AH16" si="40">IF(AND(T16=0,T17=0),"No Prog ni Ejec",IF(T16=0,CONCATENATE("No Prog, Ejec=  ",T17),T17/T16))</f>
        <v>No Prog ni Ejec</v>
      </c>
      <c r="AI16" s="485" t="str">
        <f t="shared" ref="AI16" si="41">IF(AND(U16=0,U17=0),"No Prog ni Ejec",IF(U16=0,CONCATENATE("No Prog, Ejec=  ",U17),U17/U16))</f>
        <v>No Prog ni Ejec</v>
      </c>
      <c r="AJ16" s="485" t="str">
        <f t="shared" ref="AJ16" si="42">IF(AND(V16=0,V17=0),"No Prog ni Ejec",IF(V16=0,CONCATENATE("No Prog, Ejec=  ",V17),V17/V16))</f>
        <v>No Prog ni Ejec</v>
      </c>
      <c r="AK16" s="485" t="str">
        <f t="shared" ref="AK16" si="43">IF(AND(W16=0,W17=0),"No Prog ni Ejec",IF(W16=0,CONCATENATE("No Prog, Ejec=  ",W17),W17/W16))</f>
        <v>No Prog ni Ejec</v>
      </c>
      <c r="AL16" s="485">
        <f t="shared" ref="AL16" si="44">IF(AND(X16=0,X17=0),"No Prog ni Ejec",IF(X16=0,CONCATENATE("No Prog, Ejec=  ",X17),X17/X16))</f>
        <v>1</v>
      </c>
      <c r="AM16" s="485" t="str">
        <f t="shared" ref="AM16" si="45">IF(AND(Y16=0,Y17=0),"No Prog ni Ejec",IF(Y16=0,CONCATENATE("No Prog, Ejec=  ",Y17),Y17/Y16))</f>
        <v>No Prog, Ejec=  33</v>
      </c>
      <c r="AN16" s="485" t="str">
        <f t="shared" ref="AN16" si="46">IF(AND(Z16=0,Z17=0),"No Prog ni Ejec",IF(Z16=0,CONCATENATE("No Prog, Ejec=  ",Z17),Z17/Z16))</f>
        <v>No Prog ni Ejec</v>
      </c>
      <c r="AO16" s="485">
        <f t="shared" ref="AO16" si="47">IF(AND(AA16=0,AA17=0),"No Prog ni Ejec",IF(AA16=0,CONCATENATE("No Prog, Ejec=  ",AA17),AA17/AA16))</f>
        <v>0</v>
      </c>
      <c r="AP16" s="485" t="str">
        <f t="shared" ref="AP16" si="48">IF(AND(AB16=0,AB17=0),"No Prog ni Ejec",IF(AB16=0,CONCATENATE("No Prog, Ejec=  ",AB17),AB17/AB16))</f>
        <v>No Prog ni Ejec</v>
      </c>
      <c r="AQ16" s="485" t="str">
        <f t="shared" ref="AQ16" si="49">IF(AND(AC16=0,AC17=0),"No Prog ni Ejec",IF(AC16=0,CONCATENATE("No Prog, Ejec=  ",AC17),AC17/AC16))</f>
        <v>No Prog ni Ejec</v>
      </c>
      <c r="AR16" s="485">
        <f t="shared" ref="AR16" si="50">IF(AND(AD16=0,AD17=0),"No Prog ni Ejec",IF(AD16=0,CONCATENATE("No Prog, Ejec=  ",AD17),AD17/AD16))</f>
        <v>1</v>
      </c>
      <c r="AS16" s="485" t="str">
        <f t="shared" ref="AS16" si="51">IF(AND(AE16=0,AE17=0),"No Prog ni Ejec",IF(AE16=0,CONCATENATE("No Prog, Ejec=  ",AE17),AE17/AE16))</f>
        <v>No Prog ni Ejec</v>
      </c>
      <c r="AT16" s="483">
        <f t="shared" ref="AT16" si="52">IF(AND(AF16=0,AF17=0),"No Prog ni Ejec",IF(AF16=0,CONCATENATE("No Prog, Ejec=  ",AF17),AF17/AF16))</f>
        <v>1</v>
      </c>
    </row>
    <row r="17" spans="1:46" s="174" customFormat="1" ht="27.95" customHeight="1" x14ac:dyDescent="0.25">
      <c r="A17" s="490"/>
      <c r="B17" s="948"/>
      <c r="C17" s="457"/>
      <c r="D17" s="457"/>
      <c r="E17" s="457"/>
      <c r="F17" s="457"/>
      <c r="G17" s="457"/>
      <c r="H17" s="457"/>
      <c r="I17" s="457"/>
      <c r="J17" s="457"/>
      <c r="K17" s="457"/>
      <c r="L17" s="457"/>
      <c r="M17" s="457"/>
      <c r="N17" s="457"/>
      <c r="O17" s="588"/>
      <c r="P17" s="254"/>
      <c r="Q17" s="507"/>
      <c r="R17" s="579"/>
      <c r="S17" s="240" t="s">
        <v>45</v>
      </c>
      <c r="T17" s="65"/>
      <c r="U17" s="65"/>
      <c r="V17" s="65"/>
      <c r="W17" s="65"/>
      <c r="X17" s="65">
        <v>33</v>
      </c>
      <c r="Y17" s="65">
        <v>33</v>
      </c>
      <c r="Z17" s="65"/>
      <c r="AA17" s="306"/>
      <c r="AB17" s="306"/>
      <c r="AC17" s="65"/>
      <c r="AD17" s="65">
        <v>34</v>
      </c>
      <c r="AE17" s="65"/>
      <c r="AF17" s="181">
        <f>SUM(T17:AE17)</f>
        <v>100</v>
      </c>
      <c r="AG17" s="175"/>
      <c r="AH17" s="583"/>
      <c r="AI17" s="577"/>
      <c r="AJ17" s="577"/>
      <c r="AK17" s="577"/>
      <c r="AL17" s="577"/>
      <c r="AM17" s="577"/>
      <c r="AN17" s="577"/>
      <c r="AO17" s="577"/>
      <c r="AP17" s="577"/>
      <c r="AQ17" s="577"/>
      <c r="AR17" s="577"/>
      <c r="AS17" s="577"/>
      <c r="AT17" s="580"/>
    </row>
    <row r="18" spans="1:46" s="174" customFormat="1" ht="22.5" customHeight="1" x14ac:dyDescent="0.25">
      <c r="A18" s="490"/>
      <c r="B18" s="948"/>
      <c r="C18" s="457"/>
      <c r="D18" s="457"/>
      <c r="E18" s="457"/>
      <c r="F18" s="457"/>
      <c r="G18" s="457"/>
      <c r="H18" s="457"/>
      <c r="I18" s="457"/>
      <c r="J18" s="457"/>
      <c r="K18" s="457"/>
      <c r="L18" s="457"/>
      <c r="M18" s="457"/>
      <c r="N18" s="457"/>
      <c r="O18" s="588"/>
      <c r="P18" s="254"/>
      <c r="Q18" s="507" t="s">
        <v>69</v>
      </c>
      <c r="R18" s="579" t="s">
        <v>151</v>
      </c>
      <c r="S18" s="241" t="s">
        <v>44</v>
      </c>
      <c r="T18" s="68">
        <v>9</v>
      </c>
      <c r="U18" s="68">
        <v>9</v>
      </c>
      <c r="V18" s="68">
        <v>9</v>
      </c>
      <c r="W18" s="68">
        <v>9</v>
      </c>
      <c r="X18" s="68">
        <v>9</v>
      </c>
      <c r="Y18" s="68">
        <v>9</v>
      </c>
      <c r="Z18" s="68">
        <v>9</v>
      </c>
      <c r="AA18" s="307">
        <v>9</v>
      </c>
      <c r="AB18" s="307">
        <v>9</v>
      </c>
      <c r="AC18" s="68">
        <v>9</v>
      </c>
      <c r="AD18" s="68">
        <v>9</v>
      </c>
      <c r="AE18" s="68">
        <v>1</v>
      </c>
      <c r="AF18" s="184">
        <f>IF(SUM(T18:AE18)=100,SUM(T18:AE18),IF(SUM(T18:AE18)=0,0,"Debe ponderar 100 puntos"))</f>
        <v>100</v>
      </c>
      <c r="AG18" s="175"/>
      <c r="AH18" s="583">
        <f t="shared" ref="AH18" si="53">IF(AND(T18=0,T19=0),"No Prog ni Ejec",IF(T18=0,CONCATENATE("No Prog, Ejec=  ",T19),T19/T18))</f>
        <v>1</v>
      </c>
      <c r="AI18" s="577">
        <f t="shared" ref="AI18" si="54">IF(AND(U18=0,U19=0),"No Prog ni Ejec",IF(U18=0,CONCATENATE("No Prog, Ejec=  ",U19),U19/U18))</f>
        <v>1</v>
      </c>
      <c r="AJ18" s="577">
        <f t="shared" ref="AJ18" si="55">IF(AND(V18=0,V19=0),"No Prog ni Ejec",IF(V18=0,CONCATENATE("No Prog, Ejec=  ",V19),V19/V18))</f>
        <v>1</v>
      </c>
      <c r="AK18" s="577">
        <f t="shared" ref="AK18" si="56">IF(AND(W18=0,W19=0),"No Prog ni Ejec",IF(W18=0,CONCATENATE("No Prog, Ejec=  ",W19),W19/W18))</f>
        <v>1</v>
      </c>
      <c r="AL18" s="577">
        <f t="shared" ref="AL18" si="57">IF(AND(X18=0,X19=0),"No Prog ni Ejec",IF(X18=0,CONCATENATE("No Prog, Ejec=  ",X19),X19/X18))</f>
        <v>1</v>
      </c>
      <c r="AM18" s="577">
        <f t="shared" ref="AM18" si="58">IF(AND(Y18=0,Y19=0),"No Prog ni Ejec",IF(Y18=0,CONCATENATE("No Prog, Ejec=  ",Y19),Y19/Y18))</f>
        <v>1</v>
      </c>
      <c r="AN18" s="577">
        <f t="shared" ref="AN18" si="59">IF(AND(Z18=0,Z19=0),"No Prog ni Ejec",IF(Z18=0,CONCATENATE("No Prog, Ejec=  ",Z19),Z19/Z18))</f>
        <v>1</v>
      </c>
      <c r="AO18" s="577">
        <f t="shared" ref="AO18" si="60">IF(AND(AA18=0,AA19=0),"No Prog ni Ejec",IF(AA18=0,CONCATENATE("No Prog, Ejec=  ",AA19),AA19/AA18))</f>
        <v>1</v>
      </c>
      <c r="AP18" s="577">
        <f t="shared" ref="AP18" si="61">IF(AND(AB18=0,AB19=0),"No Prog ni Ejec",IF(AB18=0,CONCATENATE("No Prog, Ejec=  ",AB19),AB19/AB18))</f>
        <v>1</v>
      </c>
      <c r="AQ18" s="577">
        <f t="shared" ref="AQ18" si="62">IF(AND(AC18=0,AC19=0),"No Prog ni Ejec",IF(AC18=0,CONCATENATE("No Prog, Ejec=  ",AC19),AC19/AC18))</f>
        <v>1</v>
      </c>
      <c r="AR18" s="577">
        <f t="shared" ref="AR18" si="63">IF(AND(AD18=0,AD19=0),"No Prog ni Ejec",IF(AD18=0,CONCATENATE("No Prog, Ejec=  ",AD19),AD19/AD18))</f>
        <v>1</v>
      </c>
      <c r="AS18" s="577">
        <f t="shared" ref="AS18" si="64">IF(AND(AE18=0,AE19=0),"No Prog ni Ejec",IF(AE18=0,CONCATENATE("No Prog, Ejec=  ",AE19),AE19/AE18))</f>
        <v>1</v>
      </c>
      <c r="AT18" s="580">
        <f t="shared" ref="AT18" si="65">IF(AND(AF18=0,AF19=0),"No Prog ni Ejec",IF(AF18=0,CONCATENATE("No Prog, Ejec=  ",AF19),AF19/AF18))</f>
        <v>1</v>
      </c>
    </row>
    <row r="19" spans="1:46" s="174" customFormat="1" ht="22.5" customHeight="1" thickBot="1" x14ac:dyDescent="0.3">
      <c r="A19" s="491"/>
      <c r="B19" s="949"/>
      <c r="C19" s="458"/>
      <c r="D19" s="458"/>
      <c r="E19" s="458"/>
      <c r="F19" s="458"/>
      <c r="G19" s="458"/>
      <c r="H19" s="458"/>
      <c r="I19" s="458"/>
      <c r="J19" s="458"/>
      <c r="K19" s="458"/>
      <c r="L19" s="458"/>
      <c r="M19" s="458"/>
      <c r="N19" s="458"/>
      <c r="O19" s="589"/>
      <c r="P19" s="254"/>
      <c r="Q19" s="516"/>
      <c r="R19" s="646"/>
      <c r="S19" s="242" t="s">
        <v>45</v>
      </c>
      <c r="T19" s="65">
        <v>9</v>
      </c>
      <c r="U19" s="65">
        <v>9</v>
      </c>
      <c r="V19" s="65">
        <v>9</v>
      </c>
      <c r="W19" s="65">
        <v>9</v>
      </c>
      <c r="X19" s="65">
        <v>9</v>
      </c>
      <c r="Y19" s="65">
        <v>9</v>
      </c>
      <c r="Z19" s="65">
        <v>9</v>
      </c>
      <c r="AA19" s="306">
        <v>9</v>
      </c>
      <c r="AB19" s="306">
        <v>9</v>
      </c>
      <c r="AC19" s="65">
        <v>9</v>
      </c>
      <c r="AD19" s="65">
        <v>9</v>
      </c>
      <c r="AE19" s="65">
        <v>1</v>
      </c>
      <c r="AF19" s="187">
        <f>SUM(T19:AE19)</f>
        <v>100</v>
      </c>
      <c r="AG19" s="175"/>
      <c r="AH19" s="598"/>
      <c r="AI19" s="586"/>
      <c r="AJ19" s="586"/>
      <c r="AK19" s="586"/>
      <c r="AL19" s="586"/>
      <c r="AM19" s="586"/>
      <c r="AN19" s="586"/>
      <c r="AO19" s="586"/>
      <c r="AP19" s="586"/>
      <c r="AQ19" s="586"/>
      <c r="AR19" s="586"/>
      <c r="AS19" s="586"/>
      <c r="AT19" s="585"/>
    </row>
    <row r="20" spans="1:46" s="174" customFormat="1" ht="27.95" customHeight="1" thickTop="1" x14ac:dyDescent="0.25">
      <c r="A20" s="489">
        <v>3</v>
      </c>
      <c r="B20" s="947" t="str">
        <f>+'CONSOLIDADO ENE-DIC 2017'!C43</f>
        <v>Gestionar que el PAC NO ejecutado por el IDT no supere el 11,3% frente a la programación mensual</v>
      </c>
      <c r="C20" s="944">
        <v>0.23169999999999999</v>
      </c>
      <c r="D20" s="944">
        <v>0.14660000000000001</v>
      </c>
      <c r="E20" s="944">
        <v>5.28E-2</v>
      </c>
      <c r="F20" s="456">
        <v>0</v>
      </c>
      <c r="G20" s="456">
        <v>0</v>
      </c>
      <c r="H20" s="456">
        <v>0</v>
      </c>
      <c r="I20" s="456">
        <v>0.45</v>
      </c>
      <c r="J20" s="456">
        <v>0.219</v>
      </c>
      <c r="K20" s="456">
        <v>7.8299999999999995E-2</v>
      </c>
      <c r="L20" s="456">
        <v>4.0000000000000002E-4</v>
      </c>
      <c r="M20" s="456">
        <v>0</v>
      </c>
      <c r="N20" s="456">
        <v>0</v>
      </c>
      <c r="O20" s="951">
        <v>4.3200000000000002E-2</v>
      </c>
      <c r="P20" s="254"/>
      <c r="Q20" s="498" t="s">
        <v>70</v>
      </c>
      <c r="R20" s="624" t="s">
        <v>152</v>
      </c>
      <c r="S20" s="244" t="s">
        <v>44</v>
      </c>
      <c r="T20" s="70"/>
      <c r="U20" s="70"/>
      <c r="V20" s="70">
        <v>100</v>
      </c>
      <c r="W20" s="70"/>
      <c r="X20" s="70"/>
      <c r="Y20" s="70"/>
      <c r="Z20" s="70"/>
      <c r="AA20" s="310"/>
      <c r="AB20" s="310"/>
      <c r="AC20" s="70"/>
      <c r="AD20" s="309"/>
      <c r="AE20" s="70"/>
      <c r="AF20" s="193">
        <f>IF(SUM(T20:AE20)=100,SUM(T20:AE20),IF(SUM(T20:AE20)=0,0,"Debe ponderar 100 puntos"))</f>
        <v>100</v>
      </c>
      <c r="AG20" s="175"/>
      <c r="AH20" s="506" t="str">
        <f t="shared" ref="AH20" si="66">IF(AND(T20=0,T21=0),"No Prog ni Ejec",IF(T20=0,CONCATENATE("No Prog, Ejec=  ",T21),T21/T20))</f>
        <v>No Prog ni Ejec</v>
      </c>
      <c r="AI20" s="485" t="str">
        <f t="shared" ref="AI20" si="67">IF(AND(U20=0,U21=0),"No Prog ni Ejec",IF(U20=0,CONCATENATE("No Prog, Ejec=  ",U21),U21/U20))</f>
        <v>No Prog ni Ejec</v>
      </c>
      <c r="AJ20" s="485">
        <f t="shared" ref="AJ20" si="68">IF(AND(V20=0,V21=0),"No Prog ni Ejec",IF(V20=0,CONCATENATE("No Prog, Ejec=  ",V21),V21/V20))</f>
        <v>0</v>
      </c>
      <c r="AK20" s="485" t="str">
        <f t="shared" ref="AK20" si="69">IF(AND(W20=0,W21=0),"No Prog ni Ejec",IF(W20=0,CONCATENATE("No Prog, Ejec=  ",W21),W21/W20))</f>
        <v>No Prog ni Ejec</v>
      </c>
      <c r="AL20" s="485" t="str">
        <f t="shared" ref="AL20" si="70">IF(AND(X20=0,X21=0),"No Prog ni Ejec",IF(X20=0,CONCATENATE("No Prog, Ejec=  ",X21),X21/X20))</f>
        <v>No Prog, Ejec=  100</v>
      </c>
      <c r="AM20" s="485" t="str">
        <f t="shared" ref="AM20" si="71">IF(AND(Y20=0,Y21=0),"No Prog ni Ejec",IF(Y20=0,CONCATENATE("No Prog, Ejec=  ",Y21),Y21/Y20))</f>
        <v>No Prog ni Ejec</v>
      </c>
      <c r="AN20" s="485" t="str">
        <f t="shared" ref="AN20" si="72">IF(AND(Z20=0,Z21=0),"No Prog ni Ejec",IF(Z20=0,CONCATENATE("No Prog, Ejec=  ",Z21),Z21/Z20))</f>
        <v>No Prog ni Ejec</v>
      </c>
      <c r="AO20" s="485" t="str">
        <f t="shared" ref="AO20" si="73">IF(AND(AA20=0,AA21=0),"No Prog ni Ejec",IF(AA20=0,CONCATENATE("No Prog, Ejec=  ",AA21),AA21/AA20))</f>
        <v>No Prog ni Ejec</v>
      </c>
      <c r="AP20" s="485" t="str">
        <f t="shared" ref="AP20" si="74">IF(AND(AB20=0,AB21=0),"No Prog ni Ejec",IF(AB20=0,CONCATENATE("No Prog, Ejec=  ",AB21),AB21/AB20))</f>
        <v>No Prog ni Ejec</v>
      </c>
      <c r="AQ20" s="485" t="str">
        <f t="shared" ref="AQ20" si="75">IF(AND(AC20=0,AC21=0),"No Prog ni Ejec",IF(AC20=0,CONCATENATE("No Prog, Ejec=  ",AC21),AC21/AC20))</f>
        <v>No Prog ni Ejec</v>
      </c>
      <c r="AR20" s="485" t="str">
        <f t="shared" ref="AR20" si="76">IF(AND(AD20=0,AD21=0),"No Prog ni Ejec",IF(AD20=0,CONCATENATE("No Prog, Ejec=  ",AD21),AD21/AD20))</f>
        <v>No Prog ni Ejec</v>
      </c>
      <c r="AS20" s="485" t="str">
        <f t="shared" ref="AS20" si="77">IF(AND(AE20=0,AE21=0),"No Prog ni Ejec",IF(AE20=0,CONCATENATE("No Prog, Ejec=  ",AE21),AE21/AE20))</f>
        <v>No Prog ni Ejec</v>
      </c>
      <c r="AT20" s="483">
        <f t="shared" ref="AT20" si="78">IF(AND(AF20=0,AF21=0),"No Prog ni Ejec",IF(AF20=0,CONCATENATE("No Prog, Ejec=  ",AF21),AF21/AF20))</f>
        <v>1</v>
      </c>
    </row>
    <row r="21" spans="1:46" s="174" customFormat="1" ht="27.95" customHeight="1" x14ac:dyDescent="0.25">
      <c r="A21" s="490"/>
      <c r="B21" s="948"/>
      <c r="C21" s="945"/>
      <c r="D21" s="945"/>
      <c r="E21" s="945"/>
      <c r="F21" s="457"/>
      <c r="G21" s="457"/>
      <c r="H21" s="457"/>
      <c r="I21" s="457"/>
      <c r="J21" s="457"/>
      <c r="K21" s="457"/>
      <c r="L21" s="457"/>
      <c r="M21" s="457"/>
      <c r="N21" s="457"/>
      <c r="O21" s="952"/>
      <c r="P21" s="254"/>
      <c r="Q21" s="507"/>
      <c r="R21" s="579"/>
      <c r="S21" s="240" t="s">
        <v>45</v>
      </c>
      <c r="T21" s="65"/>
      <c r="U21" s="65"/>
      <c r="V21" s="65">
        <v>0</v>
      </c>
      <c r="W21" s="65">
        <v>0</v>
      </c>
      <c r="X21" s="65">
        <v>100</v>
      </c>
      <c r="Y21" s="65"/>
      <c r="Z21" s="69"/>
      <c r="AA21" s="313"/>
      <c r="AB21" s="313"/>
      <c r="AC21" s="69"/>
      <c r="AD21" s="319"/>
      <c r="AE21" s="69"/>
      <c r="AF21" s="181">
        <f>SUM(T21:AE21)</f>
        <v>100</v>
      </c>
      <c r="AG21" s="175"/>
      <c r="AH21" s="583"/>
      <c r="AI21" s="577"/>
      <c r="AJ21" s="577"/>
      <c r="AK21" s="577"/>
      <c r="AL21" s="577"/>
      <c r="AM21" s="577"/>
      <c r="AN21" s="577"/>
      <c r="AO21" s="577"/>
      <c r="AP21" s="577"/>
      <c r="AQ21" s="577"/>
      <c r="AR21" s="577"/>
      <c r="AS21" s="577"/>
      <c r="AT21" s="580"/>
    </row>
    <row r="22" spans="1:46" s="174" customFormat="1" ht="27.95" customHeight="1" x14ac:dyDescent="0.25">
      <c r="A22" s="490"/>
      <c r="B22" s="948"/>
      <c r="C22" s="945"/>
      <c r="D22" s="945"/>
      <c r="E22" s="945"/>
      <c r="F22" s="457"/>
      <c r="G22" s="457"/>
      <c r="H22" s="457"/>
      <c r="I22" s="457"/>
      <c r="J22" s="457"/>
      <c r="K22" s="457"/>
      <c r="L22" s="457"/>
      <c r="M22" s="457"/>
      <c r="N22" s="457"/>
      <c r="O22" s="952"/>
      <c r="P22" s="254"/>
      <c r="Q22" s="507" t="s">
        <v>71</v>
      </c>
      <c r="R22" s="579" t="s">
        <v>153</v>
      </c>
      <c r="S22" s="241" t="s">
        <v>44</v>
      </c>
      <c r="T22" s="68"/>
      <c r="U22" s="68">
        <v>9</v>
      </c>
      <c r="V22" s="68">
        <v>9</v>
      </c>
      <c r="W22" s="68">
        <v>9</v>
      </c>
      <c r="X22" s="68">
        <v>9</v>
      </c>
      <c r="Y22" s="68">
        <v>9</v>
      </c>
      <c r="Z22" s="68">
        <v>9</v>
      </c>
      <c r="AA22" s="307">
        <v>9</v>
      </c>
      <c r="AB22" s="307">
        <v>9</v>
      </c>
      <c r="AC22" s="68">
        <v>9</v>
      </c>
      <c r="AD22" s="68">
        <v>9</v>
      </c>
      <c r="AE22" s="68">
        <v>10</v>
      </c>
      <c r="AF22" s="184">
        <f>IF(SUM(T22:AE22)=100,SUM(T22:AE22),IF(SUM(T22:AE22)=0,0,"Debe ponderar 100 puntos"))</f>
        <v>100</v>
      </c>
      <c r="AG22" s="175"/>
      <c r="AH22" s="506" t="str">
        <f t="shared" ref="AH22" si="79">IF(AND(T22=0,T23=0),"No Prog ni Ejec",IF(T22=0,CONCATENATE("No Prog, Ejec=  ",T23),T23/T22))</f>
        <v>No Prog ni Ejec</v>
      </c>
      <c r="AI22" s="485">
        <f t="shared" ref="AI22" si="80">IF(AND(U22=0,U23=0),"No Prog ni Ejec",IF(U22=0,CONCATENATE("No Prog, Ejec=  ",U23),U23/U22))</f>
        <v>1</v>
      </c>
      <c r="AJ22" s="485">
        <f t="shared" ref="AJ22" si="81">IF(AND(V22=0,V23=0),"No Prog ni Ejec",IF(V22=0,CONCATENATE("No Prog, Ejec=  ",V23),V23/V22))</f>
        <v>1</v>
      </c>
      <c r="AK22" s="485">
        <f t="shared" ref="AK22" si="82">IF(AND(W22=0,W23=0),"No Prog ni Ejec",IF(W22=0,CONCATENATE("No Prog, Ejec=  ",W23),W23/W22))</f>
        <v>1</v>
      </c>
      <c r="AL22" s="485">
        <f t="shared" ref="AL22" si="83">IF(AND(X22=0,X23=0),"No Prog ni Ejec",IF(X22=0,CONCATENATE("No Prog, Ejec=  ",X23),X23/X22))</f>
        <v>1</v>
      </c>
      <c r="AM22" s="485">
        <f t="shared" ref="AM22" si="84">IF(AND(Y22=0,Y23=0),"No Prog ni Ejec",IF(Y22=0,CONCATENATE("No Prog, Ejec=  ",Y23),Y23/Y22))</f>
        <v>1</v>
      </c>
      <c r="AN22" s="485">
        <f t="shared" ref="AN22" si="85">IF(AND(Z22=0,Z23=0),"No Prog ni Ejec",IF(Z22=0,CONCATENATE("No Prog, Ejec=  ",Z23),Z23/Z22))</f>
        <v>1</v>
      </c>
      <c r="AO22" s="485">
        <f t="shared" ref="AO22" si="86">IF(AND(AA22=0,AA23=0),"No Prog ni Ejec",IF(AA22=0,CONCATENATE("No Prog, Ejec=  ",AA23),AA23/AA22))</f>
        <v>1</v>
      </c>
      <c r="AP22" s="485">
        <f t="shared" ref="AP22" si="87">IF(AND(AB22=0,AB23=0),"No Prog ni Ejec",IF(AB22=0,CONCATENATE("No Prog, Ejec=  ",AB23),AB23/AB22))</f>
        <v>1</v>
      </c>
      <c r="AQ22" s="485">
        <f t="shared" ref="AQ22" si="88">IF(AND(AC22=0,AC23=0),"No Prog ni Ejec",IF(AC22=0,CONCATENATE("No Prog, Ejec=  ",AC23),AC23/AC22))</f>
        <v>1</v>
      </c>
      <c r="AR22" s="485">
        <f t="shared" ref="AR22" si="89">IF(AND(AD22=0,AD23=0),"No Prog ni Ejec",IF(AD22=0,CONCATENATE("No Prog, Ejec=  ",AD23),AD23/AD22))</f>
        <v>1</v>
      </c>
      <c r="AS22" s="485">
        <f t="shared" ref="AS22" si="90">IF(AND(AE22=0,AE23=0),"No Prog ni Ejec",IF(AE22=0,CONCATENATE("No Prog, Ejec=  ",AE23),AE23/AE22))</f>
        <v>1</v>
      </c>
      <c r="AT22" s="483">
        <f t="shared" ref="AT22" si="91">IF(AND(AF22=0,AF23=0),"No Prog ni Ejec",IF(AF22=0,CONCATENATE("No Prog, Ejec=  ",AF23),AF23/AF22))</f>
        <v>1</v>
      </c>
    </row>
    <row r="23" spans="1:46" s="174" customFormat="1" ht="27.95" customHeight="1" x14ac:dyDescent="0.25">
      <c r="A23" s="490"/>
      <c r="B23" s="948"/>
      <c r="C23" s="945"/>
      <c r="D23" s="945"/>
      <c r="E23" s="945"/>
      <c r="F23" s="457"/>
      <c r="G23" s="457"/>
      <c r="H23" s="457"/>
      <c r="I23" s="457"/>
      <c r="J23" s="457"/>
      <c r="K23" s="457"/>
      <c r="L23" s="457"/>
      <c r="M23" s="457"/>
      <c r="N23" s="457"/>
      <c r="O23" s="952"/>
      <c r="P23" s="254"/>
      <c r="Q23" s="507"/>
      <c r="R23" s="579"/>
      <c r="S23" s="240" t="s">
        <v>45</v>
      </c>
      <c r="T23" s="65"/>
      <c r="U23" s="65">
        <v>9</v>
      </c>
      <c r="V23" s="65">
        <v>9</v>
      </c>
      <c r="W23" s="65">
        <v>9</v>
      </c>
      <c r="X23" s="65">
        <v>9</v>
      </c>
      <c r="Y23" s="65">
        <v>9</v>
      </c>
      <c r="Z23" s="65">
        <v>9</v>
      </c>
      <c r="AA23" s="306">
        <v>9</v>
      </c>
      <c r="AB23" s="306">
        <v>9</v>
      </c>
      <c r="AC23" s="65">
        <v>9</v>
      </c>
      <c r="AD23" s="65">
        <v>9</v>
      </c>
      <c r="AE23" s="65">
        <v>10</v>
      </c>
      <c r="AF23" s="181">
        <f>SUM(T23:AE23)</f>
        <v>100</v>
      </c>
      <c r="AG23" s="175"/>
      <c r="AH23" s="583"/>
      <c r="AI23" s="577"/>
      <c r="AJ23" s="577"/>
      <c r="AK23" s="577"/>
      <c r="AL23" s="577"/>
      <c r="AM23" s="577"/>
      <c r="AN23" s="577"/>
      <c r="AO23" s="577"/>
      <c r="AP23" s="577"/>
      <c r="AQ23" s="577"/>
      <c r="AR23" s="577"/>
      <c r="AS23" s="577"/>
      <c r="AT23" s="580"/>
    </row>
    <row r="24" spans="1:46" s="174" customFormat="1" ht="40.5" customHeight="1" x14ac:dyDescent="0.25">
      <c r="A24" s="490"/>
      <c r="B24" s="948"/>
      <c r="C24" s="945"/>
      <c r="D24" s="945"/>
      <c r="E24" s="945"/>
      <c r="F24" s="457"/>
      <c r="G24" s="457"/>
      <c r="H24" s="457"/>
      <c r="I24" s="457"/>
      <c r="J24" s="457"/>
      <c r="K24" s="457"/>
      <c r="L24" s="457"/>
      <c r="M24" s="457"/>
      <c r="N24" s="457"/>
      <c r="O24" s="952"/>
      <c r="P24" s="254"/>
      <c r="Q24" s="507" t="s">
        <v>72</v>
      </c>
      <c r="R24" s="579" t="s">
        <v>154</v>
      </c>
      <c r="S24" s="241" t="s">
        <v>44</v>
      </c>
      <c r="T24" s="68">
        <v>8</v>
      </c>
      <c r="U24" s="68">
        <v>8</v>
      </c>
      <c r="V24" s="68">
        <v>8</v>
      </c>
      <c r="W24" s="68">
        <v>8</v>
      </c>
      <c r="X24" s="68">
        <v>8</v>
      </c>
      <c r="Y24" s="68">
        <v>8</v>
      </c>
      <c r="Z24" s="68">
        <v>8</v>
      </c>
      <c r="AA24" s="307">
        <v>8</v>
      </c>
      <c r="AB24" s="307">
        <v>8</v>
      </c>
      <c r="AC24" s="68">
        <v>8</v>
      </c>
      <c r="AD24" s="68">
        <v>10</v>
      </c>
      <c r="AE24" s="68">
        <v>10</v>
      </c>
      <c r="AF24" s="184">
        <f>IF(SUM(T24:AE24)=100,SUM(T24:AE24),IF(SUM(T24:AE24)=0,0,"Debe ponderar 100 puntos"))</f>
        <v>100</v>
      </c>
      <c r="AG24" s="175"/>
      <c r="AH24" s="506">
        <f t="shared" ref="AH24" si="92">IF(AND(T24=0,T25=0),"No Prog ni Ejec",IF(T24=0,CONCATENATE("No Prog, Ejec=  ",T25),T25/T24))</f>
        <v>1</v>
      </c>
      <c r="AI24" s="485">
        <f t="shared" ref="AI24" si="93">IF(AND(U24=0,U25=0),"No Prog ni Ejec",IF(U24=0,CONCATENATE("No Prog, Ejec=  ",U25),U25/U24))</f>
        <v>1</v>
      </c>
      <c r="AJ24" s="485">
        <f t="shared" ref="AJ24" si="94">IF(AND(V24=0,V25=0),"No Prog ni Ejec",IF(V24=0,CONCATENATE("No Prog, Ejec=  ",V25),V25/V24))</f>
        <v>1</v>
      </c>
      <c r="AK24" s="485">
        <f t="shared" ref="AK24" si="95">IF(AND(W24=0,W25=0),"No Prog ni Ejec",IF(W24=0,CONCATENATE("No Prog, Ejec=  ",W25),W25/W24))</f>
        <v>1</v>
      </c>
      <c r="AL24" s="485">
        <f t="shared" ref="AL24" si="96">IF(AND(X24=0,X25=0),"No Prog ni Ejec",IF(X24=0,CONCATENATE("No Prog, Ejec=  ",X25),X25/X24))</f>
        <v>1</v>
      </c>
      <c r="AM24" s="485">
        <f t="shared" ref="AM24" si="97">IF(AND(Y24=0,Y25=0),"No Prog ni Ejec",IF(Y24=0,CONCATENATE("No Prog, Ejec=  ",Y25),Y25/Y24))</f>
        <v>1</v>
      </c>
      <c r="AN24" s="485">
        <f t="shared" ref="AN24" si="98">IF(AND(Z24=0,Z25=0),"No Prog ni Ejec",IF(Z24=0,CONCATENATE("No Prog, Ejec=  ",Z25),Z25/Z24))</f>
        <v>1</v>
      </c>
      <c r="AO24" s="485">
        <f t="shared" ref="AO24" si="99">IF(AND(AA24=0,AA25=0),"No Prog ni Ejec",IF(AA24=0,CONCATENATE("No Prog, Ejec=  ",AA25),AA25/AA24))</f>
        <v>1</v>
      </c>
      <c r="AP24" s="485">
        <f t="shared" ref="AP24" si="100">IF(AND(AB24=0,AB25=0),"No Prog ni Ejec",IF(AB24=0,CONCATENATE("No Prog, Ejec=  ",AB25),AB25/AB24))</f>
        <v>1</v>
      </c>
      <c r="AQ24" s="485">
        <f t="shared" ref="AQ24" si="101">IF(AND(AC24=0,AC25=0),"No Prog ni Ejec",IF(AC24=0,CONCATENATE("No Prog, Ejec=  ",AC25),AC25/AC24))</f>
        <v>1</v>
      </c>
      <c r="AR24" s="485">
        <f t="shared" ref="AR24" si="102">IF(AND(AD24=0,AD25=0),"No Prog ni Ejec",IF(AD24=0,CONCATENATE("No Prog, Ejec=  ",AD25),AD25/AD24))</f>
        <v>1</v>
      </c>
      <c r="AS24" s="485">
        <f t="shared" ref="AS24" si="103">IF(AND(AE24=0,AE25=0),"No Prog ni Ejec",IF(AE24=0,CONCATENATE("No Prog, Ejec=  ",AE25),AE25/AE24))</f>
        <v>1</v>
      </c>
      <c r="AT24" s="483">
        <f t="shared" ref="AT24" si="104">IF(AND(AF24=0,AF25=0),"No Prog ni Ejec",IF(AF24=0,CONCATENATE("No Prog, Ejec=  ",AF25),AF25/AF24))</f>
        <v>1</v>
      </c>
    </row>
    <row r="25" spans="1:46" s="174" customFormat="1" ht="40.5" customHeight="1" x14ac:dyDescent="0.25">
      <c r="A25" s="490"/>
      <c r="B25" s="948"/>
      <c r="C25" s="945"/>
      <c r="D25" s="945"/>
      <c r="E25" s="945"/>
      <c r="F25" s="457"/>
      <c r="G25" s="457"/>
      <c r="H25" s="457"/>
      <c r="I25" s="457"/>
      <c r="J25" s="457"/>
      <c r="K25" s="457"/>
      <c r="L25" s="457"/>
      <c r="M25" s="457"/>
      <c r="N25" s="457"/>
      <c r="O25" s="952"/>
      <c r="P25" s="254"/>
      <c r="Q25" s="507"/>
      <c r="R25" s="579"/>
      <c r="S25" s="240" t="s">
        <v>45</v>
      </c>
      <c r="T25" s="65">
        <v>8</v>
      </c>
      <c r="U25" s="65">
        <v>8</v>
      </c>
      <c r="V25" s="65">
        <v>8</v>
      </c>
      <c r="W25" s="65">
        <v>8</v>
      </c>
      <c r="X25" s="65">
        <v>8</v>
      </c>
      <c r="Y25" s="65">
        <v>8</v>
      </c>
      <c r="Z25" s="65">
        <v>8</v>
      </c>
      <c r="AA25" s="306">
        <v>8</v>
      </c>
      <c r="AB25" s="306">
        <v>8</v>
      </c>
      <c r="AC25" s="65">
        <v>8</v>
      </c>
      <c r="AD25" s="65">
        <v>10</v>
      </c>
      <c r="AE25" s="65">
        <v>10</v>
      </c>
      <c r="AF25" s="181">
        <f>SUM(T25:AE25)</f>
        <v>100</v>
      </c>
      <c r="AG25" s="175"/>
      <c r="AH25" s="583"/>
      <c r="AI25" s="577"/>
      <c r="AJ25" s="577"/>
      <c r="AK25" s="577"/>
      <c r="AL25" s="577"/>
      <c r="AM25" s="577"/>
      <c r="AN25" s="577"/>
      <c r="AO25" s="577"/>
      <c r="AP25" s="577"/>
      <c r="AQ25" s="577"/>
      <c r="AR25" s="577"/>
      <c r="AS25" s="577"/>
      <c r="AT25" s="580"/>
    </row>
    <row r="26" spans="1:46" s="174" customFormat="1" ht="27.95" customHeight="1" x14ac:dyDescent="0.25">
      <c r="A26" s="490"/>
      <c r="B26" s="948"/>
      <c r="C26" s="945"/>
      <c r="D26" s="945"/>
      <c r="E26" s="945"/>
      <c r="F26" s="457"/>
      <c r="G26" s="457"/>
      <c r="H26" s="457"/>
      <c r="I26" s="457"/>
      <c r="J26" s="457"/>
      <c r="K26" s="457"/>
      <c r="L26" s="457"/>
      <c r="M26" s="457"/>
      <c r="N26" s="457"/>
      <c r="O26" s="952"/>
      <c r="P26" s="254"/>
      <c r="Q26" s="507" t="s">
        <v>73</v>
      </c>
      <c r="R26" s="579" t="s">
        <v>155</v>
      </c>
      <c r="S26" s="241" t="s">
        <v>44</v>
      </c>
      <c r="T26" s="68">
        <v>8</v>
      </c>
      <c r="U26" s="68">
        <v>8</v>
      </c>
      <c r="V26" s="68">
        <v>8</v>
      </c>
      <c r="W26" s="68">
        <v>8</v>
      </c>
      <c r="X26" s="68">
        <v>8</v>
      </c>
      <c r="Y26" s="68">
        <v>8</v>
      </c>
      <c r="Z26" s="68">
        <v>8</v>
      </c>
      <c r="AA26" s="307">
        <v>8</v>
      </c>
      <c r="AB26" s="307">
        <v>8</v>
      </c>
      <c r="AC26" s="68">
        <v>8</v>
      </c>
      <c r="AD26" s="68">
        <v>10</v>
      </c>
      <c r="AE26" s="68">
        <v>10</v>
      </c>
      <c r="AF26" s="184">
        <f>IF(SUM(T26:AE26)=100,SUM(T26:AE26),IF(SUM(T26:AE26)=0,0,"Debe ponderar 100 puntos"))</f>
        <v>100</v>
      </c>
      <c r="AG26" s="175"/>
      <c r="AH26" s="583">
        <f t="shared" ref="AH26" si="105">IF(AND(T26=0,T27=0),"No Prog ni Ejec",IF(T26=0,CONCATENATE("No Prog, Ejec=  ",T27),T27/T26))</f>
        <v>1</v>
      </c>
      <c r="AI26" s="577">
        <f t="shared" ref="AI26" si="106">IF(AND(U26=0,U27=0),"No Prog ni Ejec",IF(U26=0,CONCATENATE("No Prog, Ejec=  ",U27),U27/U26))</f>
        <v>1</v>
      </c>
      <c r="AJ26" s="577">
        <f t="shared" ref="AJ26" si="107">IF(AND(V26=0,V27=0),"No Prog ni Ejec",IF(V26=0,CONCATENATE("No Prog, Ejec=  ",V27),V27/V26))</f>
        <v>1</v>
      </c>
      <c r="AK26" s="577">
        <f t="shared" ref="AK26" si="108">IF(AND(W26=0,W27=0),"No Prog ni Ejec",IF(W26=0,CONCATENATE("No Prog, Ejec=  ",W27),W27/W26))</f>
        <v>1</v>
      </c>
      <c r="AL26" s="577">
        <f t="shared" ref="AL26" si="109">IF(AND(X26=0,X27=0),"No Prog ni Ejec",IF(X26=0,CONCATENATE("No Prog, Ejec=  ",X27),X27/X26))</f>
        <v>1</v>
      </c>
      <c r="AM26" s="577">
        <f t="shared" ref="AM26" si="110">IF(AND(Y26=0,Y27=0),"No Prog ni Ejec",IF(Y26=0,CONCATENATE("No Prog, Ejec=  ",Y27),Y27/Y26))</f>
        <v>1</v>
      </c>
      <c r="AN26" s="577">
        <f t="shared" ref="AN26" si="111">IF(AND(Z26=0,Z27=0),"No Prog ni Ejec",IF(Z26=0,CONCATENATE("No Prog, Ejec=  ",Z27),Z27/Z26))</f>
        <v>1</v>
      </c>
      <c r="AO26" s="577">
        <f t="shared" ref="AO26" si="112">IF(AND(AA26=0,AA27=0),"No Prog ni Ejec",IF(AA26=0,CONCATENATE("No Prog, Ejec=  ",AA27),AA27/AA26))</f>
        <v>1</v>
      </c>
      <c r="AP26" s="577">
        <f t="shared" ref="AP26" si="113">IF(AND(AB26=0,AB27=0),"No Prog ni Ejec",IF(AB26=0,CONCATENATE("No Prog, Ejec=  ",AB27),AB27/AB26))</f>
        <v>1</v>
      </c>
      <c r="AQ26" s="577">
        <f t="shared" ref="AQ26" si="114">IF(AND(AC26=0,AC27=0),"No Prog ni Ejec",IF(AC26=0,CONCATENATE("No Prog, Ejec=  ",AC27),AC27/AC26))</f>
        <v>1</v>
      </c>
      <c r="AR26" s="577">
        <f t="shared" ref="AR26" si="115">IF(AND(AD26=0,AD27=0),"No Prog ni Ejec",IF(AD26=0,CONCATENATE("No Prog, Ejec=  ",AD27),AD27/AD26))</f>
        <v>1</v>
      </c>
      <c r="AS26" s="577">
        <f t="shared" ref="AS26" si="116">IF(AND(AE26=0,AE27=0),"No Prog ni Ejec",IF(AE26=0,CONCATENATE("No Prog, Ejec=  ",AE27),AE27/AE26))</f>
        <v>1</v>
      </c>
      <c r="AT26" s="580">
        <f t="shared" ref="AT26" si="117">IF(AND(AF26=0,AF27=0),"No Prog ni Ejec",IF(AF26=0,CONCATENATE("No Prog, Ejec=  ",AF27),AF27/AF26))</f>
        <v>1</v>
      </c>
    </row>
    <row r="27" spans="1:46" s="174" customFormat="1" ht="27.95" customHeight="1" thickBot="1" x14ac:dyDescent="0.3">
      <c r="A27" s="491"/>
      <c r="B27" s="949"/>
      <c r="C27" s="946"/>
      <c r="D27" s="946"/>
      <c r="E27" s="946"/>
      <c r="F27" s="458"/>
      <c r="G27" s="458"/>
      <c r="H27" s="458"/>
      <c r="I27" s="458"/>
      <c r="J27" s="458"/>
      <c r="K27" s="458"/>
      <c r="L27" s="458"/>
      <c r="M27" s="458"/>
      <c r="N27" s="458"/>
      <c r="O27" s="953"/>
      <c r="P27" s="254"/>
      <c r="Q27" s="516"/>
      <c r="R27" s="646"/>
      <c r="S27" s="242" t="s">
        <v>45</v>
      </c>
      <c r="T27" s="65">
        <v>8</v>
      </c>
      <c r="U27" s="65">
        <v>8</v>
      </c>
      <c r="V27" s="65">
        <v>8</v>
      </c>
      <c r="W27" s="65">
        <v>8</v>
      </c>
      <c r="X27" s="65">
        <v>8</v>
      </c>
      <c r="Y27" s="65">
        <v>8</v>
      </c>
      <c r="Z27" s="65">
        <v>8</v>
      </c>
      <c r="AA27" s="306">
        <v>8</v>
      </c>
      <c r="AB27" s="306">
        <v>8</v>
      </c>
      <c r="AC27" s="65">
        <v>8</v>
      </c>
      <c r="AD27" s="65">
        <v>10</v>
      </c>
      <c r="AE27" s="65">
        <v>10</v>
      </c>
      <c r="AF27" s="187">
        <f>SUM(T27:AE27)</f>
        <v>100</v>
      </c>
      <c r="AG27" s="175"/>
      <c r="AH27" s="598"/>
      <c r="AI27" s="586"/>
      <c r="AJ27" s="586"/>
      <c r="AK27" s="586"/>
      <c r="AL27" s="586"/>
      <c r="AM27" s="586"/>
      <c r="AN27" s="586"/>
      <c r="AO27" s="586"/>
      <c r="AP27" s="586"/>
      <c r="AQ27" s="586"/>
      <c r="AR27" s="586"/>
      <c r="AS27" s="586"/>
      <c r="AT27" s="585"/>
    </row>
    <row r="28" spans="1:46" s="174" customFormat="1" ht="46.5" customHeight="1" thickTop="1" x14ac:dyDescent="0.25">
      <c r="A28" s="489">
        <v>4</v>
      </c>
      <c r="B28" s="947" t="str">
        <f>+'CONSOLIDADO ENE-DIC 2017'!C44</f>
        <v>Generar oportunamente el 100% de los informes presupuestales para el adecuada toma de decisiones del comité directivo de la Entidad.</v>
      </c>
      <c r="C28" s="456">
        <v>0.06</v>
      </c>
      <c r="D28" s="456">
        <v>0.13</v>
      </c>
      <c r="E28" s="456">
        <v>0.2</v>
      </c>
      <c r="F28" s="456">
        <v>0.27</v>
      </c>
      <c r="G28" s="456">
        <v>0.32</v>
      </c>
      <c r="H28" s="456">
        <v>0.38</v>
      </c>
      <c r="I28" s="456">
        <v>0.54</v>
      </c>
      <c r="J28" s="456">
        <v>0.73</v>
      </c>
      <c r="K28" s="456">
        <v>0.81</v>
      </c>
      <c r="L28" s="456">
        <v>0.97</v>
      </c>
      <c r="M28" s="456">
        <v>0.93</v>
      </c>
      <c r="N28" s="456">
        <v>1</v>
      </c>
      <c r="O28" s="587">
        <v>1</v>
      </c>
      <c r="P28" s="254"/>
      <c r="Q28" s="498" t="s">
        <v>77</v>
      </c>
      <c r="R28" s="624" t="s">
        <v>339</v>
      </c>
      <c r="S28" s="244" t="s">
        <v>44</v>
      </c>
      <c r="T28" s="70">
        <v>8</v>
      </c>
      <c r="U28" s="70">
        <v>8</v>
      </c>
      <c r="V28" s="70">
        <v>8</v>
      </c>
      <c r="W28" s="70">
        <v>8</v>
      </c>
      <c r="X28" s="70">
        <v>8</v>
      </c>
      <c r="Y28" s="70">
        <v>8</v>
      </c>
      <c r="Z28" s="70">
        <v>8</v>
      </c>
      <c r="AA28" s="310">
        <v>8</v>
      </c>
      <c r="AB28" s="310">
        <v>8</v>
      </c>
      <c r="AC28" s="70">
        <v>8</v>
      </c>
      <c r="AD28" s="70">
        <v>10</v>
      </c>
      <c r="AE28" s="70">
        <v>10</v>
      </c>
      <c r="AF28" s="193">
        <f>IF(SUM(T28:AE28)=100,SUM(T28:AE28),IF(SUM(T28:AE28)=0,0,"Debe ponderar 100 puntos"))</f>
        <v>100</v>
      </c>
      <c r="AG28" s="175"/>
      <c r="AH28" s="506">
        <f t="shared" ref="AH28" si="118">IF(AND(T28=0,T29=0),"No Prog ni Ejec",IF(T28=0,CONCATENATE("No Prog, Ejec=  ",T29),T29/T28))</f>
        <v>1</v>
      </c>
      <c r="AI28" s="485">
        <f t="shared" ref="AI28" si="119">IF(AND(U28=0,U29=0),"No Prog ni Ejec",IF(U28=0,CONCATENATE("No Prog, Ejec=  ",U29),U29/U28))</f>
        <v>1</v>
      </c>
      <c r="AJ28" s="485">
        <f t="shared" ref="AJ28" si="120">IF(AND(V28=0,V29=0),"No Prog ni Ejec",IF(V28=0,CONCATENATE("No Prog, Ejec=  ",V29),V29/V28))</f>
        <v>1</v>
      </c>
      <c r="AK28" s="485">
        <f t="shared" ref="AK28" si="121">IF(AND(W28=0,W29=0),"No Prog ni Ejec",IF(W28=0,CONCATENATE("No Prog, Ejec=  ",W29),W29/W28))</f>
        <v>1</v>
      </c>
      <c r="AL28" s="485">
        <f t="shared" ref="AL28" si="122">IF(AND(X28=0,X29=0),"No Prog ni Ejec",IF(X28=0,CONCATENATE("No Prog, Ejec=  ",X29),X29/X28))</f>
        <v>1</v>
      </c>
      <c r="AM28" s="485">
        <f t="shared" ref="AM28" si="123">IF(AND(Y28=0,Y29=0),"No Prog ni Ejec",IF(Y28=0,CONCATENATE("No Prog, Ejec=  ",Y29),Y29/Y28))</f>
        <v>1</v>
      </c>
      <c r="AN28" s="485">
        <f t="shared" ref="AN28" si="124">IF(AND(Z28=0,Z29=0),"No Prog ni Ejec",IF(Z28=0,CONCATENATE("No Prog, Ejec=  ",Z29),Z29/Z28))</f>
        <v>1</v>
      </c>
      <c r="AO28" s="485">
        <f t="shared" ref="AO28" si="125">IF(AND(AA28=0,AA29=0),"No Prog ni Ejec",IF(AA28=0,CONCATENATE("No Prog, Ejec=  ",AA29),AA29/AA28))</f>
        <v>1</v>
      </c>
      <c r="AP28" s="485">
        <f t="shared" ref="AP28" si="126">IF(AND(AB28=0,AB29=0),"No Prog ni Ejec",IF(AB28=0,CONCATENATE("No Prog, Ejec=  ",AB29),AB29/AB28))</f>
        <v>1</v>
      </c>
      <c r="AQ28" s="485">
        <f t="shared" ref="AQ28" si="127">IF(AND(AC28=0,AC29=0),"No Prog ni Ejec",IF(AC28=0,CONCATENATE("No Prog, Ejec=  ",AC29),AC29/AC28))</f>
        <v>1</v>
      </c>
      <c r="AR28" s="485">
        <f t="shared" ref="AR28" si="128">IF(AND(AD28=0,AD29=0),"No Prog ni Ejec",IF(AD28=0,CONCATENATE("No Prog, Ejec=  ",AD29),AD29/AD28))</f>
        <v>1</v>
      </c>
      <c r="AS28" s="485">
        <f t="shared" ref="AS28" si="129">IF(AND(AE28=0,AE29=0),"No Prog ni Ejec",IF(AE28=0,CONCATENATE("No Prog, Ejec=  ",AE29),AE29/AE28))</f>
        <v>1</v>
      </c>
      <c r="AT28" s="483">
        <f t="shared" ref="AT28" si="130">IF(AND(AF28=0,AF29=0),"No Prog ni Ejec",IF(AF28=0,CONCATENATE("No Prog, Ejec=  ",AF29),AF29/AF28))</f>
        <v>1</v>
      </c>
    </row>
    <row r="29" spans="1:46" s="174" customFormat="1" ht="46.5" customHeight="1" x14ac:dyDescent="0.25">
      <c r="A29" s="490"/>
      <c r="B29" s="948"/>
      <c r="C29" s="457"/>
      <c r="D29" s="457"/>
      <c r="E29" s="457"/>
      <c r="F29" s="457"/>
      <c r="G29" s="457"/>
      <c r="H29" s="457"/>
      <c r="I29" s="457"/>
      <c r="J29" s="457"/>
      <c r="K29" s="457"/>
      <c r="L29" s="457"/>
      <c r="M29" s="457"/>
      <c r="N29" s="457"/>
      <c r="O29" s="588"/>
      <c r="P29" s="254"/>
      <c r="Q29" s="507"/>
      <c r="R29" s="579"/>
      <c r="S29" s="240" t="s">
        <v>45</v>
      </c>
      <c r="T29" s="65">
        <v>8</v>
      </c>
      <c r="U29" s="65">
        <v>8</v>
      </c>
      <c r="V29" s="65">
        <v>8</v>
      </c>
      <c r="W29" s="65">
        <v>8</v>
      </c>
      <c r="X29" s="65">
        <v>8</v>
      </c>
      <c r="Y29" s="65">
        <v>8</v>
      </c>
      <c r="Z29" s="69">
        <v>8</v>
      </c>
      <c r="AA29" s="313">
        <v>8</v>
      </c>
      <c r="AB29" s="313">
        <v>8</v>
      </c>
      <c r="AC29" s="69">
        <v>8</v>
      </c>
      <c r="AD29" s="69">
        <v>10</v>
      </c>
      <c r="AE29" s="69">
        <v>10</v>
      </c>
      <c r="AF29" s="181">
        <f>SUM(T29:AE29)</f>
        <v>100</v>
      </c>
      <c r="AG29" s="175"/>
      <c r="AH29" s="583"/>
      <c r="AI29" s="577"/>
      <c r="AJ29" s="577"/>
      <c r="AK29" s="577"/>
      <c r="AL29" s="577"/>
      <c r="AM29" s="577"/>
      <c r="AN29" s="577"/>
      <c r="AO29" s="577"/>
      <c r="AP29" s="577"/>
      <c r="AQ29" s="577"/>
      <c r="AR29" s="577"/>
      <c r="AS29" s="577"/>
      <c r="AT29" s="580"/>
    </row>
    <row r="30" spans="1:46" s="174" customFormat="1" ht="27.95" customHeight="1" x14ac:dyDescent="0.25">
      <c r="A30" s="490"/>
      <c r="B30" s="948"/>
      <c r="C30" s="457"/>
      <c r="D30" s="457"/>
      <c r="E30" s="457"/>
      <c r="F30" s="457"/>
      <c r="G30" s="457"/>
      <c r="H30" s="457"/>
      <c r="I30" s="457"/>
      <c r="J30" s="457"/>
      <c r="K30" s="457"/>
      <c r="L30" s="457"/>
      <c r="M30" s="457"/>
      <c r="N30" s="457"/>
      <c r="O30" s="588"/>
      <c r="P30" s="254"/>
      <c r="Q30" s="507" t="s">
        <v>78</v>
      </c>
      <c r="R30" s="579" t="s">
        <v>340</v>
      </c>
      <c r="S30" s="241" t="s">
        <v>44</v>
      </c>
      <c r="T30" s="68">
        <v>7</v>
      </c>
      <c r="U30" s="68">
        <v>13</v>
      </c>
      <c r="V30" s="68">
        <v>12</v>
      </c>
      <c r="W30" s="68">
        <v>12</v>
      </c>
      <c r="X30" s="68">
        <v>7</v>
      </c>
      <c r="Y30" s="68">
        <v>7</v>
      </c>
      <c r="Z30" s="68">
        <v>7</v>
      </c>
      <c r="AA30" s="307">
        <v>7</v>
      </c>
      <c r="AB30" s="307">
        <v>7</v>
      </c>
      <c r="AC30" s="68">
        <v>7</v>
      </c>
      <c r="AD30" s="68">
        <v>7</v>
      </c>
      <c r="AE30" s="68">
        <v>7</v>
      </c>
      <c r="AF30" s="184">
        <f>IF(SUM(T30:AE30)=100,SUM(T30:AE30),IF(SUM(T30:AE30)=0,0,"Debe ponderar 100 puntos"))</f>
        <v>100</v>
      </c>
      <c r="AG30" s="175"/>
      <c r="AH30" s="506">
        <f t="shared" ref="AH30" si="131">IF(AND(T30=0,T31=0),"No Prog ni Ejec",IF(T30=0,CONCATENATE("No Prog, Ejec=  ",T31),T31/T30))</f>
        <v>1</v>
      </c>
      <c r="AI30" s="485">
        <f t="shared" ref="AI30" si="132">IF(AND(U30=0,U31=0),"No Prog ni Ejec",IF(U30=0,CONCATENATE("No Prog, Ejec=  ",U31),U31/U30))</f>
        <v>1</v>
      </c>
      <c r="AJ30" s="485">
        <f t="shared" ref="AJ30" si="133">IF(AND(V30=0,V31=0),"No Prog ni Ejec",IF(V30=0,CONCATENATE("No Prog, Ejec=  ",V31),V31/V30))</f>
        <v>1</v>
      </c>
      <c r="AK30" s="485">
        <f t="shared" ref="AK30" si="134">IF(AND(W30=0,W31=0),"No Prog ni Ejec",IF(W30=0,CONCATENATE("No Prog, Ejec=  ",W31),W31/W30))</f>
        <v>1</v>
      </c>
      <c r="AL30" s="485">
        <f t="shared" ref="AL30" si="135">IF(AND(X30=0,X31=0),"No Prog ni Ejec",IF(X30=0,CONCATENATE("No Prog, Ejec=  ",X31),X31/X30))</f>
        <v>1</v>
      </c>
      <c r="AM30" s="485">
        <f t="shared" ref="AM30" si="136">IF(AND(Y30=0,Y31=0),"No Prog ni Ejec",IF(Y30=0,CONCATENATE("No Prog, Ejec=  ",Y31),Y31/Y30))</f>
        <v>1</v>
      </c>
      <c r="AN30" s="485">
        <f t="shared" ref="AN30" si="137">IF(AND(Z30=0,Z31=0),"No Prog ni Ejec",IF(Z30=0,CONCATENATE("No Prog, Ejec=  ",Z31),Z31/Z30))</f>
        <v>1</v>
      </c>
      <c r="AO30" s="485">
        <f t="shared" ref="AO30" si="138">IF(AND(AA30=0,AA31=0),"No Prog ni Ejec",IF(AA30=0,CONCATENATE("No Prog, Ejec=  ",AA31),AA31/AA30))</f>
        <v>1</v>
      </c>
      <c r="AP30" s="485">
        <f t="shared" ref="AP30" si="139">IF(AND(AB30=0,AB31=0),"No Prog ni Ejec",IF(AB30=0,CONCATENATE("No Prog, Ejec=  ",AB31),AB31/AB30))</f>
        <v>1</v>
      </c>
      <c r="AQ30" s="485">
        <f t="shared" ref="AQ30" si="140">IF(AND(AC30=0,AC31=0),"No Prog ni Ejec",IF(AC30=0,CONCATENATE("No Prog, Ejec=  ",AC31),AC31/AC30))</f>
        <v>1</v>
      </c>
      <c r="AR30" s="485">
        <f t="shared" ref="AR30" si="141">IF(AND(AD30=0,AD31=0),"No Prog ni Ejec",IF(AD30=0,CONCATENATE("No Prog, Ejec=  ",AD31),AD31/AD30))</f>
        <v>1</v>
      </c>
      <c r="AS30" s="485">
        <f t="shared" ref="AS30" si="142">IF(AND(AE30=0,AE31=0),"No Prog ni Ejec",IF(AE30=0,CONCATENATE("No Prog, Ejec=  ",AE31),AE31/AE30))</f>
        <v>1</v>
      </c>
      <c r="AT30" s="483">
        <f t="shared" ref="AT30" si="143">IF(AND(AF30=0,AF31=0),"No Prog ni Ejec",IF(AF30=0,CONCATENATE("No Prog, Ejec=  ",AF31),AF31/AF30))</f>
        <v>1</v>
      </c>
    </row>
    <row r="31" spans="1:46" s="174" customFormat="1" ht="27.95" customHeight="1" x14ac:dyDescent="0.25">
      <c r="A31" s="490"/>
      <c r="B31" s="948"/>
      <c r="C31" s="457"/>
      <c r="D31" s="457"/>
      <c r="E31" s="457"/>
      <c r="F31" s="457"/>
      <c r="G31" s="457"/>
      <c r="H31" s="457"/>
      <c r="I31" s="457"/>
      <c r="J31" s="457"/>
      <c r="K31" s="457"/>
      <c r="L31" s="457"/>
      <c r="M31" s="457"/>
      <c r="N31" s="457"/>
      <c r="O31" s="588"/>
      <c r="P31" s="254"/>
      <c r="Q31" s="507"/>
      <c r="R31" s="579"/>
      <c r="S31" s="240" t="s">
        <v>45</v>
      </c>
      <c r="T31" s="65">
        <v>7</v>
      </c>
      <c r="U31" s="65">
        <v>13</v>
      </c>
      <c r="V31" s="65">
        <v>12</v>
      </c>
      <c r="W31" s="65">
        <v>12</v>
      </c>
      <c r="X31" s="65">
        <v>7</v>
      </c>
      <c r="Y31" s="65">
        <v>7</v>
      </c>
      <c r="Z31" s="65">
        <v>7</v>
      </c>
      <c r="AA31" s="306">
        <v>7</v>
      </c>
      <c r="AB31" s="306">
        <v>7</v>
      </c>
      <c r="AC31" s="65">
        <v>7</v>
      </c>
      <c r="AD31" s="65">
        <v>7</v>
      </c>
      <c r="AE31" s="65">
        <v>7</v>
      </c>
      <c r="AF31" s="181">
        <f>SUM(T31:AE31)</f>
        <v>100</v>
      </c>
      <c r="AG31" s="175"/>
      <c r="AH31" s="583"/>
      <c r="AI31" s="577"/>
      <c r="AJ31" s="577"/>
      <c r="AK31" s="577"/>
      <c r="AL31" s="577"/>
      <c r="AM31" s="577"/>
      <c r="AN31" s="577"/>
      <c r="AO31" s="577"/>
      <c r="AP31" s="577"/>
      <c r="AQ31" s="577"/>
      <c r="AR31" s="577"/>
      <c r="AS31" s="577"/>
      <c r="AT31" s="580"/>
    </row>
    <row r="32" spans="1:46" s="174" customFormat="1" ht="27.95" customHeight="1" x14ac:dyDescent="0.25">
      <c r="A32" s="490"/>
      <c r="B32" s="948"/>
      <c r="C32" s="457"/>
      <c r="D32" s="457"/>
      <c r="E32" s="457"/>
      <c r="F32" s="457"/>
      <c r="G32" s="457"/>
      <c r="H32" s="457"/>
      <c r="I32" s="457"/>
      <c r="J32" s="457"/>
      <c r="K32" s="457"/>
      <c r="L32" s="457"/>
      <c r="M32" s="457"/>
      <c r="N32" s="457"/>
      <c r="O32" s="588"/>
      <c r="P32" s="254"/>
      <c r="Q32" s="507" t="s">
        <v>79</v>
      </c>
      <c r="R32" s="579" t="s">
        <v>341</v>
      </c>
      <c r="S32" s="241" t="s">
        <v>44</v>
      </c>
      <c r="T32" s="68"/>
      <c r="U32" s="68"/>
      <c r="V32" s="68"/>
      <c r="W32" s="68"/>
      <c r="X32" s="68"/>
      <c r="Y32" s="68"/>
      <c r="Z32" s="68">
        <v>40</v>
      </c>
      <c r="AA32" s="307">
        <v>50</v>
      </c>
      <c r="AB32" s="307">
        <v>10</v>
      </c>
      <c r="AC32" s="68"/>
      <c r="AD32" s="68"/>
      <c r="AE32" s="68"/>
      <c r="AF32" s="184">
        <f>IF(SUM(T32:AE32)=100,SUM(T32:AE32),IF(SUM(T32:AE32)=0,0,"Debe ponderar 100 puntos"))</f>
        <v>100</v>
      </c>
      <c r="AG32" s="175"/>
      <c r="AH32" s="506" t="str">
        <f t="shared" ref="AH32" si="144">IF(AND(T32=0,T33=0),"No Prog ni Ejec",IF(T32=0,CONCATENATE("No Prog, Ejec=  ",T33),T33/T32))</f>
        <v>No Prog ni Ejec</v>
      </c>
      <c r="AI32" s="485" t="str">
        <f t="shared" ref="AI32" si="145">IF(AND(U32=0,U33=0),"No Prog ni Ejec",IF(U32=0,CONCATENATE("No Prog, Ejec=  ",U33),U33/U32))</f>
        <v>No Prog ni Ejec</v>
      </c>
      <c r="AJ32" s="485" t="str">
        <f t="shared" ref="AJ32" si="146">IF(AND(V32=0,V33=0),"No Prog ni Ejec",IF(V32=0,CONCATENATE("No Prog, Ejec=  ",V33),V33/V32))</f>
        <v>No Prog ni Ejec</v>
      </c>
      <c r="AK32" s="485" t="str">
        <f t="shared" ref="AK32" si="147">IF(AND(W32=0,W33=0),"No Prog ni Ejec",IF(W32=0,CONCATENATE("No Prog, Ejec=  ",W33),W33/W32))</f>
        <v>No Prog ni Ejec</v>
      </c>
      <c r="AL32" s="485" t="str">
        <f t="shared" ref="AL32" si="148">IF(AND(X32=0,X33=0),"No Prog ni Ejec",IF(X32=0,CONCATENATE("No Prog, Ejec=  ",X33),X33/X32))</f>
        <v>No Prog ni Ejec</v>
      </c>
      <c r="AM32" s="485" t="str">
        <f t="shared" ref="AM32" si="149">IF(AND(Y32=0,Y33=0),"No Prog ni Ejec",IF(Y32=0,CONCATENATE("No Prog, Ejec=  ",Y33),Y33/Y32))</f>
        <v>No Prog ni Ejec</v>
      </c>
      <c r="AN32" s="485">
        <f t="shared" ref="AN32" si="150">IF(AND(Z32=0,Z33=0),"No Prog ni Ejec",IF(Z32=0,CONCATENATE("No Prog, Ejec=  ",Z33),Z33/Z32))</f>
        <v>1</v>
      </c>
      <c r="AO32" s="485">
        <f t="shared" ref="AO32" si="151">IF(AND(AA32=0,AA33=0),"No Prog ni Ejec",IF(AA32=0,CONCATENATE("No Prog, Ejec=  ",AA33),AA33/AA32))</f>
        <v>1</v>
      </c>
      <c r="AP32" s="485">
        <f t="shared" ref="AP32" si="152">IF(AND(AB32=0,AB33=0),"No Prog ni Ejec",IF(AB32=0,CONCATENATE("No Prog, Ejec=  ",AB33),AB33/AB32))</f>
        <v>1</v>
      </c>
      <c r="AQ32" s="485" t="str">
        <f t="shared" ref="AQ32" si="153">IF(AND(AC32=0,AC33=0),"No Prog ni Ejec",IF(AC32=0,CONCATENATE("No Prog, Ejec=  ",AC33),AC33/AC32))</f>
        <v>No Prog ni Ejec</v>
      </c>
      <c r="AR32" s="485" t="str">
        <f t="shared" ref="AR32" si="154">IF(AND(AD32=0,AD33=0),"No Prog ni Ejec",IF(AD32=0,CONCATENATE("No Prog, Ejec=  ",AD33),AD33/AD32))</f>
        <v>No Prog ni Ejec</v>
      </c>
      <c r="AS32" s="485" t="str">
        <f t="shared" ref="AS32" si="155">IF(AND(AE32=0,AE33=0),"No Prog ni Ejec",IF(AE32=0,CONCATENATE("No Prog, Ejec=  ",AE33),AE33/AE32))</f>
        <v>No Prog ni Ejec</v>
      </c>
      <c r="AT32" s="483">
        <f t="shared" ref="AT32" si="156">IF(AND(AF32=0,AF33=0),"No Prog ni Ejec",IF(AF32=0,CONCATENATE("No Prog, Ejec=  ",AF33),AF33/AF32))</f>
        <v>1</v>
      </c>
    </row>
    <row r="33" spans="1:46" s="174" customFormat="1" ht="27.95" customHeight="1" x14ac:dyDescent="0.25">
      <c r="A33" s="490"/>
      <c r="B33" s="948"/>
      <c r="C33" s="457"/>
      <c r="D33" s="457"/>
      <c r="E33" s="457"/>
      <c r="F33" s="457"/>
      <c r="G33" s="457"/>
      <c r="H33" s="457"/>
      <c r="I33" s="457"/>
      <c r="J33" s="457"/>
      <c r="K33" s="457"/>
      <c r="L33" s="457"/>
      <c r="M33" s="457"/>
      <c r="N33" s="457"/>
      <c r="O33" s="588"/>
      <c r="P33" s="254"/>
      <c r="Q33" s="507"/>
      <c r="R33" s="579"/>
      <c r="S33" s="240" t="s">
        <v>45</v>
      </c>
      <c r="T33" s="65"/>
      <c r="U33" s="65"/>
      <c r="V33" s="65"/>
      <c r="W33" s="65"/>
      <c r="X33" s="65"/>
      <c r="Y33" s="65"/>
      <c r="Z33" s="65">
        <v>40</v>
      </c>
      <c r="AA33" s="306">
        <v>50</v>
      </c>
      <c r="AB33" s="306">
        <v>10</v>
      </c>
      <c r="AC33" s="65"/>
      <c r="AD33" s="65"/>
      <c r="AE33" s="65"/>
      <c r="AF33" s="181">
        <f>SUM(T33:AE33)</f>
        <v>100</v>
      </c>
      <c r="AG33" s="175"/>
      <c r="AH33" s="583"/>
      <c r="AI33" s="577"/>
      <c r="AJ33" s="577"/>
      <c r="AK33" s="577"/>
      <c r="AL33" s="577"/>
      <c r="AM33" s="577"/>
      <c r="AN33" s="577"/>
      <c r="AO33" s="577"/>
      <c r="AP33" s="577"/>
      <c r="AQ33" s="577"/>
      <c r="AR33" s="577"/>
      <c r="AS33" s="577"/>
      <c r="AT33" s="580"/>
    </row>
    <row r="34" spans="1:46" s="174" customFormat="1" ht="27.95" customHeight="1" x14ac:dyDescent="0.25">
      <c r="A34" s="490"/>
      <c r="B34" s="948"/>
      <c r="C34" s="457"/>
      <c r="D34" s="457"/>
      <c r="E34" s="457"/>
      <c r="F34" s="457"/>
      <c r="G34" s="457"/>
      <c r="H34" s="457"/>
      <c r="I34" s="457"/>
      <c r="J34" s="457"/>
      <c r="K34" s="457"/>
      <c r="L34" s="457"/>
      <c r="M34" s="457"/>
      <c r="N34" s="457"/>
      <c r="O34" s="588"/>
      <c r="P34" s="254"/>
      <c r="Q34" s="507" t="s">
        <v>80</v>
      </c>
      <c r="R34" s="579" t="s">
        <v>342</v>
      </c>
      <c r="S34" s="241" t="s">
        <v>44</v>
      </c>
      <c r="T34" s="68">
        <v>8</v>
      </c>
      <c r="U34" s="68">
        <v>8</v>
      </c>
      <c r="V34" s="68">
        <v>8</v>
      </c>
      <c r="W34" s="68">
        <v>8</v>
      </c>
      <c r="X34" s="68">
        <v>8</v>
      </c>
      <c r="Y34" s="68">
        <v>8</v>
      </c>
      <c r="Z34" s="68">
        <v>8</v>
      </c>
      <c r="AA34" s="307">
        <v>8</v>
      </c>
      <c r="AB34" s="307">
        <v>8</v>
      </c>
      <c r="AC34" s="68">
        <v>8</v>
      </c>
      <c r="AD34" s="68">
        <v>10</v>
      </c>
      <c r="AE34" s="68">
        <v>10</v>
      </c>
      <c r="AF34" s="184">
        <f>IF(SUM(T34:AE34)=100,SUM(T34:AE34),IF(SUM(T34:AE34)=0,0,"Debe ponderar 100 puntos"))</f>
        <v>100</v>
      </c>
      <c r="AG34" s="175"/>
      <c r="AH34" s="583">
        <f t="shared" ref="AH34" si="157">IF(AND(T34=0,T35=0),"No Prog ni Ejec",IF(T34=0,CONCATENATE("No Prog, Ejec=  ",T35),T35/T34))</f>
        <v>1</v>
      </c>
      <c r="AI34" s="577">
        <f t="shared" ref="AI34" si="158">IF(AND(U34=0,U35=0),"No Prog ni Ejec",IF(U34=0,CONCATENATE("No Prog, Ejec=  ",U35),U35/U34))</f>
        <v>1</v>
      </c>
      <c r="AJ34" s="577">
        <f t="shared" ref="AJ34" si="159">IF(AND(V34=0,V35=0),"No Prog ni Ejec",IF(V34=0,CONCATENATE("No Prog, Ejec=  ",V35),V35/V34))</f>
        <v>1</v>
      </c>
      <c r="AK34" s="577">
        <f t="shared" ref="AK34" si="160">IF(AND(W34=0,W35=0),"No Prog ni Ejec",IF(W34=0,CONCATENATE("No Prog, Ejec=  ",W35),W35/W34))</f>
        <v>1</v>
      </c>
      <c r="AL34" s="577">
        <f t="shared" ref="AL34" si="161">IF(AND(X34=0,X35=0),"No Prog ni Ejec",IF(X34=0,CONCATENATE("No Prog, Ejec=  ",X35),X35/X34))</f>
        <v>1</v>
      </c>
      <c r="AM34" s="577">
        <f t="shared" ref="AM34" si="162">IF(AND(Y34=0,Y35=0),"No Prog ni Ejec",IF(Y34=0,CONCATENATE("No Prog, Ejec=  ",Y35),Y35/Y34))</f>
        <v>1</v>
      </c>
      <c r="AN34" s="577">
        <f t="shared" ref="AN34" si="163">IF(AND(Z34=0,Z35=0),"No Prog ni Ejec",IF(Z34=0,CONCATENATE("No Prog, Ejec=  ",Z35),Z35/Z34))</f>
        <v>1</v>
      </c>
      <c r="AO34" s="577">
        <f t="shared" ref="AO34" si="164">IF(AND(AA34=0,AA35=0),"No Prog ni Ejec",IF(AA34=0,CONCATENATE("No Prog, Ejec=  ",AA35),AA35/AA34))</f>
        <v>1</v>
      </c>
      <c r="AP34" s="577">
        <f t="shared" ref="AP34" si="165">IF(AND(AB34=0,AB35=0),"No Prog ni Ejec",IF(AB34=0,CONCATENATE("No Prog, Ejec=  ",AB35),AB35/AB34))</f>
        <v>1</v>
      </c>
      <c r="AQ34" s="577">
        <f t="shared" ref="AQ34" si="166">IF(AND(AC34=0,AC35=0),"No Prog ni Ejec",IF(AC34=0,CONCATENATE("No Prog, Ejec=  ",AC35),AC35/AC34))</f>
        <v>1</v>
      </c>
      <c r="AR34" s="577">
        <f t="shared" ref="AR34" si="167">IF(AND(AD34=0,AD35=0),"No Prog ni Ejec",IF(AD34=0,CONCATENATE("No Prog, Ejec=  ",AD35),AD35/AD34))</f>
        <v>1</v>
      </c>
      <c r="AS34" s="577">
        <f t="shared" ref="AS34" si="168">IF(AND(AE34=0,AE35=0),"No Prog ni Ejec",IF(AE34=0,CONCATENATE("No Prog, Ejec=  ",AE35),AE35/AE34))</f>
        <v>1</v>
      </c>
      <c r="AT34" s="580">
        <f t="shared" ref="AT34" si="169">IF(AND(AF34=0,AF35=0),"No Prog ni Ejec",IF(AF34=0,CONCATENATE("No Prog, Ejec=  ",AF35),AF35/AF34))</f>
        <v>1</v>
      </c>
    </row>
    <row r="35" spans="1:46" s="174" customFormat="1" ht="27.95" customHeight="1" thickBot="1" x14ac:dyDescent="0.3">
      <c r="A35" s="491"/>
      <c r="B35" s="949"/>
      <c r="C35" s="458"/>
      <c r="D35" s="458"/>
      <c r="E35" s="458"/>
      <c r="F35" s="458"/>
      <c r="G35" s="458"/>
      <c r="H35" s="458"/>
      <c r="I35" s="458"/>
      <c r="J35" s="458"/>
      <c r="K35" s="458"/>
      <c r="L35" s="458"/>
      <c r="M35" s="458"/>
      <c r="N35" s="458"/>
      <c r="O35" s="589"/>
      <c r="P35" s="254"/>
      <c r="Q35" s="516"/>
      <c r="R35" s="646"/>
      <c r="S35" s="242" t="s">
        <v>45</v>
      </c>
      <c r="T35" s="65">
        <v>8</v>
      </c>
      <c r="U35" s="65">
        <v>8</v>
      </c>
      <c r="V35" s="65">
        <v>8</v>
      </c>
      <c r="W35" s="65">
        <v>8</v>
      </c>
      <c r="X35" s="65">
        <v>8</v>
      </c>
      <c r="Y35" s="65">
        <v>8</v>
      </c>
      <c r="Z35" s="65">
        <v>8</v>
      </c>
      <c r="AA35" s="306">
        <v>8</v>
      </c>
      <c r="AB35" s="306">
        <v>8</v>
      </c>
      <c r="AC35" s="65">
        <v>8</v>
      </c>
      <c r="AD35" s="65">
        <v>10</v>
      </c>
      <c r="AE35" s="65">
        <v>10</v>
      </c>
      <c r="AF35" s="187">
        <f>SUM(T35:AE35)</f>
        <v>100</v>
      </c>
      <c r="AG35" s="175"/>
      <c r="AH35" s="598"/>
      <c r="AI35" s="586"/>
      <c r="AJ35" s="586"/>
      <c r="AK35" s="586"/>
      <c r="AL35" s="586"/>
      <c r="AM35" s="586"/>
      <c r="AN35" s="586"/>
      <c r="AO35" s="586"/>
      <c r="AP35" s="586"/>
      <c r="AQ35" s="586"/>
      <c r="AR35" s="586"/>
      <c r="AS35" s="586"/>
      <c r="AT35" s="585"/>
    </row>
    <row r="36" spans="1:46" s="174" customFormat="1" ht="27.95" customHeight="1" thickTop="1" x14ac:dyDescent="0.25">
      <c r="A36" s="489">
        <v>5</v>
      </c>
      <c r="B36" s="947" t="str">
        <f>+'CONSOLIDADO ENE-DIC 2017'!C45</f>
        <v>Documentar e implementar 100% las normas internacionales de contabilidad</v>
      </c>
      <c r="C36" s="456">
        <v>0</v>
      </c>
      <c r="D36" s="456">
        <v>0.32</v>
      </c>
      <c r="E36" s="456">
        <v>0.34</v>
      </c>
      <c r="F36" s="456">
        <v>0.44</v>
      </c>
      <c r="G36" s="456">
        <v>0.49</v>
      </c>
      <c r="H36" s="456">
        <v>0.49</v>
      </c>
      <c r="I36" s="456">
        <v>0.55000000000000004</v>
      </c>
      <c r="J36" s="456">
        <v>0.57999999999999996</v>
      </c>
      <c r="K36" s="456">
        <v>0.57999999999999996</v>
      </c>
      <c r="L36" s="456">
        <v>0.61</v>
      </c>
      <c r="M36" s="456">
        <v>0.62</v>
      </c>
      <c r="N36" s="456">
        <v>0.67</v>
      </c>
      <c r="O36" s="587">
        <v>0.67</v>
      </c>
      <c r="P36" s="254"/>
      <c r="Q36" s="498" t="s">
        <v>106</v>
      </c>
      <c r="R36" s="624" t="s">
        <v>343</v>
      </c>
      <c r="S36" s="244" t="s">
        <v>44</v>
      </c>
      <c r="T36" s="70"/>
      <c r="U36" s="70">
        <v>50</v>
      </c>
      <c r="V36" s="70">
        <v>50</v>
      </c>
      <c r="W36" s="70"/>
      <c r="X36" s="70"/>
      <c r="Y36" s="70"/>
      <c r="Z36" s="70"/>
      <c r="AA36" s="310"/>
      <c r="AB36" s="310"/>
      <c r="AC36" s="70"/>
      <c r="AD36" s="309"/>
      <c r="AE36" s="70"/>
      <c r="AF36" s="193">
        <f>IF(SUM(T36:AE36)=100,SUM(T36:AE36),IF(SUM(T36:AE36)=0,0,"Debe ponderar 100 puntos"))</f>
        <v>100</v>
      </c>
      <c r="AG36" s="175"/>
      <c r="AH36" s="506" t="str">
        <f t="shared" ref="AH36" si="170">IF(AND(T36=0,T37=0),"No Prog ni Ejec",IF(T36=0,CONCATENATE("No Prog, Ejec=  ",T37),T37/T36))</f>
        <v>No Prog ni Ejec</v>
      </c>
      <c r="AI36" s="485">
        <f t="shared" ref="AI36" si="171">IF(AND(U36=0,U37=0),"No Prog ni Ejec",IF(U36=0,CONCATENATE("No Prog, Ejec=  ",U37),U37/U36))</f>
        <v>1</v>
      </c>
      <c r="AJ36" s="485">
        <f t="shared" ref="AJ36" si="172">IF(AND(V36=0,V37=0),"No Prog ni Ejec",IF(V36=0,CONCATENATE("No Prog, Ejec=  ",V37),V37/V36))</f>
        <v>1</v>
      </c>
      <c r="AK36" s="485" t="str">
        <f t="shared" ref="AK36" si="173">IF(AND(W36=0,W37=0),"No Prog ni Ejec",IF(W36=0,CONCATENATE("No Prog, Ejec=  ",W37),W37/W36))</f>
        <v>No Prog ni Ejec</v>
      </c>
      <c r="AL36" s="485" t="str">
        <f t="shared" ref="AL36" si="174">IF(AND(X36=0,X37=0),"No Prog ni Ejec",IF(X36=0,CONCATENATE("No Prog, Ejec=  ",X37),X37/X36))</f>
        <v>No Prog ni Ejec</v>
      </c>
      <c r="AM36" s="485" t="str">
        <f t="shared" ref="AM36" si="175">IF(AND(Y36=0,Y37=0),"No Prog ni Ejec",IF(Y36=0,CONCATENATE("No Prog, Ejec=  ",Y37),Y37/Y36))</f>
        <v>No Prog ni Ejec</v>
      </c>
      <c r="AN36" s="485" t="str">
        <f t="shared" ref="AN36" si="176">IF(AND(Z36=0,Z37=0),"No Prog ni Ejec",IF(Z36=0,CONCATENATE("No Prog, Ejec=  ",Z37),Z37/Z36))</f>
        <v>No Prog ni Ejec</v>
      </c>
      <c r="AO36" s="485" t="str">
        <f t="shared" ref="AO36" si="177">IF(AND(AA36=0,AA37=0),"No Prog ni Ejec",IF(AA36=0,CONCATENATE("No Prog, Ejec=  ",AA37),AA37/AA36))</f>
        <v>No Prog ni Ejec</v>
      </c>
      <c r="AP36" s="485" t="str">
        <f t="shared" ref="AP36" si="178">IF(AND(AB36=0,AB37=0),"No Prog ni Ejec",IF(AB36=0,CONCATENATE("No Prog, Ejec=  ",AB37),AB37/AB36))</f>
        <v>No Prog ni Ejec</v>
      </c>
      <c r="AQ36" s="485" t="str">
        <f t="shared" ref="AQ36" si="179">IF(AND(AC36=0,AC37=0),"No Prog ni Ejec",IF(AC36=0,CONCATENATE("No Prog, Ejec=  ",AC37),AC37/AC36))</f>
        <v>No Prog ni Ejec</v>
      </c>
      <c r="AR36" s="485" t="str">
        <f t="shared" ref="AR36" si="180">IF(AND(AD36=0,AD37=0),"No Prog ni Ejec",IF(AD36=0,CONCATENATE("No Prog, Ejec=  ",AD37),AD37/AD36))</f>
        <v>No Prog ni Ejec</v>
      </c>
      <c r="AS36" s="485" t="str">
        <f t="shared" ref="AS36" si="181">IF(AND(AE36=0,AE37=0),"No Prog ni Ejec",IF(AE36=0,CONCATENATE("No Prog, Ejec=  ",AE37),AE37/AE36))</f>
        <v>No Prog ni Ejec</v>
      </c>
      <c r="AT36" s="483">
        <f t="shared" ref="AT36" si="182">IF(AND(AF36=0,AF37=0),"No Prog ni Ejec",IF(AF36=0,CONCATENATE("No Prog, Ejec=  ",AF37),AF37/AF36))</f>
        <v>1</v>
      </c>
    </row>
    <row r="37" spans="1:46" s="174" customFormat="1" ht="27.95" customHeight="1" x14ac:dyDescent="0.25">
      <c r="A37" s="490"/>
      <c r="B37" s="948"/>
      <c r="C37" s="457"/>
      <c r="D37" s="457"/>
      <c r="E37" s="457"/>
      <c r="F37" s="457"/>
      <c r="G37" s="457"/>
      <c r="H37" s="457"/>
      <c r="I37" s="457"/>
      <c r="J37" s="457"/>
      <c r="K37" s="457"/>
      <c r="L37" s="457"/>
      <c r="M37" s="457"/>
      <c r="N37" s="457"/>
      <c r="O37" s="588"/>
      <c r="P37" s="254"/>
      <c r="Q37" s="507"/>
      <c r="R37" s="579"/>
      <c r="S37" s="240" t="s">
        <v>45</v>
      </c>
      <c r="T37" s="69"/>
      <c r="U37" s="69">
        <v>50</v>
      </c>
      <c r="V37" s="69">
        <v>50</v>
      </c>
      <c r="W37" s="69"/>
      <c r="X37" s="69"/>
      <c r="Y37" s="69"/>
      <c r="Z37" s="69"/>
      <c r="AA37" s="313"/>
      <c r="AB37" s="313"/>
      <c r="AC37" s="69"/>
      <c r="AD37" s="319"/>
      <c r="AE37" s="69"/>
      <c r="AF37" s="181">
        <f>SUM(T37:AE37)</f>
        <v>100</v>
      </c>
      <c r="AG37" s="175"/>
      <c r="AH37" s="583"/>
      <c r="AI37" s="577"/>
      <c r="AJ37" s="577"/>
      <c r="AK37" s="577"/>
      <c r="AL37" s="577"/>
      <c r="AM37" s="577"/>
      <c r="AN37" s="577"/>
      <c r="AO37" s="577"/>
      <c r="AP37" s="577"/>
      <c r="AQ37" s="577"/>
      <c r="AR37" s="577"/>
      <c r="AS37" s="577"/>
      <c r="AT37" s="580"/>
    </row>
    <row r="38" spans="1:46" s="174" customFormat="1" ht="27.95" customHeight="1" x14ac:dyDescent="0.25">
      <c r="A38" s="490"/>
      <c r="B38" s="948"/>
      <c r="C38" s="457"/>
      <c r="D38" s="457"/>
      <c r="E38" s="457"/>
      <c r="F38" s="457"/>
      <c r="G38" s="457"/>
      <c r="H38" s="457"/>
      <c r="I38" s="457"/>
      <c r="J38" s="457"/>
      <c r="K38" s="457"/>
      <c r="L38" s="457"/>
      <c r="M38" s="457"/>
      <c r="N38" s="457"/>
      <c r="O38" s="588"/>
      <c r="P38" s="254"/>
      <c r="Q38" s="507" t="s">
        <v>107</v>
      </c>
      <c r="R38" s="579" t="s">
        <v>344</v>
      </c>
      <c r="S38" s="241" t="s">
        <v>44</v>
      </c>
      <c r="T38" s="68"/>
      <c r="U38" s="68"/>
      <c r="V38" s="68"/>
      <c r="W38" s="68">
        <v>50</v>
      </c>
      <c r="X38" s="68"/>
      <c r="Y38" s="68"/>
      <c r="Z38" s="68"/>
      <c r="AA38" s="307">
        <v>30</v>
      </c>
      <c r="AB38" s="307"/>
      <c r="AC38" s="68"/>
      <c r="AD38" s="68">
        <v>20</v>
      </c>
      <c r="AE38" s="68"/>
      <c r="AF38" s="184">
        <f>IF(SUM(T38:AE38)=100,SUM(T38:AE38),IF(SUM(T38:AE38)=0,0,"Debe ponderar 100 puntos"))</f>
        <v>100</v>
      </c>
      <c r="AG38" s="175"/>
      <c r="AH38" s="506" t="str">
        <f t="shared" ref="AH38" si="183">IF(AND(T38=0,T39=0),"No Prog ni Ejec",IF(T38=0,CONCATENATE("No Prog, Ejec=  ",T39),T39/T38))</f>
        <v>No Prog ni Ejec</v>
      </c>
      <c r="AI38" s="485" t="str">
        <f t="shared" ref="AI38" si="184">IF(AND(U38=0,U39=0),"No Prog ni Ejec",IF(U38=0,CONCATENATE("No Prog, Ejec=  ",U39),U39/U38))</f>
        <v>No Prog ni Ejec</v>
      </c>
      <c r="AJ38" s="485" t="str">
        <f t="shared" ref="AJ38" si="185">IF(AND(V38=0,V39=0),"No Prog ni Ejec",IF(V38=0,CONCATENATE("No Prog, Ejec=  ",V39),V39/V38))</f>
        <v>No Prog ni Ejec</v>
      </c>
      <c r="AK38" s="485">
        <f t="shared" ref="AK38" si="186">IF(AND(W38=0,W39=0),"No Prog ni Ejec",IF(W38=0,CONCATENATE("No Prog, Ejec=  ",W39),W39/W38))</f>
        <v>1</v>
      </c>
      <c r="AL38" s="485" t="str">
        <f t="shared" ref="AL38" si="187">IF(AND(X38=0,X39=0),"No Prog ni Ejec",IF(X38=0,CONCATENATE("No Prog, Ejec=  ",X39),X39/X38))</f>
        <v>No Prog ni Ejec</v>
      </c>
      <c r="AM38" s="485" t="str">
        <f t="shared" ref="AM38" si="188">IF(AND(Y38=0,Y39=0),"No Prog ni Ejec",IF(Y38=0,CONCATENATE("No Prog, Ejec=  ",Y39),Y39/Y38))</f>
        <v>No Prog ni Ejec</v>
      </c>
      <c r="AN38" s="485" t="str">
        <f t="shared" ref="AN38" si="189">IF(AND(Z38=0,Z39=0),"No Prog ni Ejec",IF(Z38=0,CONCATENATE("No Prog, Ejec=  ",Z39),Z39/Z38))</f>
        <v>No Prog ni Ejec</v>
      </c>
      <c r="AO38" s="485">
        <f t="shared" ref="AO38" si="190">IF(AND(AA38=0,AA39=0),"No Prog ni Ejec",IF(AA38=0,CONCATENATE("No Prog, Ejec=  ",AA39),AA39/AA38))</f>
        <v>1</v>
      </c>
      <c r="AP38" s="485" t="str">
        <f t="shared" ref="AP38" si="191">IF(AND(AB38=0,AB39=0),"No Prog ni Ejec",IF(AB38=0,CONCATENATE("No Prog, Ejec=  ",AB39),AB39/AB38))</f>
        <v>No Prog ni Ejec</v>
      </c>
      <c r="AQ38" s="485" t="str">
        <f t="shared" ref="AQ38" si="192">IF(AND(AC38=0,AC39=0),"No Prog ni Ejec",IF(AC38=0,CONCATENATE("No Prog, Ejec=  ",AC39),AC39/AC38))</f>
        <v>No Prog ni Ejec</v>
      </c>
      <c r="AR38" s="485">
        <f t="shared" ref="AR38" si="193">IF(AND(AD38=0,AD39=0),"No Prog ni Ejec",IF(AD38=0,CONCATENATE("No Prog, Ejec=  ",AD39),AD39/AD38))</f>
        <v>0.5</v>
      </c>
      <c r="AS38" s="485" t="str">
        <f t="shared" ref="AS38" si="194">IF(AND(AE38=0,AE39=0),"No Prog ni Ejec",IF(AE38=0,CONCATENATE("No Prog, Ejec=  ",AE39),AE39/AE38))</f>
        <v>No Prog ni Ejec</v>
      </c>
      <c r="AT38" s="483">
        <f t="shared" ref="AT38" si="195">IF(AND(AF38=0,AF39=0),"No Prog ni Ejec",IF(AF38=0,CONCATENATE("No Prog, Ejec=  ",AF39),AF39/AF38))</f>
        <v>0.9</v>
      </c>
    </row>
    <row r="39" spans="1:46" s="174" customFormat="1" ht="27.95" customHeight="1" x14ac:dyDescent="0.25">
      <c r="A39" s="490"/>
      <c r="B39" s="948"/>
      <c r="C39" s="457"/>
      <c r="D39" s="457"/>
      <c r="E39" s="457"/>
      <c r="F39" s="457"/>
      <c r="G39" s="457"/>
      <c r="H39" s="457"/>
      <c r="I39" s="457"/>
      <c r="J39" s="457"/>
      <c r="K39" s="457"/>
      <c r="L39" s="457"/>
      <c r="M39" s="457"/>
      <c r="N39" s="457"/>
      <c r="O39" s="588"/>
      <c r="P39" s="254"/>
      <c r="Q39" s="507"/>
      <c r="R39" s="579"/>
      <c r="S39" s="240" t="s">
        <v>45</v>
      </c>
      <c r="T39" s="65"/>
      <c r="U39" s="65"/>
      <c r="V39" s="65"/>
      <c r="W39" s="65">
        <v>50</v>
      </c>
      <c r="X39" s="65"/>
      <c r="Y39" s="65"/>
      <c r="Z39" s="65"/>
      <c r="AA39" s="306">
        <v>30</v>
      </c>
      <c r="AB39" s="306"/>
      <c r="AC39" s="65"/>
      <c r="AD39" s="65">
        <v>10</v>
      </c>
      <c r="AE39" s="65"/>
      <c r="AF39" s="181">
        <f>SUM(T39:AE39)</f>
        <v>90</v>
      </c>
      <c r="AG39" s="175"/>
      <c r="AH39" s="583"/>
      <c r="AI39" s="577"/>
      <c r="AJ39" s="577"/>
      <c r="AK39" s="577"/>
      <c r="AL39" s="577"/>
      <c r="AM39" s="577"/>
      <c r="AN39" s="577"/>
      <c r="AO39" s="577"/>
      <c r="AP39" s="577"/>
      <c r="AQ39" s="577"/>
      <c r="AR39" s="577"/>
      <c r="AS39" s="577"/>
      <c r="AT39" s="580"/>
    </row>
    <row r="40" spans="1:46" s="174" customFormat="1" ht="27.95" customHeight="1" x14ac:dyDescent="0.25">
      <c r="A40" s="490"/>
      <c r="B40" s="948"/>
      <c r="C40" s="457"/>
      <c r="D40" s="457"/>
      <c r="E40" s="457"/>
      <c r="F40" s="457"/>
      <c r="G40" s="457"/>
      <c r="H40" s="457"/>
      <c r="I40" s="457"/>
      <c r="J40" s="457"/>
      <c r="K40" s="457"/>
      <c r="L40" s="457"/>
      <c r="M40" s="457"/>
      <c r="N40" s="457"/>
      <c r="O40" s="588"/>
      <c r="P40" s="254"/>
      <c r="Q40" s="507" t="s">
        <v>108</v>
      </c>
      <c r="R40" s="579" t="s">
        <v>345</v>
      </c>
      <c r="S40" s="241" t="s">
        <v>44</v>
      </c>
      <c r="T40" s="68"/>
      <c r="U40" s="68"/>
      <c r="V40" s="68"/>
      <c r="W40" s="68"/>
      <c r="X40" s="68">
        <v>50</v>
      </c>
      <c r="Y40" s="68"/>
      <c r="Z40" s="68"/>
      <c r="AA40" s="307"/>
      <c r="AB40" s="307"/>
      <c r="AC40" s="68"/>
      <c r="AD40" s="68">
        <v>50</v>
      </c>
      <c r="AE40" s="68"/>
      <c r="AF40" s="184">
        <f>IF(SUM(T40:AE40)=100,SUM(T40:AE40),IF(SUM(T40:AE40)=0,0,"Debe ponderar 100 puntos"))</f>
        <v>100</v>
      </c>
      <c r="AG40" s="175"/>
      <c r="AH40" s="506" t="str">
        <f t="shared" ref="AH40" si="196">IF(AND(T40=0,T41=0),"No Prog ni Ejec",IF(T40=0,CONCATENATE("No Prog, Ejec=  ",T41),T41/T40))</f>
        <v>No Prog ni Ejec</v>
      </c>
      <c r="AI40" s="485" t="str">
        <f t="shared" ref="AI40" si="197">IF(AND(U40=0,U41=0),"No Prog ni Ejec",IF(U40=0,CONCATENATE("No Prog, Ejec=  ",U41),U41/U40))</f>
        <v>No Prog ni Ejec</v>
      </c>
      <c r="AJ40" s="485" t="str">
        <f t="shared" ref="AJ40" si="198">IF(AND(V40=0,V41=0),"No Prog ni Ejec",IF(V40=0,CONCATENATE("No Prog, Ejec=  ",V41),V41/V40))</f>
        <v>No Prog ni Ejec</v>
      </c>
      <c r="AK40" s="485" t="str">
        <f t="shared" ref="AK40" si="199">IF(AND(W40=0,W41=0),"No Prog ni Ejec",IF(W40=0,CONCATENATE("No Prog, Ejec=  ",W41),W41/W40))</f>
        <v>No Prog ni Ejec</v>
      </c>
      <c r="AL40" s="485">
        <f t="shared" ref="AL40" si="200">IF(AND(X40=0,X41=0),"No Prog ni Ejec",IF(X40=0,CONCATENATE("No Prog, Ejec=  ",X41),X41/X40))</f>
        <v>1</v>
      </c>
      <c r="AM40" s="485" t="str">
        <f t="shared" ref="AM40" si="201">IF(AND(Y40=0,Y41=0),"No Prog ni Ejec",IF(Y40=0,CONCATENATE("No Prog, Ejec=  ",Y41),Y41/Y40))</f>
        <v>No Prog ni Ejec</v>
      </c>
      <c r="AN40" s="485" t="str">
        <f t="shared" ref="AN40" si="202">IF(AND(Z40=0,Z41=0),"No Prog ni Ejec",IF(Z40=0,CONCATENATE("No Prog, Ejec=  ",Z41),Z41/Z40))</f>
        <v>No Prog ni Ejec</v>
      </c>
      <c r="AO40" s="485" t="str">
        <f t="shared" ref="AO40" si="203">IF(AND(AA40=0,AA41=0),"No Prog ni Ejec",IF(AA40=0,CONCATENATE("No Prog, Ejec=  ",AA41),AA41/AA40))</f>
        <v>No Prog ni Ejec</v>
      </c>
      <c r="AP40" s="485" t="str">
        <f t="shared" ref="AP40" si="204">IF(AND(AB40=0,AB41=0),"No Prog ni Ejec",IF(AB40=0,CONCATENATE("No Prog, Ejec=  ",AB41),AB41/AB40))</f>
        <v>No Prog ni Ejec</v>
      </c>
      <c r="AQ40" s="485" t="str">
        <f t="shared" ref="AQ40" si="205">IF(AND(AC40=0,AC41=0),"No Prog ni Ejec",IF(AC40=0,CONCATENATE("No Prog, Ejec=  ",AC41),AC41/AC40))</f>
        <v>No Prog ni Ejec</v>
      </c>
      <c r="AR40" s="485">
        <f t="shared" ref="AR40" si="206">IF(AND(AD40=0,AD41=0),"No Prog ni Ejec",IF(AD40=0,CONCATENATE("No Prog, Ejec=  ",AD41),AD41/AD40))</f>
        <v>0</v>
      </c>
      <c r="AS40" s="485" t="str">
        <f t="shared" ref="AS40" si="207">IF(AND(AE40=0,AE41=0),"No Prog ni Ejec",IF(AE40=0,CONCATENATE("No Prog, Ejec=  ",AE41),AE41/AE40))</f>
        <v>No Prog, Ejec=  30</v>
      </c>
      <c r="AT40" s="483">
        <f t="shared" ref="AT40" si="208">IF(AND(AF40=0,AF41=0),"No Prog ni Ejec",IF(AF40=0,CONCATENATE("No Prog, Ejec=  ",AF41),AF41/AF40))</f>
        <v>0.8</v>
      </c>
    </row>
    <row r="41" spans="1:46" s="174" customFormat="1" ht="27.95" customHeight="1" x14ac:dyDescent="0.25">
      <c r="A41" s="490"/>
      <c r="B41" s="948"/>
      <c r="C41" s="457"/>
      <c r="D41" s="457"/>
      <c r="E41" s="457"/>
      <c r="F41" s="457"/>
      <c r="G41" s="457"/>
      <c r="H41" s="457"/>
      <c r="I41" s="457"/>
      <c r="J41" s="457"/>
      <c r="K41" s="457"/>
      <c r="L41" s="457"/>
      <c r="M41" s="457"/>
      <c r="N41" s="457"/>
      <c r="O41" s="588"/>
      <c r="P41" s="254"/>
      <c r="Q41" s="507"/>
      <c r="R41" s="579"/>
      <c r="S41" s="240" t="s">
        <v>45</v>
      </c>
      <c r="T41" s="65"/>
      <c r="U41" s="65"/>
      <c r="V41" s="65"/>
      <c r="W41" s="65"/>
      <c r="X41" s="65">
        <v>50</v>
      </c>
      <c r="Y41" s="65"/>
      <c r="Z41" s="65"/>
      <c r="AA41" s="306"/>
      <c r="AB41" s="306"/>
      <c r="AC41" s="65"/>
      <c r="AD41" s="257"/>
      <c r="AE41" s="65">
        <v>30</v>
      </c>
      <c r="AF41" s="181">
        <f>SUM(T41:AE41)</f>
        <v>80</v>
      </c>
      <c r="AG41" s="175"/>
      <c r="AH41" s="583"/>
      <c r="AI41" s="577"/>
      <c r="AJ41" s="577"/>
      <c r="AK41" s="577"/>
      <c r="AL41" s="577"/>
      <c r="AM41" s="577"/>
      <c r="AN41" s="577"/>
      <c r="AO41" s="577"/>
      <c r="AP41" s="577"/>
      <c r="AQ41" s="577"/>
      <c r="AR41" s="577"/>
      <c r="AS41" s="577"/>
      <c r="AT41" s="580"/>
    </row>
    <row r="42" spans="1:46" s="174" customFormat="1" ht="16.5" customHeight="1" x14ac:dyDescent="0.25">
      <c r="A42" s="490"/>
      <c r="B42" s="948"/>
      <c r="C42" s="457"/>
      <c r="D42" s="457"/>
      <c r="E42" s="457"/>
      <c r="F42" s="457"/>
      <c r="G42" s="457"/>
      <c r="H42" s="457"/>
      <c r="I42" s="457"/>
      <c r="J42" s="457"/>
      <c r="K42" s="457"/>
      <c r="L42" s="457"/>
      <c r="M42" s="457"/>
      <c r="N42" s="457"/>
      <c r="O42" s="588"/>
      <c r="P42" s="254"/>
      <c r="Q42" s="507" t="s">
        <v>109</v>
      </c>
      <c r="R42" s="579" t="s">
        <v>346</v>
      </c>
      <c r="S42" s="241" t="s">
        <v>44</v>
      </c>
      <c r="T42" s="68"/>
      <c r="U42" s="68"/>
      <c r="V42" s="68"/>
      <c r="W42" s="68">
        <v>33</v>
      </c>
      <c r="X42" s="68"/>
      <c r="Y42" s="68"/>
      <c r="Z42" s="68">
        <v>33</v>
      </c>
      <c r="AA42" s="307"/>
      <c r="AB42" s="307"/>
      <c r="AC42" s="68">
        <v>34</v>
      </c>
      <c r="AD42" s="302"/>
      <c r="AE42" s="68"/>
      <c r="AF42" s="184">
        <f>IF(SUM(T42:AE42)=100,SUM(T42:AE42),IF(SUM(T42:AE42)=0,0,"Debe ponderar 100 puntos"))</f>
        <v>100</v>
      </c>
      <c r="AG42" s="175"/>
      <c r="AH42" s="583" t="str">
        <f t="shared" ref="AH42" si="209">IF(AND(T42=0,T43=0),"No Prog ni Ejec",IF(T42=0,CONCATENATE("No Prog, Ejec=  ",T43),T43/T42))</f>
        <v>No Prog ni Ejec</v>
      </c>
      <c r="AI42" s="577" t="str">
        <f t="shared" ref="AI42" si="210">IF(AND(U42=0,U43=0),"No Prog ni Ejec",IF(U42=0,CONCATENATE("No Prog, Ejec=  ",U43),U43/U42))</f>
        <v>No Prog ni Ejec</v>
      </c>
      <c r="AJ42" s="577" t="str">
        <f t="shared" ref="AJ42" si="211">IF(AND(V42=0,V43=0),"No Prog ni Ejec",IF(V42=0,CONCATENATE("No Prog, Ejec=  ",V43),V43/V42))</f>
        <v>No Prog ni Ejec</v>
      </c>
      <c r="AK42" s="577">
        <f t="shared" ref="AK42" si="212">IF(AND(W42=0,W43=0),"No Prog ni Ejec",IF(W42=0,CONCATENATE("No Prog, Ejec=  ",W43),W43/W42))</f>
        <v>1</v>
      </c>
      <c r="AL42" s="577" t="str">
        <f t="shared" ref="AL42" si="213">IF(AND(X42=0,X43=0),"No Prog ni Ejec",IF(X42=0,CONCATENATE("No Prog, Ejec=  ",X43),X43/X42))</f>
        <v>No Prog ni Ejec</v>
      </c>
      <c r="AM42" s="577" t="str">
        <f t="shared" ref="AM42" si="214">IF(AND(Y42=0,Y43=0),"No Prog ni Ejec",IF(Y42=0,CONCATENATE("No Prog, Ejec=  ",Y43),Y43/Y42))</f>
        <v>No Prog ni Ejec</v>
      </c>
      <c r="AN42" s="577">
        <f t="shared" ref="AN42" si="215">IF(AND(Z42=0,Z43=0),"No Prog ni Ejec",IF(Z42=0,CONCATENATE("No Prog, Ejec=  ",Z43),Z43/Z42))</f>
        <v>1</v>
      </c>
      <c r="AO42" s="577" t="str">
        <f t="shared" ref="AO42" si="216">IF(AND(AA42=0,AA43=0),"No Prog ni Ejec",IF(AA42=0,CONCATENATE("No Prog, Ejec=  ",AA43),AA43/AA42))</f>
        <v>No Prog ni Ejec</v>
      </c>
      <c r="AP42" s="577" t="str">
        <f t="shared" ref="AP42" si="217">IF(AND(AB42=0,AB43=0),"No Prog ni Ejec",IF(AB42=0,CONCATENATE("No Prog, Ejec=  ",AB43),AB43/AB42))</f>
        <v>No Prog ni Ejec</v>
      </c>
      <c r="AQ42" s="577">
        <f t="shared" ref="AQ42" si="218">IF(AND(AC42=0,AC43=0),"No Prog ni Ejec",IF(AC42=0,CONCATENATE("No Prog, Ejec=  ",AC43),AC43/AC42))</f>
        <v>0.70588235294117652</v>
      </c>
      <c r="AR42" s="577" t="str">
        <f t="shared" ref="AR42" si="219">IF(AND(AD42=0,AD43=0),"No Prog ni Ejec",IF(AD42=0,CONCATENATE("No Prog, Ejec=  ",AD43),AD43/AD42))</f>
        <v>No Prog ni Ejec</v>
      </c>
      <c r="AS42" s="577" t="str">
        <f t="shared" ref="AS42" si="220">IF(AND(AE42=0,AE43=0),"No Prog ni Ejec",IF(AE42=0,CONCATENATE("No Prog, Ejec=  ",AE43),AE43/AE42))</f>
        <v>No Prog, Ejec=  10</v>
      </c>
      <c r="AT42" s="580">
        <f t="shared" ref="AT42" si="221">IF(AND(AF42=0,AF43=0),"No Prog ni Ejec",IF(AF42=0,CONCATENATE("No Prog, Ejec=  ",AF43),AF43/AF42))</f>
        <v>1</v>
      </c>
    </row>
    <row r="43" spans="1:46" s="174" customFormat="1" ht="44.25" customHeight="1" thickBot="1" x14ac:dyDescent="0.3">
      <c r="A43" s="491"/>
      <c r="B43" s="949"/>
      <c r="C43" s="458"/>
      <c r="D43" s="458"/>
      <c r="E43" s="458"/>
      <c r="F43" s="458"/>
      <c r="G43" s="458"/>
      <c r="H43" s="458"/>
      <c r="I43" s="458"/>
      <c r="J43" s="458"/>
      <c r="K43" s="458"/>
      <c r="L43" s="458"/>
      <c r="M43" s="458"/>
      <c r="N43" s="458"/>
      <c r="O43" s="589"/>
      <c r="P43" s="254"/>
      <c r="Q43" s="516"/>
      <c r="R43" s="646"/>
      <c r="S43" s="242" t="s">
        <v>45</v>
      </c>
      <c r="T43" s="65"/>
      <c r="U43" s="65"/>
      <c r="V43" s="65"/>
      <c r="W43" s="65">
        <v>33</v>
      </c>
      <c r="X43" s="65"/>
      <c r="Y43" s="65"/>
      <c r="Z43" s="65">
        <v>33</v>
      </c>
      <c r="AA43" s="306"/>
      <c r="AB43" s="306"/>
      <c r="AC43" s="65">
        <v>24</v>
      </c>
      <c r="AD43" s="257"/>
      <c r="AE43" s="65">
        <v>10</v>
      </c>
      <c r="AF43" s="187">
        <f>SUM(T43:AE43)</f>
        <v>100</v>
      </c>
      <c r="AG43" s="175"/>
      <c r="AH43" s="598"/>
      <c r="AI43" s="586"/>
      <c r="AJ43" s="586"/>
      <c r="AK43" s="586"/>
      <c r="AL43" s="586"/>
      <c r="AM43" s="586"/>
      <c r="AN43" s="586"/>
      <c r="AO43" s="586"/>
      <c r="AP43" s="586"/>
      <c r="AQ43" s="586"/>
      <c r="AR43" s="586"/>
      <c r="AS43" s="586"/>
      <c r="AT43" s="585"/>
    </row>
    <row r="44" spans="1:46" s="174" customFormat="1" ht="18.75" customHeight="1" thickTop="1" x14ac:dyDescent="0.25">
      <c r="A44" s="490">
        <v>6</v>
      </c>
      <c r="B44" s="948" t="str">
        <f>+'CONSOLIDADO ENE-DIC 2017'!C46</f>
        <v xml:space="preserve">Mantener el 100% de la gestión contable del IDT </v>
      </c>
      <c r="C44" s="457">
        <v>0.02</v>
      </c>
      <c r="D44" s="457">
        <v>0.09</v>
      </c>
      <c r="E44" s="457">
        <v>0.24</v>
      </c>
      <c r="F44" s="457">
        <v>0.32</v>
      </c>
      <c r="G44" s="457">
        <v>0.36</v>
      </c>
      <c r="H44" s="457">
        <v>0.42</v>
      </c>
      <c r="I44" s="457">
        <v>0.51</v>
      </c>
      <c r="J44" s="457">
        <v>0.54</v>
      </c>
      <c r="K44" s="457">
        <v>0.62</v>
      </c>
      <c r="L44" s="457">
        <v>0.69</v>
      </c>
      <c r="M44" s="457">
        <v>0.91</v>
      </c>
      <c r="N44" s="457">
        <v>0.99</v>
      </c>
      <c r="O44" s="588">
        <v>0.99</v>
      </c>
      <c r="P44" s="254"/>
      <c r="Q44" s="498" t="s">
        <v>110</v>
      </c>
      <c r="R44" s="624" t="s">
        <v>347</v>
      </c>
      <c r="S44" s="244" t="s">
        <v>44</v>
      </c>
      <c r="T44" s="70">
        <v>8</v>
      </c>
      <c r="U44" s="70">
        <v>8</v>
      </c>
      <c r="V44" s="70">
        <v>8</v>
      </c>
      <c r="W44" s="70">
        <v>8</v>
      </c>
      <c r="X44" s="70">
        <v>8</v>
      </c>
      <c r="Y44" s="70">
        <v>8</v>
      </c>
      <c r="Z44" s="70">
        <v>8</v>
      </c>
      <c r="AA44" s="310">
        <v>8</v>
      </c>
      <c r="AB44" s="310">
        <v>8</v>
      </c>
      <c r="AC44" s="70">
        <v>8</v>
      </c>
      <c r="AD44" s="70">
        <v>8</v>
      </c>
      <c r="AE44" s="70">
        <v>12</v>
      </c>
      <c r="AF44" s="193">
        <f>IF(SUM(T44:AE44)=100,SUM(T44:AE44),IF(SUM(T44:AE44)=0,0,"Debe ponderar 100 puntos"))</f>
        <v>100</v>
      </c>
      <c r="AG44" s="175"/>
      <c r="AH44" s="506">
        <f t="shared" ref="AH44" si="222">IF(AND(T44=0,T45=0),"No Prog ni Ejec",IF(T44=0,CONCATENATE("No Prog, Ejec=  ",T45),T45/T44))</f>
        <v>1</v>
      </c>
      <c r="AI44" s="485">
        <f t="shared" ref="AI44" si="223">IF(AND(U44=0,U45=0),"No Prog ni Ejec",IF(U44=0,CONCATENATE("No Prog, Ejec=  ",U45),U45/U44))</f>
        <v>1</v>
      </c>
      <c r="AJ44" s="485">
        <f t="shared" ref="AJ44" si="224">IF(AND(V44=0,V45=0),"No Prog ni Ejec",IF(V44=0,CONCATENATE("No Prog, Ejec=  ",V45),V45/V44))</f>
        <v>1</v>
      </c>
      <c r="AK44" s="485">
        <f t="shared" ref="AK44" si="225">IF(AND(W44=0,W45=0),"No Prog ni Ejec",IF(W44=0,CONCATENATE("No Prog, Ejec=  ",W45),W45/W44))</f>
        <v>1</v>
      </c>
      <c r="AL44" s="485">
        <f t="shared" ref="AL44" si="226">IF(AND(X44=0,X45=0),"No Prog ni Ejec",IF(X44=0,CONCATENATE("No Prog, Ejec=  ",X45),X45/X44))</f>
        <v>1</v>
      </c>
      <c r="AM44" s="485">
        <f t="shared" ref="AM44" si="227">IF(AND(Y44=0,Y45=0),"No Prog ni Ejec",IF(Y44=0,CONCATENATE("No Prog, Ejec=  ",Y45),Y45/Y44))</f>
        <v>1</v>
      </c>
      <c r="AN44" s="485">
        <f t="shared" ref="AN44" si="228">IF(AND(Z44=0,Z45=0),"No Prog ni Ejec",IF(Z44=0,CONCATENATE("No Prog, Ejec=  ",Z45),Z45/Z44))</f>
        <v>1</v>
      </c>
      <c r="AO44" s="485">
        <f t="shared" ref="AO44" si="229">IF(AND(AA44=0,AA45=0),"No Prog ni Ejec",IF(AA44=0,CONCATENATE("No Prog, Ejec=  ",AA45),AA45/AA44))</f>
        <v>1</v>
      </c>
      <c r="AP44" s="485">
        <f t="shared" ref="AP44" si="230">IF(AND(AB44=0,AB45=0),"No Prog ni Ejec",IF(AB44=0,CONCATENATE("No Prog, Ejec=  ",AB45),AB45/AB44))</f>
        <v>1</v>
      </c>
      <c r="AQ44" s="485">
        <f t="shared" ref="AQ44" si="231">IF(AND(AC44=0,AC45=0),"No Prog ni Ejec",IF(AC44=0,CONCATENATE("No Prog, Ejec=  ",AC45),AC45/AC44))</f>
        <v>1</v>
      </c>
      <c r="AR44" s="485">
        <f t="shared" ref="AR44" si="232">IF(AND(AD44=0,AD45=0),"No Prog ni Ejec",IF(AD44=0,CONCATENATE("No Prog, Ejec=  ",AD45),AD45/AD44))</f>
        <v>1</v>
      </c>
      <c r="AS44" s="485">
        <f t="shared" ref="AS44" si="233">IF(AND(AE44=0,AE45=0),"No Prog ni Ejec",IF(AE44=0,CONCATENATE("No Prog, Ejec=  ",AE45),AE45/AE44))</f>
        <v>1</v>
      </c>
      <c r="AT44" s="483">
        <f t="shared" ref="AT44" si="234">IF(AND(AF44=0,AF45=0),"No Prog ni Ejec",IF(AF44=0,CONCATENATE("No Prog, Ejec=  ",AF45),AF45/AF44))</f>
        <v>1</v>
      </c>
    </row>
    <row r="45" spans="1:46" s="174" customFormat="1" ht="18.75" customHeight="1" x14ac:dyDescent="0.25">
      <c r="A45" s="490"/>
      <c r="B45" s="948"/>
      <c r="C45" s="457"/>
      <c r="D45" s="457"/>
      <c r="E45" s="457"/>
      <c r="F45" s="457"/>
      <c r="G45" s="457"/>
      <c r="H45" s="457"/>
      <c r="I45" s="457"/>
      <c r="J45" s="457"/>
      <c r="K45" s="457"/>
      <c r="L45" s="457"/>
      <c r="M45" s="457"/>
      <c r="N45" s="457"/>
      <c r="O45" s="588"/>
      <c r="P45" s="254"/>
      <c r="Q45" s="507"/>
      <c r="R45" s="579"/>
      <c r="S45" s="240" t="s">
        <v>45</v>
      </c>
      <c r="T45" s="65">
        <v>8</v>
      </c>
      <c r="U45" s="65">
        <v>8</v>
      </c>
      <c r="V45" s="65">
        <v>8</v>
      </c>
      <c r="W45" s="65">
        <v>8</v>
      </c>
      <c r="X45" s="65">
        <v>8</v>
      </c>
      <c r="Y45" s="65">
        <v>8</v>
      </c>
      <c r="Z45" s="65">
        <v>8</v>
      </c>
      <c r="AA45" s="306">
        <v>8</v>
      </c>
      <c r="AB45" s="306">
        <v>8</v>
      </c>
      <c r="AC45" s="65">
        <v>8</v>
      </c>
      <c r="AD45" s="65">
        <v>8</v>
      </c>
      <c r="AE45" s="65">
        <v>12</v>
      </c>
      <c r="AF45" s="181">
        <f>SUM(T45:AE45)</f>
        <v>100</v>
      </c>
      <c r="AG45" s="175"/>
      <c r="AH45" s="583"/>
      <c r="AI45" s="577"/>
      <c r="AJ45" s="577"/>
      <c r="AK45" s="577"/>
      <c r="AL45" s="577"/>
      <c r="AM45" s="577"/>
      <c r="AN45" s="577"/>
      <c r="AO45" s="577"/>
      <c r="AP45" s="577"/>
      <c r="AQ45" s="577"/>
      <c r="AR45" s="577"/>
      <c r="AS45" s="577"/>
      <c r="AT45" s="580"/>
    </row>
    <row r="46" spans="1:46" s="174" customFormat="1" ht="27.95" customHeight="1" x14ac:dyDescent="0.25">
      <c r="A46" s="490"/>
      <c r="B46" s="948"/>
      <c r="C46" s="457"/>
      <c r="D46" s="457"/>
      <c r="E46" s="457"/>
      <c r="F46" s="457"/>
      <c r="G46" s="457"/>
      <c r="H46" s="457"/>
      <c r="I46" s="457"/>
      <c r="J46" s="457"/>
      <c r="K46" s="457"/>
      <c r="L46" s="457"/>
      <c r="M46" s="457"/>
      <c r="N46" s="457"/>
      <c r="O46" s="588"/>
      <c r="P46" s="254"/>
      <c r="Q46" s="507" t="s">
        <v>111</v>
      </c>
      <c r="R46" s="579" t="s">
        <v>156</v>
      </c>
      <c r="S46" s="241" t="s">
        <v>44</v>
      </c>
      <c r="T46" s="68"/>
      <c r="U46" s="68"/>
      <c r="V46" s="68">
        <v>50</v>
      </c>
      <c r="W46" s="68"/>
      <c r="X46" s="68"/>
      <c r="Y46" s="68"/>
      <c r="Z46" s="68"/>
      <c r="AA46" s="307"/>
      <c r="AB46" s="307"/>
      <c r="AC46" s="68"/>
      <c r="AD46" s="68">
        <v>50</v>
      </c>
      <c r="AE46" s="68"/>
      <c r="AF46" s="184">
        <f>IF(SUM(T46:AE46)=100,SUM(T46:AE46),IF(SUM(T46:AE46)=0,0,"Debe ponderar 100 puntos"))</f>
        <v>100</v>
      </c>
      <c r="AG46" s="175"/>
      <c r="AH46" s="506" t="str">
        <f t="shared" ref="AH46" si="235">IF(AND(T46=0,T47=0),"No Prog ni Ejec",IF(T46=0,CONCATENATE("No Prog, Ejec=  ",T47),T47/T46))</f>
        <v>No Prog ni Ejec</v>
      </c>
      <c r="AI46" s="485" t="str">
        <f t="shared" ref="AI46" si="236">IF(AND(U46=0,U47=0),"No Prog ni Ejec",IF(U46=0,CONCATENATE("No Prog, Ejec=  ",U47),U47/U46))</f>
        <v>No Prog ni Ejec</v>
      </c>
      <c r="AJ46" s="485">
        <f t="shared" ref="AJ46" si="237">IF(AND(V46=0,V47=0),"No Prog ni Ejec",IF(V46=0,CONCATENATE("No Prog, Ejec=  ",V47),V47/V46))</f>
        <v>1</v>
      </c>
      <c r="AK46" s="485" t="str">
        <f t="shared" ref="AK46" si="238">IF(AND(W46=0,W47=0),"No Prog ni Ejec",IF(W46=0,CONCATENATE("No Prog, Ejec=  ",W47),W47/W46))</f>
        <v>No Prog ni Ejec</v>
      </c>
      <c r="AL46" s="485" t="str">
        <f t="shared" ref="AL46" si="239">IF(AND(X46=0,X47=0),"No Prog ni Ejec",IF(X46=0,CONCATENATE("No Prog, Ejec=  ",X47),X47/X46))</f>
        <v>No Prog ni Ejec</v>
      </c>
      <c r="AM46" s="485" t="str">
        <f t="shared" ref="AM46" si="240">IF(AND(Y46=0,Y47=0),"No Prog ni Ejec",IF(Y46=0,CONCATENATE("No Prog, Ejec=  ",Y47),Y47/Y46))</f>
        <v>No Prog ni Ejec</v>
      </c>
      <c r="AN46" s="485" t="str">
        <f t="shared" ref="AN46" si="241">IF(AND(Z46=0,Z47=0),"No Prog ni Ejec",IF(Z46=0,CONCATENATE("No Prog, Ejec=  ",Z47),Z47/Z46))</f>
        <v>No Prog ni Ejec</v>
      </c>
      <c r="AO46" s="485" t="str">
        <f t="shared" ref="AO46" si="242">IF(AND(AA46=0,AA47=0),"No Prog ni Ejec",IF(AA46=0,CONCATENATE("No Prog, Ejec=  ",AA47),AA47/AA46))</f>
        <v>No Prog ni Ejec</v>
      </c>
      <c r="AP46" s="485" t="str">
        <f t="shared" ref="AP46" si="243">IF(AND(AB46=0,AB47=0),"No Prog ni Ejec",IF(AB46=0,CONCATENATE("No Prog, Ejec=  ",AB47),AB47/AB46))</f>
        <v>No Prog ni Ejec</v>
      </c>
      <c r="AQ46" s="485" t="str">
        <f t="shared" ref="AQ46" si="244">IF(AND(AC46=0,AC47=0),"No Prog ni Ejec",IF(AC46=0,CONCATENATE("No Prog, Ejec=  ",AC47),AC47/AC46))</f>
        <v>No Prog ni Ejec</v>
      </c>
      <c r="AR46" s="485">
        <f t="shared" ref="AR46" si="245">IF(AND(AD46=0,AD47=0),"No Prog ni Ejec",IF(AD46=0,CONCATENATE("No Prog, Ejec=  ",AD47),AD47/AD46))</f>
        <v>1</v>
      </c>
      <c r="AS46" s="485" t="str">
        <f t="shared" ref="AS46" si="246">IF(AND(AE46=0,AE47=0),"No Prog ni Ejec",IF(AE46=0,CONCATENATE("No Prog, Ejec=  ",AE47),AE47/AE46))</f>
        <v>No Prog ni Ejec</v>
      </c>
      <c r="AT46" s="483">
        <f t="shared" ref="AT46" si="247">IF(AND(AF46=0,AF47=0),"No Prog ni Ejec",IF(AF46=0,CONCATENATE("No Prog, Ejec=  ",AF47),AF47/AF46))</f>
        <v>1</v>
      </c>
    </row>
    <row r="47" spans="1:46" s="174" customFormat="1" ht="27.95" customHeight="1" x14ac:dyDescent="0.25">
      <c r="A47" s="490"/>
      <c r="B47" s="948"/>
      <c r="C47" s="457"/>
      <c r="D47" s="457"/>
      <c r="E47" s="457"/>
      <c r="F47" s="457"/>
      <c r="G47" s="457"/>
      <c r="H47" s="457"/>
      <c r="I47" s="457"/>
      <c r="J47" s="457"/>
      <c r="K47" s="457"/>
      <c r="L47" s="457"/>
      <c r="M47" s="457"/>
      <c r="N47" s="457"/>
      <c r="O47" s="588"/>
      <c r="P47" s="254"/>
      <c r="Q47" s="507"/>
      <c r="R47" s="579"/>
      <c r="S47" s="240" t="s">
        <v>45</v>
      </c>
      <c r="T47" s="65"/>
      <c r="U47" s="65"/>
      <c r="V47" s="65">
        <v>50</v>
      </c>
      <c r="W47" s="65"/>
      <c r="X47" s="65"/>
      <c r="Y47" s="65"/>
      <c r="Z47" s="65"/>
      <c r="AA47" s="306"/>
      <c r="AB47" s="306"/>
      <c r="AC47" s="65"/>
      <c r="AD47" s="65">
        <v>50</v>
      </c>
      <c r="AE47" s="65"/>
      <c r="AF47" s="181">
        <f>SUM(T47:AE47)</f>
        <v>100</v>
      </c>
      <c r="AG47" s="175"/>
      <c r="AH47" s="583"/>
      <c r="AI47" s="577"/>
      <c r="AJ47" s="577"/>
      <c r="AK47" s="577"/>
      <c r="AL47" s="577"/>
      <c r="AM47" s="577"/>
      <c r="AN47" s="577"/>
      <c r="AO47" s="577"/>
      <c r="AP47" s="577"/>
      <c r="AQ47" s="577"/>
      <c r="AR47" s="577"/>
      <c r="AS47" s="577"/>
      <c r="AT47" s="580"/>
    </row>
    <row r="48" spans="1:46" s="174" customFormat="1" ht="27.95" customHeight="1" x14ac:dyDescent="0.25">
      <c r="A48" s="490"/>
      <c r="B48" s="948"/>
      <c r="C48" s="457"/>
      <c r="D48" s="457"/>
      <c r="E48" s="457"/>
      <c r="F48" s="457"/>
      <c r="G48" s="457"/>
      <c r="H48" s="457"/>
      <c r="I48" s="457"/>
      <c r="J48" s="457"/>
      <c r="K48" s="457"/>
      <c r="L48" s="457"/>
      <c r="M48" s="457"/>
      <c r="N48" s="457"/>
      <c r="O48" s="588"/>
      <c r="P48" s="254"/>
      <c r="Q48" s="507" t="s">
        <v>112</v>
      </c>
      <c r="R48" s="579" t="s">
        <v>348</v>
      </c>
      <c r="S48" s="241" t="s">
        <v>44</v>
      </c>
      <c r="T48" s="68"/>
      <c r="U48" s="68">
        <v>9</v>
      </c>
      <c r="V48" s="68">
        <v>9</v>
      </c>
      <c r="W48" s="68">
        <v>9</v>
      </c>
      <c r="X48" s="68">
        <v>9</v>
      </c>
      <c r="Y48" s="68">
        <v>9</v>
      </c>
      <c r="Z48" s="68">
        <v>9</v>
      </c>
      <c r="AA48" s="307">
        <v>9</v>
      </c>
      <c r="AB48" s="307">
        <v>9</v>
      </c>
      <c r="AC48" s="68">
        <v>9</v>
      </c>
      <c r="AD48" s="68">
        <v>9</v>
      </c>
      <c r="AE48" s="68">
        <v>10</v>
      </c>
      <c r="AF48" s="184">
        <f>IF(SUM(T48:AE48)=100,SUM(T48:AE48),IF(SUM(T48:AE48)=0,0,"Debe ponderar 100 puntos"))</f>
        <v>100</v>
      </c>
      <c r="AG48" s="175"/>
      <c r="AH48" s="506" t="str">
        <f t="shared" ref="AH48" si="248">IF(AND(T48=0,T49=0),"No Prog ni Ejec",IF(T48=0,CONCATENATE("No Prog, Ejec=  ",T49),T49/T48))</f>
        <v>No Prog ni Ejec</v>
      </c>
      <c r="AI48" s="485">
        <f t="shared" ref="AI48" si="249">IF(AND(U48=0,U49=0),"No Prog ni Ejec",IF(U48=0,CONCATENATE("No Prog, Ejec=  ",U49),U49/U48))</f>
        <v>1</v>
      </c>
      <c r="AJ48" s="485">
        <f t="shared" ref="AJ48" si="250">IF(AND(V48=0,V49=0),"No Prog ni Ejec",IF(V48=0,CONCATENATE("No Prog, Ejec=  ",V49),V49/V48))</f>
        <v>1</v>
      </c>
      <c r="AK48" s="485">
        <f t="shared" ref="AK48" si="251">IF(AND(W48=0,W49=0),"No Prog ni Ejec",IF(W48=0,CONCATENATE("No Prog, Ejec=  ",W49),W49/W48))</f>
        <v>1</v>
      </c>
      <c r="AL48" s="485">
        <f t="shared" ref="AL48" si="252">IF(AND(X48=0,X49=0),"No Prog ni Ejec",IF(X48=0,CONCATENATE("No Prog, Ejec=  ",X49),X49/X48))</f>
        <v>1</v>
      </c>
      <c r="AM48" s="485">
        <f t="shared" ref="AM48" si="253">IF(AND(Y48=0,Y49=0),"No Prog ni Ejec",IF(Y48=0,CONCATENATE("No Prog, Ejec=  ",Y49),Y49/Y48))</f>
        <v>1</v>
      </c>
      <c r="AN48" s="485">
        <f t="shared" ref="AN48" si="254">IF(AND(Z48=0,Z49=0),"No Prog ni Ejec",IF(Z48=0,CONCATENATE("No Prog, Ejec=  ",Z49),Z49/Z48))</f>
        <v>1</v>
      </c>
      <c r="AO48" s="485">
        <f t="shared" ref="AO48" si="255">IF(AND(AA48=0,AA49=0),"No Prog ni Ejec",IF(AA48=0,CONCATENATE("No Prog, Ejec=  ",AA49),AA49/AA48))</f>
        <v>1</v>
      </c>
      <c r="AP48" s="485">
        <f t="shared" ref="AP48" si="256">IF(AND(AB48=0,AB49=0),"No Prog ni Ejec",IF(AB48=0,CONCATENATE("No Prog, Ejec=  ",AB49),AB49/AB48))</f>
        <v>1</v>
      </c>
      <c r="AQ48" s="485">
        <f t="shared" ref="AQ48" si="257">IF(AND(AC48=0,AC49=0),"No Prog ni Ejec",IF(AC48=0,CONCATENATE("No Prog, Ejec=  ",AC49),AC49/AC48))</f>
        <v>1</v>
      </c>
      <c r="AR48" s="485">
        <f t="shared" ref="AR48" si="258">IF(AND(AD48=0,AD49=0),"No Prog ni Ejec",IF(AD48=0,CONCATENATE("No Prog, Ejec=  ",AD49),AD49/AD48))</f>
        <v>1</v>
      </c>
      <c r="AS48" s="485">
        <f>IF(AND(AE48=0,AE49=0),"No Prog ni Ejec",IF(AE48=0,CONCATENATE("No Prog, Ejec=  ",AE48),AE48/AE49))</f>
        <v>1</v>
      </c>
      <c r="AT48" s="483">
        <f t="shared" ref="AT48" si="259">IF(AND(AF48=0,AF49=0),"No Prog ni Ejec",IF(AF48=0,CONCATENATE("No Prog, Ejec=  ",AF49),AF49/AF48))</f>
        <v>1</v>
      </c>
    </row>
    <row r="49" spans="1:46" s="174" customFormat="1" ht="27.95" customHeight="1" x14ac:dyDescent="0.25">
      <c r="A49" s="490"/>
      <c r="B49" s="948"/>
      <c r="C49" s="457"/>
      <c r="D49" s="457"/>
      <c r="E49" s="457"/>
      <c r="F49" s="457"/>
      <c r="G49" s="457"/>
      <c r="H49" s="457"/>
      <c r="I49" s="457"/>
      <c r="J49" s="457"/>
      <c r="K49" s="457"/>
      <c r="L49" s="457"/>
      <c r="M49" s="457"/>
      <c r="N49" s="457"/>
      <c r="O49" s="588"/>
      <c r="P49" s="254"/>
      <c r="Q49" s="507"/>
      <c r="R49" s="579"/>
      <c r="S49" s="240" t="s">
        <v>45</v>
      </c>
      <c r="T49" s="65"/>
      <c r="U49" s="65">
        <v>9</v>
      </c>
      <c r="V49" s="65">
        <v>9</v>
      </c>
      <c r="W49" s="65">
        <v>9</v>
      </c>
      <c r="X49" s="65">
        <v>9</v>
      </c>
      <c r="Y49" s="65">
        <v>9</v>
      </c>
      <c r="Z49" s="65">
        <v>9</v>
      </c>
      <c r="AA49" s="306">
        <v>9</v>
      </c>
      <c r="AB49" s="306">
        <v>9</v>
      </c>
      <c r="AC49" s="65">
        <v>9</v>
      </c>
      <c r="AD49" s="65">
        <v>9</v>
      </c>
      <c r="AE49" s="65">
        <v>10</v>
      </c>
      <c r="AF49" s="181">
        <f>SUM(T49:AE49)</f>
        <v>100</v>
      </c>
      <c r="AG49" s="175"/>
      <c r="AH49" s="583"/>
      <c r="AI49" s="577"/>
      <c r="AJ49" s="577"/>
      <c r="AK49" s="577"/>
      <c r="AL49" s="577"/>
      <c r="AM49" s="577"/>
      <c r="AN49" s="577"/>
      <c r="AO49" s="577"/>
      <c r="AP49" s="577"/>
      <c r="AQ49" s="577"/>
      <c r="AR49" s="577"/>
      <c r="AS49" s="577"/>
      <c r="AT49" s="580"/>
    </row>
    <row r="50" spans="1:46" s="174" customFormat="1" ht="27.95" customHeight="1" x14ac:dyDescent="0.25">
      <c r="A50" s="490"/>
      <c r="B50" s="948"/>
      <c r="C50" s="457"/>
      <c r="D50" s="457"/>
      <c r="E50" s="457"/>
      <c r="F50" s="457"/>
      <c r="G50" s="457"/>
      <c r="H50" s="457"/>
      <c r="I50" s="457"/>
      <c r="J50" s="457"/>
      <c r="K50" s="457"/>
      <c r="L50" s="457"/>
      <c r="M50" s="457"/>
      <c r="N50" s="457"/>
      <c r="O50" s="588"/>
      <c r="P50" s="254"/>
      <c r="Q50" s="507" t="s">
        <v>157</v>
      </c>
      <c r="R50" s="579" t="s">
        <v>349</v>
      </c>
      <c r="S50" s="241" t="s">
        <v>44</v>
      </c>
      <c r="T50" s="68"/>
      <c r="U50" s="68">
        <v>9</v>
      </c>
      <c r="V50" s="68">
        <v>9</v>
      </c>
      <c r="W50" s="68">
        <v>9</v>
      </c>
      <c r="X50" s="68">
        <v>9</v>
      </c>
      <c r="Y50" s="68">
        <v>9</v>
      </c>
      <c r="Z50" s="68">
        <v>9</v>
      </c>
      <c r="AA50" s="307">
        <v>9</v>
      </c>
      <c r="AB50" s="307">
        <v>9</v>
      </c>
      <c r="AC50" s="68">
        <v>9</v>
      </c>
      <c r="AD50" s="68">
        <v>9</v>
      </c>
      <c r="AE50" s="68">
        <v>10</v>
      </c>
      <c r="AF50" s="184">
        <f>IF(SUM(T50:AE50)=100,SUM(T50:AE50),IF(SUM(T50:AE50)=0,0,"Debe ponderar 100 puntos"))</f>
        <v>100</v>
      </c>
      <c r="AG50" s="175"/>
      <c r="AH50" s="506" t="str">
        <f t="shared" ref="AH50" si="260">IF(AND(T50=0,T51=0),"No Prog ni Ejec",IF(T50=0,CONCATENATE("No Prog, Ejec=  ",T51),T51/T50))</f>
        <v>No Prog ni Ejec</v>
      </c>
      <c r="AI50" s="485">
        <f t="shared" ref="AI50" si="261">IF(AND(U50=0,U51=0),"No Prog ni Ejec",IF(U50=0,CONCATENATE("No Prog, Ejec=  ",U51),U51/U50))</f>
        <v>1</v>
      </c>
      <c r="AJ50" s="485">
        <f t="shared" ref="AJ50" si="262">IF(AND(V50=0,V51=0),"No Prog ni Ejec",IF(V50=0,CONCATENATE("No Prog, Ejec=  ",V51),V51/V50))</f>
        <v>1</v>
      </c>
      <c r="AK50" s="485">
        <f t="shared" ref="AK50" si="263">IF(AND(W50=0,W51=0),"No Prog ni Ejec",IF(W50=0,CONCATENATE("No Prog, Ejec=  ",W51),W51/W50))</f>
        <v>1</v>
      </c>
      <c r="AL50" s="485">
        <f t="shared" ref="AL50" si="264">IF(AND(X50=0,X51=0),"No Prog ni Ejec",IF(X50=0,CONCATENATE("No Prog, Ejec=  ",X51),X51/X50))</f>
        <v>0.1111111111111111</v>
      </c>
      <c r="AM50" s="485">
        <f t="shared" ref="AM50" si="265">IF(AND(Y50=0,Y51=0),"No Prog ni Ejec",IF(Y50=0,CONCATENATE("No Prog, Ejec=  ",Y51),Y51/Y50))</f>
        <v>0.44444444444444442</v>
      </c>
      <c r="AN50" s="485">
        <f t="shared" ref="AN50" si="266">IF(AND(Z50=0,Z51=0),"No Prog ni Ejec",IF(Z50=0,CONCATENATE("No Prog, Ejec=  ",Z51),Z51/Z50))</f>
        <v>1</v>
      </c>
      <c r="AO50" s="485">
        <f t="shared" ref="AO50" si="267">IF(AND(AA50=0,AA51=0),"No Prog ni Ejec",IF(AA50=0,CONCATENATE("No Prog, Ejec=  ",AA51),AA51/AA50))</f>
        <v>0.22222222222222221</v>
      </c>
      <c r="AP50" s="485">
        <f t="shared" ref="AP50" si="268">IF(AND(AB50=0,AB51=0),"No Prog ni Ejec",IF(AB50=0,CONCATENATE("No Prog, Ejec=  ",AB51),AB51/AB50))</f>
        <v>1</v>
      </c>
      <c r="AQ50" s="485">
        <f t="shared" ref="AQ50" si="269">IF(AND(AC50=0,AC51=0),"No Prog ni Ejec",IF(AC50=0,CONCATENATE("No Prog, Ejec=  ",AC51),AC51/AC50))</f>
        <v>1</v>
      </c>
      <c r="AR50" s="485">
        <f t="shared" ref="AR50" si="270">IF(AND(AD50=0,AD51=0),"No Prog ni Ejec",IF(AD50=0,CONCATENATE("No Prog, Ejec=  ",AD51),AD51/AD50))</f>
        <v>3.3333333333333335</v>
      </c>
      <c r="AS50" s="485">
        <f t="shared" ref="AS50" si="271">IF(AND(AE50=0,AE51=0),"No Prog ni Ejec",IF(AE50=0,CONCATENATE("No Prog, Ejec=  ",AE51),AE51/AE50))</f>
        <v>0.5</v>
      </c>
      <c r="AT50" s="483">
        <f t="shared" ref="AT50" si="272">IF(AND(AF50=0,AF51=0),"No Prog ni Ejec",IF(AF50=0,CONCATENATE("No Prog, Ejec=  ",AF51),AF51/AF50))</f>
        <v>0.96</v>
      </c>
    </row>
    <row r="51" spans="1:46" s="174" customFormat="1" ht="27.95" customHeight="1" thickBot="1" x14ac:dyDescent="0.3">
      <c r="A51" s="750"/>
      <c r="B51" s="954"/>
      <c r="C51" s="748"/>
      <c r="D51" s="748"/>
      <c r="E51" s="748"/>
      <c r="F51" s="748"/>
      <c r="G51" s="748"/>
      <c r="H51" s="748"/>
      <c r="I51" s="748"/>
      <c r="J51" s="748"/>
      <c r="K51" s="748"/>
      <c r="L51" s="748"/>
      <c r="M51" s="748"/>
      <c r="N51" s="748"/>
      <c r="O51" s="749"/>
      <c r="P51" s="254"/>
      <c r="Q51" s="513"/>
      <c r="R51" s="582"/>
      <c r="S51" s="245" t="s">
        <v>45</v>
      </c>
      <c r="T51" s="14"/>
      <c r="U51" s="14">
        <v>9</v>
      </c>
      <c r="V51" s="14">
        <v>9</v>
      </c>
      <c r="W51" s="14">
        <v>9</v>
      </c>
      <c r="X51" s="14">
        <v>1</v>
      </c>
      <c r="Y51" s="14">
        <v>4</v>
      </c>
      <c r="Z51" s="14">
        <v>9</v>
      </c>
      <c r="AA51" s="321">
        <v>2</v>
      </c>
      <c r="AB51" s="321">
        <v>9</v>
      </c>
      <c r="AC51" s="14">
        <v>9</v>
      </c>
      <c r="AD51" s="14">
        <v>30</v>
      </c>
      <c r="AE51" s="14">
        <v>5</v>
      </c>
      <c r="AF51" s="196">
        <f>SUM(T51:AE51)</f>
        <v>96</v>
      </c>
      <c r="AG51" s="175"/>
      <c r="AH51" s="584"/>
      <c r="AI51" s="578"/>
      <c r="AJ51" s="578"/>
      <c r="AK51" s="578"/>
      <c r="AL51" s="578"/>
      <c r="AM51" s="578"/>
      <c r="AN51" s="578"/>
      <c r="AO51" s="578"/>
      <c r="AP51" s="578"/>
      <c r="AQ51" s="578"/>
      <c r="AR51" s="578"/>
      <c r="AS51" s="578"/>
      <c r="AT51" s="581"/>
    </row>
    <row r="52" spans="1:46" s="174" customFormat="1" ht="12.75" customHeight="1" thickBot="1" x14ac:dyDescent="0.3">
      <c r="B52" s="169"/>
      <c r="C52" s="169"/>
      <c r="D52" s="169"/>
      <c r="E52" s="169"/>
      <c r="F52" s="169"/>
      <c r="G52" s="169"/>
      <c r="H52" s="169"/>
      <c r="I52" s="169"/>
      <c r="J52" s="169"/>
      <c r="K52" s="169"/>
      <c r="L52" s="169"/>
      <c r="M52" s="169"/>
      <c r="N52" s="169"/>
      <c r="O52" s="169"/>
      <c r="P52" s="169"/>
      <c r="Q52" s="169"/>
      <c r="R52" s="169"/>
      <c r="S52" s="169"/>
      <c r="T52" s="169"/>
      <c r="U52" s="169"/>
      <c r="V52" s="169"/>
      <c r="W52" s="169"/>
      <c r="X52" s="169"/>
      <c r="Y52" s="169"/>
      <c r="Z52" s="169"/>
      <c r="AA52" s="169"/>
      <c r="AB52" s="169"/>
      <c r="AC52" s="169"/>
      <c r="AD52" s="169"/>
      <c r="AE52" s="169"/>
      <c r="AF52" s="169"/>
      <c r="AG52" s="169"/>
    </row>
    <row r="53" spans="1:46" ht="16.5" customHeight="1" thickTop="1" thickBot="1" x14ac:dyDescent="0.3">
      <c r="B53" s="560" t="s">
        <v>408</v>
      </c>
      <c r="C53" s="561"/>
      <c r="D53" s="561"/>
      <c r="E53" s="561"/>
      <c r="F53" s="561"/>
      <c r="G53" s="561"/>
      <c r="H53" s="561"/>
      <c r="I53" s="561"/>
      <c r="J53" s="561"/>
      <c r="K53" s="562"/>
      <c r="L53" s="198"/>
      <c r="M53" s="198"/>
      <c r="N53" s="235"/>
      <c r="O53" s="235"/>
      <c r="AH53" s="676" t="s">
        <v>184</v>
      </c>
      <c r="AI53" s="677"/>
      <c r="AJ53" s="677"/>
      <c r="AK53" s="677"/>
      <c r="AL53" s="677"/>
      <c r="AM53" s="677"/>
      <c r="AN53" s="678"/>
    </row>
    <row r="54" spans="1:46" ht="15.75" customHeight="1" thickTop="1" x14ac:dyDescent="0.25">
      <c r="B54" s="351" t="s">
        <v>185</v>
      </c>
      <c r="C54" s="563" t="s">
        <v>197</v>
      </c>
      <c r="D54" s="564"/>
      <c r="E54" s="564"/>
      <c r="F54" s="564"/>
      <c r="G54" s="564"/>
      <c r="H54" s="564"/>
      <c r="I54" s="564"/>
      <c r="J54" s="564"/>
      <c r="K54" s="565"/>
      <c r="L54" s="198"/>
      <c r="M54" s="202"/>
      <c r="N54" s="199"/>
      <c r="O54" s="199"/>
      <c r="P54" s="199"/>
      <c r="Q54" s="199"/>
      <c r="R54" s="200"/>
      <c r="S54" s="200"/>
      <c r="T54" s="200"/>
      <c r="W54" s="199"/>
      <c r="Z54" s="200"/>
      <c r="AA54" s="200"/>
      <c r="AB54" s="201"/>
      <c r="AC54" s="199"/>
      <c r="AD54" s="199"/>
      <c r="AE54" s="199"/>
      <c r="AF54" s="199"/>
      <c r="AG54" s="199"/>
      <c r="AH54" s="664" t="s">
        <v>7</v>
      </c>
      <c r="AI54" s="665"/>
      <c r="AJ54" s="666"/>
      <c r="AK54" s="650" t="s">
        <v>8</v>
      </c>
      <c r="AL54" s="651"/>
      <c r="AM54" s="651"/>
      <c r="AN54" s="652"/>
    </row>
    <row r="55" spans="1:46" s="234" customFormat="1" ht="15" x14ac:dyDescent="0.25">
      <c r="B55" s="352" t="s">
        <v>187</v>
      </c>
      <c r="C55" s="566" t="s">
        <v>199</v>
      </c>
      <c r="D55" s="567"/>
      <c r="E55" s="567"/>
      <c r="F55" s="567"/>
      <c r="G55" s="567"/>
      <c r="H55" s="567"/>
      <c r="I55" s="567"/>
      <c r="J55" s="567"/>
      <c r="K55" s="568"/>
      <c r="L55" s="235"/>
      <c r="M55" s="235"/>
      <c r="N55" s="235"/>
      <c r="O55" s="235"/>
      <c r="P55" s="235"/>
      <c r="Q55" s="235"/>
      <c r="R55" s="235"/>
      <c r="S55" s="235"/>
      <c r="T55" s="235"/>
      <c r="U55" s="235"/>
      <c r="V55" s="235"/>
      <c r="W55" s="235"/>
      <c r="X55" s="235"/>
      <c r="Y55" s="235"/>
      <c r="Z55" s="235"/>
      <c r="AB55" s="235"/>
      <c r="AH55" s="667" t="s">
        <v>9</v>
      </c>
      <c r="AI55" s="668"/>
      <c r="AJ55" s="669"/>
      <c r="AK55" s="653" t="s">
        <v>83</v>
      </c>
      <c r="AL55" s="654"/>
      <c r="AM55" s="654"/>
      <c r="AN55" s="655"/>
    </row>
    <row r="56" spans="1:46" s="234" customFormat="1" ht="13.5" customHeight="1" x14ac:dyDescent="0.25">
      <c r="B56" s="353" t="s">
        <v>188</v>
      </c>
      <c r="C56" s="566" t="s">
        <v>437</v>
      </c>
      <c r="D56" s="567"/>
      <c r="E56" s="567"/>
      <c r="F56" s="567"/>
      <c r="G56" s="567"/>
      <c r="H56" s="567"/>
      <c r="I56" s="567"/>
      <c r="J56" s="567"/>
      <c r="K56" s="568"/>
      <c r="L56" s="235"/>
      <c r="M56" s="235"/>
      <c r="N56" s="235"/>
      <c r="O56" s="235"/>
      <c r="P56" s="235"/>
      <c r="Q56" s="235"/>
      <c r="R56" s="235"/>
      <c r="S56" s="235"/>
      <c r="T56" s="235"/>
      <c r="U56" s="235"/>
      <c r="V56" s="235"/>
      <c r="W56" s="235"/>
      <c r="X56" s="235"/>
      <c r="Y56" s="235"/>
      <c r="Z56" s="235"/>
      <c r="AB56" s="235"/>
      <c r="AH56" s="670" t="s">
        <v>10</v>
      </c>
      <c r="AI56" s="671"/>
      <c r="AJ56" s="672"/>
      <c r="AK56" s="650" t="s">
        <v>11</v>
      </c>
      <c r="AL56" s="651"/>
      <c r="AM56" s="651"/>
      <c r="AN56" s="652"/>
    </row>
    <row r="57" spans="1:46" s="234" customFormat="1" ht="15" customHeight="1" thickBot="1" x14ac:dyDescent="0.3">
      <c r="B57" s="354" t="s">
        <v>189</v>
      </c>
      <c r="C57" s="569" t="s">
        <v>445</v>
      </c>
      <c r="D57" s="570"/>
      <c r="E57" s="570"/>
      <c r="F57" s="570"/>
      <c r="G57" s="570"/>
      <c r="H57" s="570"/>
      <c r="I57" s="570"/>
      <c r="J57" s="570"/>
      <c r="K57" s="571"/>
      <c r="L57" s="235"/>
      <c r="M57" s="235"/>
      <c r="N57" s="235"/>
      <c r="O57" s="235"/>
      <c r="P57" s="235"/>
      <c r="Q57" s="235"/>
      <c r="R57" s="235"/>
      <c r="S57" s="235"/>
      <c r="T57" s="235"/>
      <c r="U57" s="235"/>
      <c r="V57" s="235"/>
      <c r="W57" s="235"/>
      <c r="X57" s="235"/>
      <c r="Y57" s="235"/>
      <c r="Z57" s="235"/>
      <c r="AB57" s="235"/>
      <c r="AH57" s="673" t="s">
        <v>12</v>
      </c>
      <c r="AI57" s="674"/>
      <c r="AJ57" s="675"/>
      <c r="AK57" s="650" t="s">
        <v>13</v>
      </c>
      <c r="AL57" s="651"/>
      <c r="AM57" s="651"/>
      <c r="AN57" s="652"/>
    </row>
    <row r="58" spans="1:46" ht="13.5" customHeight="1" thickTop="1" x14ac:dyDescent="0.25">
      <c r="I58" s="174"/>
      <c r="J58" s="174"/>
      <c r="K58" s="174"/>
      <c r="L58" s="201"/>
      <c r="M58" s="201"/>
      <c r="N58" s="201"/>
      <c r="O58" s="201"/>
      <c r="Q58" s="217"/>
      <c r="R58" s="235"/>
      <c r="S58" s="174"/>
      <c r="T58" s="174"/>
      <c r="U58" s="174"/>
      <c r="V58" s="174"/>
      <c r="W58" s="201"/>
      <c r="X58" s="201"/>
      <c r="Y58" s="201"/>
      <c r="Z58" s="174"/>
      <c r="AA58" s="174"/>
      <c r="AB58" s="174"/>
      <c r="AC58" s="201"/>
      <c r="AD58" s="201"/>
      <c r="AE58" s="201"/>
      <c r="AH58" s="680">
        <v>1</v>
      </c>
      <c r="AI58" s="681"/>
      <c r="AJ58" s="682"/>
      <c r="AK58" s="650" t="s">
        <v>14</v>
      </c>
      <c r="AL58" s="651"/>
      <c r="AM58" s="651"/>
      <c r="AN58" s="652"/>
    </row>
    <row r="59" spans="1:46" x14ac:dyDescent="0.25">
      <c r="N59" s="201"/>
      <c r="O59" s="201"/>
      <c r="AH59" s="683" t="s">
        <v>15</v>
      </c>
      <c r="AI59" s="684"/>
      <c r="AJ59" s="685"/>
      <c r="AK59" s="739" t="s">
        <v>16</v>
      </c>
      <c r="AL59" s="740"/>
      <c r="AM59" s="740"/>
      <c r="AN59" s="741"/>
    </row>
    <row r="60" spans="1:46" x14ac:dyDescent="0.2">
      <c r="N60" s="201"/>
      <c r="O60" s="201"/>
      <c r="AH60" s="287"/>
    </row>
    <row r="61" spans="1:46" ht="15" x14ac:dyDescent="0.25">
      <c r="N61" s="251"/>
      <c r="O61" s="251"/>
    </row>
    <row r="62" spans="1:46" x14ac:dyDescent="0.25">
      <c r="N62" s="201"/>
      <c r="O62" s="201"/>
    </row>
    <row r="68" spans="9:15" x14ac:dyDescent="0.25">
      <c r="I68" s="169"/>
      <c r="J68" s="169"/>
      <c r="K68" s="169"/>
      <c r="L68" s="169"/>
      <c r="M68" s="169"/>
      <c r="N68" s="169"/>
      <c r="O68" s="169"/>
    </row>
    <row r="70" spans="9:15" ht="15.75" x14ac:dyDescent="0.25">
      <c r="I70" s="625"/>
      <c r="J70" s="625"/>
      <c r="K70" s="625"/>
      <c r="L70" s="625"/>
    </row>
    <row r="71" spans="9:15" ht="15" x14ac:dyDescent="0.25">
      <c r="I71" s="766"/>
      <c r="J71" s="766"/>
      <c r="K71" s="766"/>
      <c r="L71" s="766"/>
    </row>
    <row r="72" spans="9:15" ht="15" x14ac:dyDescent="0.25">
      <c r="I72" s="766"/>
      <c r="J72" s="766"/>
      <c r="K72" s="766"/>
      <c r="L72" s="766"/>
    </row>
    <row r="73" spans="9:15" ht="15" x14ac:dyDescent="0.25">
      <c r="I73" s="767"/>
      <c r="J73" s="767"/>
      <c r="K73" s="767"/>
      <c r="L73" s="767"/>
    </row>
    <row r="74" spans="9:15" x14ac:dyDescent="0.25">
      <c r="I74" s="174"/>
      <c r="J74" s="174"/>
      <c r="K74" s="174"/>
      <c r="L74" s="201"/>
    </row>
    <row r="82" spans="14:15" x14ac:dyDescent="0.25">
      <c r="N82" s="201"/>
      <c r="O82" s="202"/>
    </row>
  </sheetData>
  <sheetProtection algorithmName="SHA-512" hashValue="kkc7G719Eur4lECVta623o01p8Y+2jBMC7YdlYhzRRFjOfKzpqOGvoXHFIBvp9qSlOI2eNGsenbRoPUAb7jWtw==" saltValue="bjk1kFVRFU+fdOdqrPMT4Q==" spinCount="100000" sheet="1" formatCells="0" formatColumns="0" formatRows="0"/>
  <mergeCells count="450">
    <mergeCell ref="K44:K51"/>
    <mergeCell ref="L44:L51"/>
    <mergeCell ref="M44:M51"/>
    <mergeCell ref="N44:N51"/>
    <mergeCell ref="O44:O51"/>
    <mergeCell ref="A36:A43"/>
    <mergeCell ref="B36:B43"/>
    <mergeCell ref="C36:C43"/>
    <mergeCell ref="A44:A51"/>
    <mergeCell ref="B44:B51"/>
    <mergeCell ref="C44:C51"/>
    <mergeCell ref="D44:D51"/>
    <mergeCell ref="E44:E51"/>
    <mergeCell ref="F44:F51"/>
    <mergeCell ref="G44:G51"/>
    <mergeCell ref="H44:H51"/>
    <mergeCell ref="I44:I51"/>
    <mergeCell ref="J44:J51"/>
    <mergeCell ref="A28:A35"/>
    <mergeCell ref="B28:B35"/>
    <mergeCell ref="C28:C35"/>
    <mergeCell ref="D28:D35"/>
    <mergeCell ref="E28:E35"/>
    <mergeCell ref="F28:F35"/>
    <mergeCell ref="G28:G35"/>
    <mergeCell ref="H28:H35"/>
    <mergeCell ref="I28:I35"/>
    <mergeCell ref="N28:N35"/>
    <mergeCell ref="D20:D27"/>
    <mergeCell ref="E20:E27"/>
    <mergeCell ref="J36:J43"/>
    <mergeCell ref="K36:K43"/>
    <mergeCell ref="L36:L43"/>
    <mergeCell ref="M36:M43"/>
    <mergeCell ref="N36:N43"/>
    <mergeCell ref="D36:D43"/>
    <mergeCell ref="E36:E43"/>
    <mergeCell ref="F36:F43"/>
    <mergeCell ref="G36:G43"/>
    <mergeCell ref="H36:H43"/>
    <mergeCell ref="I36:I43"/>
    <mergeCell ref="J28:J35"/>
    <mergeCell ref="K28:K35"/>
    <mergeCell ref="L28:L35"/>
    <mergeCell ref="O12:O19"/>
    <mergeCell ref="I12:I19"/>
    <mergeCell ref="F20:F27"/>
    <mergeCell ref="G20:G27"/>
    <mergeCell ref="J20:J27"/>
    <mergeCell ref="K20:K27"/>
    <mergeCell ref="L20:L27"/>
    <mergeCell ref="M20:M27"/>
    <mergeCell ref="N20:N27"/>
    <mergeCell ref="O20:O27"/>
    <mergeCell ref="H12:H19"/>
    <mergeCell ref="J12:J19"/>
    <mergeCell ref="K12:K19"/>
    <mergeCell ref="L12:L19"/>
    <mergeCell ref="M12:M19"/>
    <mergeCell ref="N12:N19"/>
    <mergeCell ref="B53:K53"/>
    <mergeCell ref="C54:K54"/>
    <mergeCell ref="C55:K55"/>
    <mergeCell ref="C56:K56"/>
    <mergeCell ref="C57:K57"/>
    <mergeCell ref="AL42:AL43"/>
    <mergeCell ref="AM42:AM43"/>
    <mergeCell ref="AN42:AN43"/>
    <mergeCell ref="AO42:AO43"/>
    <mergeCell ref="AN44:AN45"/>
    <mergeCell ref="AO44:AO45"/>
    <mergeCell ref="AN46:AN47"/>
    <mergeCell ref="AO46:AO47"/>
    <mergeCell ref="AN48:AN49"/>
    <mergeCell ref="AO48:AO49"/>
    <mergeCell ref="AK42:AK43"/>
    <mergeCell ref="AH54:AJ54"/>
    <mergeCell ref="AH55:AJ55"/>
    <mergeCell ref="AH56:AJ56"/>
    <mergeCell ref="AH57:AJ57"/>
    <mergeCell ref="AH53:AN53"/>
    <mergeCell ref="AK54:AN54"/>
    <mergeCell ref="AK55:AN55"/>
    <mergeCell ref="AK56:AN56"/>
    <mergeCell ref="AH58:AJ58"/>
    <mergeCell ref="AH59:AJ59"/>
    <mergeCell ref="AP44:AP45"/>
    <mergeCell ref="AQ44:AQ45"/>
    <mergeCell ref="AP46:AP47"/>
    <mergeCell ref="AQ46:AQ47"/>
    <mergeCell ref="AP48:AP49"/>
    <mergeCell ref="AQ48:AQ49"/>
    <mergeCell ref="AP50:AP51"/>
    <mergeCell ref="AQ50:AQ51"/>
    <mergeCell ref="AK58:AN58"/>
    <mergeCell ref="AK59:AN59"/>
    <mergeCell ref="AK50:AK51"/>
    <mergeCell ref="AK57:AN57"/>
    <mergeCell ref="AP12:AP13"/>
    <mergeCell ref="AQ12:AQ13"/>
    <mergeCell ref="AP14:AP15"/>
    <mergeCell ref="AQ14:AQ15"/>
    <mergeCell ref="AP16:AP17"/>
    <mergeCell ref="AQ16:AQ17"/>
    <mergeCell ref="AP18:AP19"/>
    <mergeCell ref="AQ18:AQ19"/>
    <mergeCell ref="AP42:AP43"/>
    <mergeCell ref="AQ42:AQ43"/>
    <mergeCell ref="AP24:AP25"/>
    <mergeCell ref="AQ24:AQ25"/>
    <mergeCell ref="AP26:AP27"/>
    <mergeCell ref="AQ26:AQ27"/>
    <mergeCell ref="AP28:AP29"/>
    <mergeCell ref="AQ28:AQ29"/>
    <mergeCell ref="AP30:AP31"/>
    <mergeCell ref="AQ30:AQ31"/>
    <mergeCell ref="AP32:AP33"/>
    <mergeCell ref="AQ32:AQ33"/>
    <mergeCell ref="AL24:AL25"/>
    <mergeCell ref="AM24:AM25"/>
    <mergeCell ref="AL26:AL27"/>
    <mergeCell ref="AM26:AM27"/>
    <mergeCell ref="AL28:AL29"/>
    <mergeCell ref="AM28:AM29"/>
    <mergeCell ref="AL30:AL31"/>
    <mergeCell ref="AM30:AM31"/>
    <mergeCell ref="AL32:AL33"/>
    <mergeCell ref="AM32:AM33"/>
    <mergeCell ref="AO18:AO19"/>
    <mergeCell ref="AL12:AL13"/>
    <mergeCell ref="AM12:AM13"/>
    <mergeCell ref="AL14:AL15"/>
    <mergeCell ref="AM14:AM15"/>
    <mergeCell ref="AL16:AL17"/>
    <mergeCell ref="AM16:AM17"/>
    <mergeCell ref="AL18:AL19"/>
    <mergeCell ref="AM18:AM19"/>
    <mergeCell ref="A12:A19"/>
    <mergeCell ref="A20:A27"/>
    <mergeCell ref="C8:C11"/>
    <mergeCell ref="C12:C19"/>
    <mergeCell ref="C20:C27"/>
    <mergeCell ref="B20:B27"/>
    <mergeCell ref="H20:H27"/>
    <mergeCell ref="B12:B19"/>
    <mergeCell ref="D8:D11"/>
    <mergeCell ref="E8:E11"/>
    <mergeCell ref="F8:F11"/>
    <mergeCell ref="G8:G11"/>
    <mergeCell ref="H8:H11"/>
    <mergeCell ref="D12:D19"/>
    <mergeCell ref="E12:E19"/>
    <mergeCell ref="F12:F19"/>
    <mergeCell ref="G12:G19"/>
    <mergeCell ref="B8:B11"/>
    <mergeCell ref="A5:O5"/>
    <mergeCell ref="Q5:AF5"/>
    <mergeCell ref="AH5:AT5"/>
    <mergeCell ref="B6:Q6"/>
    <mergeCell ref="R6:AF6"/>
    <mergeCell ref="A7:B7"/>
    <mergeCell ref="A1:B3"/>
    <mergeCell ref="AI8:AI9"/>
    <mergeCell ref="AJ8:AJ9"/>
    <mergeCell ref="AK8:AK9"/>
    <mergeCell ref="AR8:AR9"/>
    <mergeCell ref="AS8:AS9"/>
    <mergeCell ref="AT8:AT9"/>
    <mergeCell ref="AH8:AH9"/>
    <mergeCell ref="Q8:Q9"/>
    <mergeCell ref="R8:R9"/>
    <mergeCell ref="AL8:AL9"/>
    <mergeCell ref="AM8:AM9"/>
    <mergeCell ref="C1:AT3"/>
    <mergeCell ref="AT10:AT11"/>
    <mergeCell ref="AN8:AN9"/>
    <mergeCell ref="AO8:AO9"/>
    <mergeCell ref="O8:O11"/>
    <mergeCell ref="K8:K11"/>
    <mergeCell ref="L8:L11"/>
    <mergeCell ref="A8:A11"/>
    <mergeCell ref="I70:L70"/>
    <mergeCell ref="I71:L71"/>
    <mergeCell ref="AK46:AK47"/>
    <mergeCell ref="AR46:AR47"/>
    <mergeCell ref="AS46:AS47"/>
    <mergeCell ref="AT46:AT47"/>
    <mergeCell ref="Q48:Q49"/>
    <mergeCell ref="R48:R49"/>
    <mergeCell ref="AH46:AH47"/>
    <mergeCell ref="AI46:AI47"/>
    <mergeCell ref="AJ46:AJ47"/>
    <mergeCell ref="AL44:AL45"/>
    <mergeCell ref="AM44:AM45"/>
    <mergeCell ref="AL46:AL47"/>
    <mergeCell ref="AM46:AM47"/>
    <mergeCell ref="AL48:AL49"/>
    <mergeCell ref="AM48:AM49"/>
    <mergeCell ref="I72:L72"/>
    <mergeCell ref="I73:L73"/>
    <mergeCell ref="I20:I27"/>
    <mergeCell ref="AH50:AH51"/>
    <mergeCell ref="AI50:AI51"/>
    <mergeCell ref="AJ50:AJ51"/>
    <mergeCell ref="AH42:AH43"/>
    <mergeCell ref="AI42:AI43"/>
    <mergeCell ref="AJ42:AJ43"/>
    <mergeCell ref="AI36:AI37"/>
    <mergeCell ref="AJ36:AJ37"/>
    <mergeCell ref="Q36:Q37"/>
    <mergeCell ref="R36:R37"/>
    <mergeCell ref="AI30:AI31"/>
    <mergeCell ref="AJ30:AJ31"/>
    <mergeCell ref="Q30:Q31"/>
    <mergeCell ref="R30:R31"/>
    <mergeCell ref="AH28:AH29"/>
    <mergeCell ref="AI28:AI29"/>
    <mergeCell ref="O28:O35"/>
    <mergeCell ref="O36:O43"/>
    <mergeCell ref="M28:M35"/>
    <mergeCell ref="Q44:Q45"/>
    <mergeCell ref="R44:R45"/>
    <mergeCell ref="AR50:AR51"/>
    <mergeCell ref="AR48:AR49"/>
    <mergeCell ref="AS48:AS49"/>
    <mergeCell ref="AT48:AT49"/>
    <mergeCell ref="AS50:AS51"/>
    <mergeCell ref="AT50:AT51"/>
    <mergeCell ref="Q50:Q51"/>
    <mergeCell ref="R50:R51"/>
    <mergeCell ref="AH48:AH49"/>
    <mergeCell ref="AI48:AI49"/>
    <mergeCell ref="AJ48:AJ49"/>
    <mergeCell ref="AK48:AK49"/>
    <mergeCell ref="AL50:AL51"/>
    <mergeCell ref="AM50:AM51"/>
    <mergeCell ref="AN50:AN51"/>
    <mergeCell ref="AO50:AO51"/>
    <mergeCell ref="AR42:AR43"/>
    <mergeCell ref="AS42:AS43"/>
    <mergeCell ref="Q46:Q47"/>
    <mergeCell ref="AS40:AS41"/>
    <mergeCell ref="AT40:AT41"/>
    <mergeCell ref="Q42:Q43"/>
    <mergeCell ref="R42:R43"/>
    <mergeCell ref="AH40:AH41"/>
    <mergeCell ref="AI40:AI41"/>
    <mergeCell ref="AJ40:AJ41"/>
    <mergeCell ref="AK40:AK41"/>
    <mergeCell ref="AR40:AR41"/>
    <mergeCell ref="AT42:AT43"/>
    <mergeCell ref="AR44:AR45"/>
    <mergeCell ref="AS44:AS45"/>
    <mergeCell ref="AT44:AT45"/>
    <mergeCell ref="R46:R47"/>
    <mergeCell ref="AH44:AH45"/>
    <mergeCell ref="AI44:AI45"/>
    <mergeCell ref="AJ44:AJ45"/>
    <mergeCell ref="AK44:AK45"/>
    <mergeCell ref="AN40:AN41"/>
    <mergeCell ref="AO40:AO41"/>
    <mergeCell ref="AS38:AS39"/>
    <mergeCell ref="AT38:AT39"/>
    <mergeCell ref="Q40:Q41"/>
    <mergeCell ref="R40:R41"/>
    <mergeCell ref="AH38:AH39"/>
    <mergeCell ref="AI38:AI39"/>
    <mergeCell ref="AJ38:AJ39"/>
    <mergeCell ref="AK38:AK39"/>
    <mergeCell ref="Q38:Q39"/>
    <mergeCell ref="R38:R39"/>
    <mergeCell ref="AN38:AN39"/>
    <mergeCell ref="AO38:AO39"/>
    <mergeCell ref="AR38:AR39"/>
    <mergeCell ref="AL38:AL39"/>
    <mergeCell ref="AM38:AM39"/>
    <mergeCell ref="AL40:AL41"/>
    <mergeCell ref="AM40:AM41"/>
    <mergeCell ref="AP38:AP39"/>
    <mergeCell ref="AQ38:AQ39"/>
    <mergeCell ref="AP40:AP41"/>
    <mergeCell ref="AQ40:AQ41"/>
    <mergeCell ref="AR32:AR33"/>
    <mergeCell ref="AS32:AS33"/>
    <mergeCell ref="AT32:AT33"/>
    <mergeCell ref="Q34:Q35"/>
    <mergeCell ref="R34:R35"/>
    <mergeCell ref="AH32:AH33"/>
    <mergeCell ref="AI32:AI33"/>
    <mergeCell ref="AJ32:AJ33"/>
    <mergeCell ref="AK32:AK33"/>
    <mergeCell ref="Q32:Q33"/>
    <mergeCell ref="R32:R33"/>
    <mergeCell ref="AN32:AN33"/>
    <mergeCell ref="AO32:AO33"/>
    <mergeCell ref="AN34:AN35"/>
    <mergeCell ref="AO34:AO35"/>
    <mergeCell ref="AL34:AL35"/>
    <mergeCell ref="AM34:AM35"/>
    <mergeCell ref="AP34:AP35"/>
    <mergeCell ref="AQ34:AQ35"/>
    <mergeCell ref="AK36:AK37"/>
    <mergeCell ref="AR36:AR37"/>
    <mergeCell ref="AS36:AS37"/>
    <mergeCell ref="AT36:AT37"/>
    <mergeCell ref="AH36:AH37"/>
    <mergeCell ref="AJ34:AJ35"/>
    <mergeCell ref="AK34:AK35"/>
    <mergeCell ref="AR34:AR35"/>
    <mergeCell ref="AS34:AS35"/>
    <mergeCell ref="AT34:AT35"/>
    <mergeCell ref="AH34:AH35"/>
    <mergeCell ref="AI34:AI35"/>
    <mergeCell ref="AN36:AN37"/>
    <mergeCell ref="AO36:AO37"/>
    <mergeCell ref="AL36:AL37"/>
    <mergeCell ref="AM36:AM37"/>
    <mergeCell ref="AQ36:AQ37"/>
    <mergeCell ref="AP36:AP37"/>
    <mergeCell ref="AR26:AR27"/>
    <mergeCell ref="AS26:AS27"/>
    <mergeCell ref="AT26:AT27"/>
    <mergeCell ref="Q28:Q29"/>
    <mergeCell ref="R28:R29"/>
    <mergeCell ref="AH26:AH27"/>
    <mergeCell ref="AI26:AI27"/>
    <mergeCell ref="AJ26:AJ27"/>
    <mergeCell ref="AK26:AK27"/>
    <mergeCell ref="AN28:AN29"/>
    <mergeCell ref="AO28:AO29"/>
    <mergeCell ref="AK30:AK31"/>
    <mergeCell ref="AR30:AR31"/>
    <mergeCell ref="AS30:AS31"/>
    <mergeCell ref="AT30:AT31"/>
    <mergeCell ref="AH30:AH31"/>
    <mergeCell ref="AJ28:AJ29"/>
    <mergeCell ref="AK28:AK29"/>
    <mergeCell ref="AR28:AR29"/>
    <mergeCell ref="AS28:AS29"/>
    <mergeCell ref="AT28:AT29"/>
    <mergeCell ref="AN30:AN31"/>
    <mergeCell ref="AO30:AO31"/>
    <mergeCell ref="AS24:AS25"/>
    <mergeCell ref="AT24:AT25"/>
    <mergeCell ref="Q26:Q27"/>
    <mergeCell ref="R26:R27"/>
    <mergeCell ref="AH24:AH25"/>
    <mergeCell ref="AI24:AI25"/>
    <mergeCell ref="AJ24:AJ25"/>
    <mergeCell ref="AJ22:AJ23"/>
    <mergeCell ref="AK22:AK23"/>
    <mergeCell ref="AR22:AR23"/>
    <mergeCell ref="AK24:AK25"/>
    <mergeCell ref="AR24:AR25"/>
    <mergeCell ref="AT22:AT23"/>
    <mergeCell ref="Q24:Q25"/>
    <mergeCell ref="R24:R25"/>
    <mergeCell ref="AH22:AH23"/>
    <mergeCell ref="AI22:AI23"/>
    <mergeCell ref="AN22:AN23"/>
    <mergeCell ref="AO22:AO23"/>
    <mergeCell ref="AN24:AN25"/>
    <mergeCell ref="AO24:AO25"/>
    <mergeCell ref="AN26:AN27"/>
    <mergeCell ref="AO26:AO27"/>
    <mergeCell ref="AL22:AL23"/>
    <mergeCell ref="AT16:AT17"/>
    <mergeCell ref="AS18:AS19"/>
    <mergeCell ref="AT18:AT19"/>
    <mergeCell ref="AR20:AR21"/>
    <mergeCell ref="AS20:AS21"/>
    <mergeCell ref="AT20:AT21"/>
    <mergeCell ref="Q22:Q23"/>
    <mergeCell ref="R22:R23"/>
    <mergeCell ref="AH20:AH21"/>
    <mergeCell ref="AI20:AI21"/>
    <mergeCell ref="AJ20:AJ21"/>
    <mergeCell ref="AS22:AS23"/>
    <mergeCell ref="AK20:AK21"/>
    <mergeCell ref="Q20:Q21"/>
    <mergeCell ref="R20:R21"/>
    <mergeCell ref="AM22:AM23"/>
    <mergeCell ref="AP20:AP21"/>
    <mergeCell ref="AQ20:AQ21"/>
    <mergeCell ref="AP22:AP23"/>
    <mergeCell ref="AQ22:AQ23"/>
    <mergeCell ref="AN20:AN21"/>
    <mergeCell ref="AO20:AO21"/>
    <mergeCell ref="AL20:AL21"/>
    <mergeCell ref="AM20:AM21"/>
    <mergeCell ref="AT14:AT15"/>
    <mergeCell ref="Q16:Q17"/>
    <mergeCell ref="R16:R17"/>
    <mergeCell ref="AH14:AH15"/>
    <mergeCell ref="AI14:AI15"/>
    <mergeCell ref="AJ14:AJ15"/>
    <mergeCell ref="AR12:AR13"/>
    <mergeCell ref="AS12:AS13"/>
    <mergeCell ref="AT12:AT13"/>
    <mergeCell ref="Q14:Q15"/>
    <mergeCell ref="R14:R15"/>
    <mergeCell ref="AH12:AH13"/>
    <mergeCell ref="AI12:AI13"/>
    <mergeCell ref="AJ12:AJ13"/>
    <mergeCell ref="AK12:AK13"/>
    <mergeCell ref="AH16:AH17"/>
    <mergeCell ref="AI16:AI17"/>
    <mergeCell ref="AJ16:AJ17"/>
    <mergeCell ref="AK16:AK17"/>
    <mergeCell ref="AK14:AK15"/>
    <mergeCell ref="AR14:AR15"/>
    <mergeCell ref="AS14:AS15"/>
    <mergeCell ref="AR16:AR17"/>
    <mergeCell ref="AS16:AS17"/>
    <mergeCell ref="Q18:Q19"/>
    <mergeCell ref="R18:R19"/>
    <mergeCell ref="AH18:AH19"/>
    <mergeCell ref="AI18:AI19"/>
    <mergeCell ref="AJ18:AJ19"/>
    <mergeCell ref="AK18:AK19"/>
    <mergeCell ref="AR18:AR19"/>
    <mergeCell ref="Q10:Q11"/>
    <mergeCell ref="R10:R11"/>
    <mergeCell ref="Q12:Q13"/>
    <mergeCell ref="R12:R13"/>
    <mergeCell ref="AH10:AH11"/>
    <mergeCell ref="AI10:AI11"/>
    <mergeCell ref="AJ10:AJ11"/>
    <mergeCell ref="AK10:AK11"/>
    <mergeCell ref="AN10:AN11"/>
    <mergeCell ref="AO10:AO11"/>
    <mergeCell ref="AN12:AN13"/>
    <mergeCell ref="AO12:AO13"/>
    <mergeCell ref="AN14:AN15"/>
    <mergeCell ref="AO14:AO15"/>
    <mergeCell ref="AN16:AN17"/>
    <mergeCell ref="AO16:AO17"/>
    <mergeCell ref="AN18:AN19"/>
    <mergeCell ref="AL10:AL11"/>
    <mergeCell ref="AM10:AM11"/>
    <mergeCell ref="AP8:AP9"/>
    <mergeCell ref="AQ8:AQ9"/>
    <mergeCell ref="AP10:AP11"/>
    <mergeCell ref="AR10:AR11"/>
    <mergeCell ref="AS10:AS11"/>
    <mergeCell ref="N8:N11"/>
    <mergeCell ref="I8:I11"/>
    <mergeCell ref="M8:M11"/>
    <mergeCell ref="J8:J11"/>
    <mergeCell ref="AQ10:AQ11"/>
  </mergeCells>
  <conditionalFormatting sqref="AH8:AK8 AR8:AS8 AH10:AK10 AH12:AK12 AH14:AK14 AH16:AK16 AH18:AK18 AH20:AK20 AH22:AK22 AH24:AK24 AH26:AK26 AH28:AK28 AH30:AK30 AH32:AK32 AH34:AK34 AH36:AK36 AH38:AK38 AH40:AK40 AH42:AK42 AH44:AK44 AH46:AK46 AH48:AK48 AH50:AK50 AR10:AS10 AR12:AS12 AR14:AS14 AR16:AS16 AR18:AS18 AR20:AS20 AR22:AS22 AR24:AS24 AR26:AS26 AR28:AS28 AR30:AS30 AR32:AS32 AR34:AS34 AR36:AS36 AR38:AS38 AR40:AS40 AR42:AS42 AR44:AS44 AR46:AS46 AR50:AS50 AR48:AS48">
    <cfRule type="cellIs" dxfId="851" priority="180" operator="between">
      <formula>0</formula>
      <formula>90</formula>
    </cfRule>
  </conditionalFormatting>
  <conditionalFormatting sqref="AH8:AK51 AR8:AS51">
    <cfRule type="containsText" dxfId="850" priority="175" operator="containsText" text="No Prog, Ejec=">
      <formula>NOT(ISERROR(SEARCH("No Prog, Ejec=",AH8)))</formula>
    </cfRule>
    <cfRule type="containsText" dxfId="849" priority="176" operator="containsText" text="No Prog ni Ejec">
      <formula>NOT(ISERROR(SEARCH("No Prog ni Ejec",AH8)))</formula>
    </cfRule>
    <cfRule type="cellIs" dxfId="848" priority="177" operator="greaterThan">
      <formula>100%</formula>
    </cfRule>
    <cfRule type="cellIs" dxfId="847" priority="178" operator="equal">
      <formula>1</formula>
    </cfRule>
    <cfRule type="cellIs" dxfId="846" priority="179" operator="between">
      <formula>91%</formula>
      <formula>99%</formula>
    </cfRule>
  </conditionalFormatting>
  <conditionalFormatting sqref="AH8:AK51 AR8:AS51">
    <cfRule type="containsText" dxfId="845" priority="163" operator="containsText" text="No Prog, Ejec=">
      <formula>NOT(ISERROR(SEARCH("No Prog, Ejec=",AH8)))</formula>
    </cfRule>
    <cfRule type="containsText" dxfId="844" priority="164" operator="containsText" text="No Prog ni Ejec">
      <formula>NOT(ISERROR(SEARCH("No Prog ni Ejec",AH8)))</formula>
    </cfRule>
    <cfRule type="cellIs" dxfId="843" priority="165" operator="greaterThan">
      <formula>100%</formula>
    </cfRule>
    <cfRule type="cellIs" dxfId="842" priority="166" operator="equal">
      <formula>1</formula>
    </cfRule>
    <cfRule type="cellIs" dxfId="841" priority="167" operator="between">
      <formula>91%</formula>
      <formula>99%</formula>
    </cfRule>
    <cfRule type="cellIs" dxfId="840" priority="168" operator="between">
      <formula>0</formula>
      <formula>90</formula>
    </cfRule>
  </conditionalFormatting>
  <conditionalFormatting sqref="AT8 AT10 AT12 AT14 AT16 AT18 AT20 AT22 AT24 AT26 AT28 AT30 AT32 AT34 AT36 AT38 AT40 AT42 AT44 AT46 AT48 AT50">
    <cfRule type="cellIs" dxfId="839" priority="132" operator="between">
      <formula>0</formula>
      <formula>90</formula>
    </cfRule>
  </conditionalFormatting>
  <conditionalFormatting sqref="AT8 AT10 AT12 AT14 AT16 AT18 AT20 AT22 AT24 AT26 AT28 AT30 AT32 AT34 AT36 AT38 AT40 AT42 AT44 AT46 AT48 AT50">
    <cfRule type="containsText" dxfId="838" priority="127" operator="containsText" text="No Prog, Ejec=">
      <formula>NOT(ISERROR(SEARCH("No Prog, Ejec=",AT8)))</formula>
    </cfRule>
    <cfRule type="containsText" dxfId="837" priority="128" operator="containsText" text="No Prog ni Ejec">
      <formula>NOT(ISERROR(SEARCH("No Prog ni Ejec",AT8)))</formula>
    </cfRule>
    <cfRule type="cellIs" dxfId="836" priority="129" operator="greaterThan">
      <formula>100%</formula>
    </cfRule>
    <cfRule type="cellIs" dxfId="835" priority="130" operator="equal">
      <formula>1</formula>
    </cfRule>
    <cfRule type="cellIs" dxfId="834" priority="131" operator="between">
      <formula>91%</formula>
      <formula>99%</formula>
    </cfRule>
  </conditionalFormatting>
  <conditionalFormatting sqref="AT8 AT10 AT12 AT14 AT16 AT18 AT20 AT22 AT24 AT26 AT28 AT30 AT32 AT34 AT36 AT38 AT40 AT42 AT44 AT46 AT48 AT50">
    <cfRule type="cellIs" dxfId="833" priority="126" operator="between">
      <formula>0</formula>
      <formula>90</formula>
    </cfRule>
  </conditionalFormatting>
  <conditionalFormatting sqref="AT8:AT51">
    <cfRule type="containsText" dxfId="832" priority="121" operator="containsText" text="No Prog, Ejec=">
      <formula>NOT(ISERROR(SEARCH("No Prog, Ejec=",AT8)))</formula>
    </cfRule>
    <cfRule type="containsText" dxfId="831" priority="122" operator="containsText" text="No Prog ni Ejec">
      <formula>NOT(ISERROR(SEARCH("No Prog ni Ejec",AT8)))</formula>
    </cfRule>
    <cfRule type="cellIs" dxfId="830" priority="123" operator="greaterThan">
      <formula>100%</formula>
    </cfRule>
    <cfRule type="cellIs" dxfId="829" priority="124" operator="equal">
      <formula>1</formula>
    </cfRule>
    <cfRule type="cellIs" dxfId="828" priority="125" operator="between">
      <formula>91%</formula>
      <formula>99%</formula>
    </cfRule>
  </conditionalFormatting>
  <conditionalFormatting sqref="AT8:AT51">
    <cfRule type="containsText" dxfId="827" priority="115" operator="containsText" text="No Prog, Ejec=">
      <formula>NOT(ISERROR(SEARCH("No Prog, Ejec=",AT8)))</formula>
    </cfRule>
    <cfRule type="containsText" dxfId="826" priority="116" operator="containsText" text="No Prog ni Ejec">
      <formula>NOT(ISERROR(SEARCH("No Prog ni Ejec",AT8)))</formula>
    </cfRule>
    <cfRule type="cellIs" dxfId="825" priority="117" operator="greaterThan">
      <formula>100%</formula>
    </cfRule>
    <cfRule type="cellIs" dxfId="824" priority="118" operator="equal">
      <formula>1</formula>
    </cfRule>
    <cfRule type="cellIs" dxfId="823" priority="119" operator="between">
      <formula>91%</formula>
      <formula>99%</formula>
    </cfRule>
    <cfRule type="cellIs" dxfId="822" priority="120" operator="between">
      <formula>0</formula>
      <formula>90</formula>
    </cfRule>
  </conditionalFormatting>
  <conditionalFormatting sqref="AT8:AT51">
    <cfRule type="containsText" dxfId="821" priority="109" operator="containsText" text="No Prog, Ejec=">
      <formula>NOT(ISERROR(SEARCH("No Prog, Ejec=",AT8)))</formula>
    </cfRule>
    <cfRule type="containsText" dxfId="820" priority="110" operator="containsText" text="No Prog ni Ejec">
      <formula>NOT(ISERROR(SEARCH("No Prog ni Ejec",AT8)))</formula>
    </cfRule>
    <cfRule type="cellIs" dxfId="819" priority="111" operator="greaterThan">
      <formula>100%</formula>
    </cfRule>
    <cfRule type="cellIs" dxfId="818" priority="112" operator="equal">
      <formula>1</formula>
    </cfRule>
    <cfRule type="cellIs" dxfId="817" priority="113" operator="between">
      <formula>91%</formula>
      <formula>99%</formula>
    </cfRule>
    <cfRule type="cellIs" dxfId="816" priority="114" operator="between">
      <formula>0</formula>
      <formula>90</formula>
    </cfRule>
  </conditionalFormatting>
  <conditionalFormatting sqref="AN8:AO8 AN10:AO10 AN12:AO12 AN14:AO14 AN16:AO16 AN18:AO18 AN20:AO20 AN22:AO22 AN24:AO24 AN26:AO26 AN28:AO28 AN30:AO30 AN32:AO32 AN34:AO34 AN36:AO36 AN38:AO38 AN40:AO40 AN42:AO42 AN44:AO44 AN46:AO46 AN48:AO48 AN50:AO50">
    <cfRule type="cellIs" dxfId="815" priority="36" operator="between">
      <formula>0</formula>
      <formula>90</formula>
    </cfRule>
  </conditionalFormatting>
  <conditionalFormatting sqref="AN8:AO51">
    <cfRule type="containsText" dxfId="814" priority="31" operator="containsText" text="No Prog, Ejec=">
      <formula>NOT(ISERROR(SEARCH("No Prog, Ejec=",AN8)))</formula>
    </cfRule>
    <cfRule type="containsText" dxfId="813" priority="32" operator="containsText" text="No Prog ni Ejec">
      <formula>NOT(ISERROR(SEARCH("No Prog ni Ejec",AN8)))</formula>
    </cfRule>
    <cfRule type="cellIs" dxfId="812" priority="33" operator="greaterThan">
      <formula>100%</formula>
    </cfRule>
    <cfRule type="cellIs" dxfId="811" priority="34" operator="equal">
      <formula>1</formula>
    </cfRule>
    <cfRule type="cellIs" dxfId="810" priority="35" operator="between">
      <formula>91%</formula>
      <formula>99%</formula>
    </cfRule>
  </conditionalFormatting>
  <conditionalFormatting sqref="AN8:AO51">
    <cfRule type="containsText" dxfId="809" priority="25" operator="containsText" text="No Prog, Ejec=">
      <formula>NOT(ISERROR(SEARCH("No Prog, Ejec=",AN8)))</formula>
    </cfRule>
    <cfRule type="containsText" dxfId="808" priority="26" operator="containsText" text="No Prog ni Ejec">
      <formula>NOT(ISERROR(SEARCH("No Prog ni Ejec",AN8)))</formula>
    </cfRule>
    <cfRule type="cellIs" dxfId="807" priority="27" operator="greaterThan">
      <formula>100%</formula>
    </cfRule>
    <cfRule type="cellIs" dxfId="806" priority="28" operator="equal">
      <formula>1</formula>
    </cfRule>
    <cfRule type="cellIs" dxfId="805" priority="29" operator="between">
      <formula>91%</formula>
      <formula>99%</formula>
    </cfRule>
    <cfRule type="cellIs" dxfId="804" priority="30" operator="between">
      <formula>0</formula>
      <formula>90</formula>
    </cfRule>
  </conditionalFormatting>
  <conditionalFormatting sqref="AL8:AM8 AL10:AM10 AL12:AM12 AL14:AM14 AL16:AM16 AL18:AM18 AL20:AM20 AL22:AM22 AL24:AM24 AL26:AM26 AL28:AM28 AL30:AM30 AL32:AM32 AL34:AM34 AL36:AM36 AL38:AM38 AL40:AM40 AL42:AM42 AL44:AM44 AL46:AM46 AL48:AM48 AL50:AM50">
    <cfRule type="cellIs" dxfId="803" priority="24" operator="between">
      <formula>0</formula>
      <formula>90</formula>
    </cfRule>
  </conditionalFormatting>
  <conditionalFormatting sqref="AL8:AM51">
    <cfRule type="containsText" dxfId="802" priority="19" operator="containsText" text="No Prog, Ejec=">
      <formula>NOT(ISERROR(SEARCH("No Prog, Ejec=",AL8)))</formula>
    </cfRule>
    <cfRule type="containsText" dxfId="801" priority="20" operator="containsText" text="No Prog ni Ejec">
      <formula>NOT(ISERROR(SEARCH("No Prog ni Ejec",AL8)))</formula>
    </cfRule>
    <cfRule type="cellIs" dxfId="800" priority="21" operator="greaterThan">
      <formula>100%</formula>
    </cfRule>
    <cfRule type="cellIs" dxfId="799" priority="22" operator="equal">
      <formula>1</formula>
    </cfRule>
    <cfRule type="cellIs" dxfId="798" priority="23" operator="between">
      <formula>91%</formula>
      <formula>99%</formula>
    </cfRule>
  </conditionalFormatting>
  <conditionalFormatting sqref="AL8:AM51">
    <cfRule type="containsText" dxfId="797" priority="13" operator="containsText" text="No Prog, Ejec=">
      <formula>NOT(ISERROR(SEARCH("No Prog, Ejec=",AL8)))</formula>
    </cfRule>
    <cfRule type="containsText" dxfId="796" priority="14" operator="containsText" text="No Prog ni Ejec">
      <formula>NOT(ISERROR(SEARCH("No Prog ni Ejec",AL8)))</formula>
    </cfRule>
    <cfRule type="cellIs" dxfId="795" priority="15" operator="greaterThan">
      <formula>100%</formula>
    </cfRule>
    <cfRule type="cellIs" dxfId="794" priority="16" operator="equal">
      <formula>1</formula>
    </cfRule>
    <cfRule type="cellIs" dxfId="793" priority="17" operator="between">
      <formula>91%</formula>
      <formula>99%</formula>
    </cfRule>
    <cfRule type="cellIs" dxfId="792" priority="18" operator="between">
      <formula>0</formula>
      <formula>90</formula>
    </cfRule>
  </conditionalFormatting>
  <conditionalFormatting sqref="AP8:AQ8 AP10:AQ10 AP12:AQ12 AP14:AQ14 AP16:AQ16 AP18:AQ18 AP20:AQ20 AP22:AQ22 AP24:AQ24 AP26:AQ26 AP28:AQ28 AP30:AQ30 AP32:AQ32 AP34:AQ34 AP36:AQ36 AP38:AQ38 AP40:AQ40 AP42:AQ42 AP44:AQ44 AP46:AQ46 AP48:AQ48 AP50:AQ50">
    <cfRule type="cellIs" dxfId="791" priority="12" operator="between">
      <formula>0</formula>
      <formula>90</formula>
    </cfRule>
  </conditionalFormatting>
  <conditionalFormatting sqref="AP8:AQ51">
    <cfRule type="containsText" dxfId="790" priority="7" operator="containsText" text="No Prog, Ejec=">
      <formula>NOT(ISERROR(SEARCH("No Prog, Ejec=",AP8)))</formula>
    </cfRule>
    <cfRule type="containsText" dxfId="789" priority="8" operator="containsText" text="No Prog ni Ejec">
      <formula>NOT(ISERROR(SEARCH("No Prog ni Ejec",AP8)))</formula>
    </cfRule>
    <cfRule type="cellIs" dxfId="788" priority="9" operator="greaterThan">
      <formula>100%</formula>
    </cfRule>
    <cfRule type="cellIs" dxfId="787" priority="10" operator="equal">
      <formula>1</formula>
    </cfRule>
    <cfRule type="cellIs" dxfId="786" priority="11" operator="between">
      <formula>91%</formula>
      <formula>99%</formula>
    </cfRule>
  </conditionalFormatting>
  <conditionalFormatting sqref="AP8:AQ51">
    <cfRule type="containsText" dxfId="785" priority="1" operator="containsText" text="No Prog, Ejec=">
      <formula>NOT(ISERROR(SEARCH("No Prog, Ejec=",AP8)))</formula>
    </cfRule>
    <cfRule type="containsText" dxfId="784" priority="2" operator="containsText" text="No Prog ni Ejec">
      <formula>NOT(ISERROR(SEARCH("No Prog ni Ejec",AP8)))</formula>
    </cfRule>
    <cfRule type="cellIs" dxfId="783" priority="3" operator="greaterThan">
      <formula>100%</formula>
    </cfRule>
    <cfRule type="cellIs" dxfId="782" priority="4" operator="equal">
      <formula>1</formula>
    </cfRule>
    <cfRule type="cellIs" dxfId="781" priority="5" operator="between">
      <formula>91%</formula>
      <formula>99%</formula>
    </cfRule>
    <cfRule type="cellIs" dxfId="780" priority="6" operator="between">
      <formula>0</formula>
      <formula>90</formula>
    </cfRule>
  </conditionalFormatting>
  <dataValidations disablePrompts="1" count="1">
    <dataValidation allowBlank="1" showInputMessage="1" showErrorMessage="1" sqref="R65537 II65537 SE65537 ACA65537 ALW65537 AVS65537 BFO65537 BPK65537 BZG65537 CJC65537 CSY65537 DCU65537 DMQ65537 DWM65537 EGI65537 EQE65537 FAA65537 FJW65537 FTS65537 GDO65537 GNK65537 GXG65537 HHC65537 HQY65537 IAU65537 IKQ65537 IUM65537 JEI65537 JOE65537 JYA65537 KHW65537 KRS65537 LBO65537 LLK65537 LVG65537 MFC65537 MOY65537 MYU65537 NIQ65537 NSM65537 OCI65537 OME65537 OWA65537 PFW65537 PPS65537 PZO65537 QJK65537 QTG65537 RDC65537 RMY65537 RWU65537 SGQ65537 SQM65537 TAI65537 TKE65537 TUA65537 UDW65537 UNS65537 UXO65537 VHK65537 VRG65537 WBC65537 WKY65537 WUU65537 R131073 II131073 SE131073 ACA131073 ALW131073 AVS131073 BFO131073 BPK131073 BZG131073 CJC131073 CSY131073 DCU131073 DMQ131073 DWM131073 EGI131073 EQE131073 FAA131073 FJW131073 FTS131073 GDO131073 GNK131073 GXG131073 HHC131073 HQY131073 IAU131073 IKQ131073 IUM131073 JEI131073 JOE131073 JYA131073 KHW131073 KRS131073 LBO131073 LLK131073 LVG131073 MFC131073 MOY131073 MYU131073 NIQ131073 NSM131073 OCI131073 OME131073 OWA131073 PFW131073 PPS131073 PZO131073 QJK131073 QTG131073 RDC131073 RMY131073 RWU131073 SGQ131073 SQM131073 TAI131073 TKE131073 TUA131073 UDW131073 UNS131073 UXO131073 VHK131073 VRG131073 WBC131073 WKY131073 WUU131073 R196609 II196609 SE196609 ACA196609 ALW196609 AVS196609 BFO196609 BPK196609 BZG196609 CJC196609 CSY196609 DCU196609 DMQ196609 DWM196609 EGI196609 EQE196609 FAA196609 FJW196609 FTS196609 GDO196609 GNK196609 GXG196609 HHC196609 HQY196609 IAU196609 IKQ196609 IUM196609 JEI196609 JOE196609 JYA196609 KHW196609 KRS196609 LBO196609 LLK196609 LVG196609 MFC196609 MOY196609 MYU196609 NIQ196609 NSM196609 OCI196609 OME196609 OWA196609 PFW196609 PPS196609 PZO196609 QJK196609 QTG196609 RDC196609 RMY196609 RWU196609 SGQ196609 SQM196609 TAI196609 TKE196609 TUA196609 UDW196609 UNS196609 UXO196609 VHK196609 VRG196609 WBC196609 WKY196609 WUU196609 R262145 II262145 SE262145 ACA262145 ALW262145 AVS262145 BFO262145 BPK262145 BZG262145 CJC262145 CSY262145 DCU262145 DMQ262145 DWM262145 EGI262145 EQE262145 FAA262145 FJW262145 FTS262145 GDO262145 GNK262145 GXG262145 HHC262145 HQY262145 IAU262145 IKQ262145 IUM262145 JEI262145 JOE262145 JYA262145 KHW262145 KRS262145 LBO262145 LLK262145 LVG262145 MFC262145 MOY262145 MYU262145 NIQ262145 NSM262145 OCI262145 OME262145 OWA262145 PFW262145 PPS262145 PZO262145 QJK262145 QTG262145 RDC262145 RMY262145 RWU262145 SGQ262145 SQM262145 TAI262145 TKE262145 TUA262145 UDW262145 UNS262145 UXO262145 VHK262145 VRG262145 WBC262145 WKY262145 WUU262145 R327681 II327681 SE327681 ACA327681 ALW327681 AVS327681 BFO327681 BPK327681 BZG327681 CJC327681 CSY327681 DCU327681 DMQ327681 DWM327681 EGI327681 EQE327681 FAA327681 FJW327681 FTS327681 GDO327681 GNK327681 GXG327681 HHC327681 HQY327681 IAU327681 IKQ327681 IUM327681 JEI327681 JOE327681 JYA327681 KHW327681 KRS327681 LBO327681 LLK327681 LVG327681 MFC327681 MOY327681 MYU327681 NIQ327681 NSM327681 OCI327681 OME327681 OWA327681 PFW327681 PPS327681 PZO327681 QJK327681 QTG327681 RDC327681 RMY327681 RWU327681 SGQ327681 SQM327681 TAI327681 TKE327681 TUA327681 UDW327681 UNS327681 UXO327681 VHK327681 VRG327681 WBC327681 WKY327681 WUU327681 R393217 II393217 SE393217 ACA393217 ALW393217 AVS393217 BFO393217 BPK393217 BZG393217 CJC393217 CSY393217 DCU393217 DMQ393217 DWM393217 EGI393217 EQE393217 FAA393217 FJW393217 FTS393217 GDO393217 GNK393217 GXG393217 HHC393217 HQY393217 IAU393217 IKQ393217 IUM393217 JEI393217 JOE393217 JYA393217 KHW393217 KRS393217 LBO393217 LLK393217 LVG393217 MFC393217 MOY393217 MYU393217 NIQ393217 NSM393217 OCI393217 OME393217 OWA393217 PFW393217 PPS393217 PZO393217 QJK393217 QTG393217 RDC393217 RMY393217 RWU393217 SGQ393217 SQM393217 TAI393217 TKE393217 TUA393217 UDW393217 UNS393217 UXO393217 VHK393217 VRG393217 WBC393217 WKY393217 WUU393217 R458753 II458753 SE458753 ACA458753 ALW458753 AVS458753 BFO458753 BPK458753 BZG458753 CJC458753 CSY458753 DCU458753 DMQ458753 DWM458753 EGI458753 EQE458753 FAA458753 FJW458753 FTS458753 GDO458753 GNK458753 GXG458753 HHC458753 HQY458753 IAU458753 IKQ458753 IUM458753 JEI458753 JOE458753 JYA458753 KHW458753 KRS458753 LBO458753 LLK458753 LVG458753 MFC458753 MOY458753 MYU458753 NIQ458753 NSM458753 OCI458753 OME458753 OWA458753 PFW458753 PPS458753 PZO458753 QJK458753 QTG458753 RDC458753 RMY458753 RWU458753 SGQ458753 SQM458753 TAI458753 TKE458753 TUA458753 UDW458753 UNS458753 UXO458753 VHK458753 VRG458753 WBC458753 WKY458753 WUU458753 R524289 II524289 SE524289 ACA524289 ALW524289 AVS524289 BFO524289 BPK524289 BZG524289 CJC524289 CSY524289 DCU524289 DMQ524289 DWM524289 EGI524289 EQE524289 FAA524289 FJW524289 FTS524289 GDO524289 GNK524289 GXG524289 HHC524289 HQY524289 IAU524289 IKQ524289 IUM524289 JEI524289 JOE524289 JYA524289 KHW524289 KRS524289 LBO524289 LLK524289 LVG524289 MFC524289 MOY524289 MYU524289 NIQ524289 NSM524289 OCI524289 OME524289 OWA524289 PFW524289 PPS524289 PZO524289 QJK524289 QTG524289 RDC524289 RMY524289 RWU524289 SGQ524289 SQM524289 TAI524289 TKE524289 TUA524289 UDW524289 UNS524289 UXO524289 VHK524289 VRG524289 WBC524289 WKY524289 WUU524289 R589825 II589825 SE589825 ACA589825 ALW589825 AVS589825 BFO589825 BPK589825 BZG589825 CJC589825 CSY589825 DCU589825 DMQ589825 DWM589825 EGI589825 EQE589825 FAA589825 FJW589825 FTS589825 GDO589825 GNK589825 GXG589825 HHC589825 HQY589825 IAU589825 IKQ589825 IUM589825 JEI589825 JOE589825 JYA589825 KHW589825 KRS589825 LBO589825 LLK589825 LVG589825 MFC589825 MOY589825 MYU589825 NIQ589825 NSM589825 OCI589825 OME589825 OWA589825 PFW589825 PPS589825 PZO589825 QJK589825 QTG589825 RDC589825 RMY589825 RWU589825 SGQ589825 SQM589825 TAI589825 TKE589825 TUA589825 UDW589825 UNS589825 UXO589825 VHK589825 VRG589825 WBC589825 WKY589825 WUU589825 R655361 II655361 SE655361 ACA655361 ALW655361 AVS655361 BFO655361 BPK655361 BZG655361 CJC655361 CSY655361 DCU655361 DMQ655361 DWM655361 EGI655361 EQE655361 FAA655361 FJW655361 FTS655361 GDO655361 GNK655361 GXG655361 HHC655361 HQY655361 IAU655361 IKQ655361 IUM655361 JEI655361 JOE655361 JYA655361 KHW655361 KRS655361 LBO655361 LLK655361 LVG655361 MFC655361 MOY655361 MYU655361 NIQ655361 NSM655361 OCI655361 OME655361 OWA655361 PFW655361 PPS655361 PZO655361 QJK655361 QTG655361 RDC655361 RMY655361 RWU655361 SGQ655361 SQM655361 TAI655361 TKE655361 TUA655361 UDW655361 UNS655361 UXO655361 VHK655361 VRG655361 WBC655361 WKY655361 WUU655361 R720897 II720897 SE720897 ACA720897 ALW720897 AVS720897 BFO720897 BPK720897 BZG720897 CJC720897 CSY720897 DCU720897 DMQ720897 DWM720897 EGI720897 EQE720897 FAA720897 FJW720897 FTS720897 GDO720897 GNK720897 GXG720897 HHC720897 HQY720897 IAU720897 IKQ720897 IUM720897 JEI720897 JOE720897 JYA720897 KHW720897 KRS720897 LBO720897 LLK720897 LVG720897 MFC720897 MOY720897 MYU720897 NIQ720897 NSM720897 OCI720897 OME720897 OWA720897 PFW720897 PPS720897 PZO720897 QJK720897 QTG720897 RDC720897 RMY720897 RWU720897 SGQ720897 SQM720897 TAI720897 TKE720897 TUA720897 UDW720897 UNS720897 UXO720897 VHK720897 VRG720897 WBC720897 WKY720897 WUU720897 R786433 II786433 SE786433 ACA786433 ALW786433 AVS786433 BFO786433 BPK786433 BZG786433 CJC786433 CSY786433 DCU786433 DMQ786433 DWM786433 EGI786433 EQE786433 FAA786433 FJW786433 FTS786433 GDO786433 GNK786433 GXG786433 HHC786433 HQY786433 IAU786433 IKQ786433 IUM786433 JEI786433 JOE786433 JYA786433 KHW786433 KRS786433 LBO786433 LLK786433 LVG786433 MFC786433 MOY786433 MYU786433 NIQ786433 NSM786433 OCI786433 OME786433 OWA786433 PFW786433 PPS786433 PZO786433 QJK786433 QTG786433 RDC786433 RMY786433 RWU786433 SGQ786433 SQM786433 TAI786433 TKE786433 TUA786433 UDW786433 UNS786433 UXO786433 VHK786433 VRG786433 WBC786433 WKY786433 WUU786433 R851969 II851969 SE851969 ACA851969 ALW851969 AVS851969 BFO851969 BPK851969 BZG851969 CJC851969 CSY851969 DCU851969 DMQ851969 DWM851969 EGI851969 EQE851969 FAA851969 FJW851969 FTS851969 GDO851969 GNK851969 GXG851969 HHC851969 HQY851969 IAU851969 IKQ851969 IUM851969 JEI851969 JOE851969 JYA851969 KHW851969 KRS851969 LBO851969 LLK851969 LVG851969 MFC851969 MOY851969 MYU851969 NIQ851969 NSM851969 OCI851969 OME851969 OWA851969 PFW851969 PPS851969 PZO851969 QJK851969 QTG851969 RDC851969 RMY851969 RWU851969 SGQ851969 SQM851969 TAI851969 TKE851969 TUA851969 UDW851969 UNS851969 UXO851969 VHK851969 VRG851969 WBC851969 WKY851969 WUU851969 R917505 II917505 SE917505 ACA917505 ALW917505 AVS917505 BFO917505 BPK917505 BZG917505 CJC917505 CSY917505 DCU917505 DMQ917505 DWM917505 EGI917505 EQE917505 FAA917505 FJW917505 FTS917505 GDO917505 GNK917505 GXG917505 HHC917505 HQY917505 IAU917505 IKQ917505 IUM917505 JEI917505 JOE917505 JYA917505 KHW917505 KRS917505 LBO917505 LLK917505 LVG917505 MFC917505 MOY917505 MYU917505 NIQ917505 NSM917505 OCI917505 OME917505 OWA917505 PFW917505 PPS917505 PZO917505 QJK917505 QTG917505 RDC917505 RMY917505 RWU917505 SGQ917505 SQM917505 TAI917505 TKE917505 TUA917505 UDW917505 UNS917505 UXO917505 VHK917505 VRG917505 WBC917505 WKY917505 WUU917505 R983041 II983041 SE983041 ACA983041 ALW983041 AVS983041 BFO983041 BPK983041 BZG983041 CJC983041 CSY983041 DCU983041 DMQ983041 DWM983041 EGI983041 EQE983041 FAA983041 FJW983041 FTS983041 GDO983041 GNK983041 GXG983041 HHC983041 HQY983041 IAU983041 IKQ983041 IUM983041 JEI983041 JOE983041 JYA983041 KHW983041 KRS983041 LBO983041 LLK983041 LVG983041 MFC983041 MOY983041 MYU983041 NIQ983041 NSM983041 OCI983041 OME983041 OWA983041 PFW983041 PPS983041 PZO983041 QJK983041 QTG983041 RDC983041 RMY983041 RWU983041 SGQ983041 SQM983041 TAI983041 TKE983041 TUA983041 UDW983041 UNS983041 UXO983041 VHK983041 VRG983041 WBC983041 WKY983041 WUU983041 R6 II5:II6 SE5:SE6 ACA5:ACA6 ALW5:ALW6 AVS5:AVS6 BFO5:BFO6 BPK5:BPK6 BZG5:BZG6 CJC5:CJC6 CSY5:CSY6 DCU5:DCU6 DMQ5:DMQ6 DWM5:DWM6 EGI5:EGI6 EQE5:EQE6 FAA5:FAA6 FJW5:FJW6 FTS5:FTS6 GDO5:GDO6 GNK5:GNK6 GXG5:GXG6 HHC5:HHC6 HQY5:HQY6 IAU5:IAU6 IKQ5:IKQ6 IUM5:IUM6 JEI5:JEI6 JOE5:JOE6 JYA5:JYA6 KHW5:KHW6 KRS5:KRS6 LBO5:LBO6 LLK5:LLK6 LVG5:LVG6 MFC5:MFC6 MOY5:MOY6 MYU5:MYU6 NIQ5:NIQ6 NSM5:NSM6 OCI5:OCI6 OME5:OME6 OWA5:OWA6 PFW5:PFW6 PPS5:PPS6 PZO5:PZO6 QJK5:QJK6 QTG5:QTG6 RDC5:RDC6 RMY5:RMY6 RWU5:RWU6 SGQ5:SGQ6 SQM5:SQM6 TAI5:TAI6 TKE5:TKE6 TUA5:TUA6 UDW5:UDW6 UNS5:UNS6 UXO5:UXO6 VHK5:VHK6 VRG5:VRG6 WBC5:WBC6 WKY5:WKY6 WUU5:WUU6" xr:uid="{00000000-0002-0000-0900-000000000000}"/>
  </dataValidations>
  <printOptions horizontalCentered="1"/>
  <pageMargins left="0.70866141732283472" right="0.70866141732283472" top="0.74803149606299213" bottom="0.74803149606299213" header="0.31496062992125984" footer="0.31496062992125984"/>
  <pageSetup scale="33" fitToHeight="0" orientation="landscape" r:id="rId1"/>
  <headerFooter>
    <oddFooter>&amp;L&amp;"Times New Roman,Normal"&amp;12DE-F04 V2&amp;R&amp;"Times New Roman,Normal"&amp;12Página &amp;P de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499984740745262"/>
    <pageSetUpPr fitToPage="1"/>
  </sheetPr>
  <dimension ref="A1:AT81"/>
  <sheetViews>
    <sheetView view="pageBreakPreview" topLeftCell="O1" zoomScale="70" zoomScaleNormal="80" zoomScaleSheetLayoutView="70" zoomScalePageLayoutView="50" workbookViewId="0">
      <selection activeCell="O1" sqref="A1:XFD1048576"/>
    </sheetView>
  </sheetViews>
  <sheetFormatPr baseColWidth="10" defaultRowHeight="12.75" x14ac:dyDescent="0.25"/>
  <cols>
    <col min="1" max="1" width="5.140625" style="199" customWidth="1"/>
    <col min="2" max="2" width="28.140625" style="198" customWidth="1"/>
    <col min="3" max="5" width="5.7109375" style="199" customWidth="1"/>
    <col min="6" max="14" width="5.7109375" style="200" customWidth="1"/>
    <col min="15" max="15" width="6.7109375" style="200" customWidth="1"/>
    <col min="16" max="16" width="2.42578125" style="201" customWidth="1"/>
    <col min="17" max="17" width="6.85546875" style="198" customWidth="1"/>
    <col min="18" max="18" width="48" style="202" bestFit="1" customWidth="1"/>
    <col min="19" max="25" width="5.42578125" style="199" customWidth="1"/>
    <col min="26" max="28" width="5.85546875" style="199" customWidth="1"/>
    <col min="29" max="31" width="5.85546875" style="200" customWidth="1"/>
    <col min="32" max="32" width="9.140625" style="200" customWidth="1"/>
    <col min="33" max="33" width="2.5703125" style="201" customWidth="1"/>
    <col min="34" max="45" width="8.7109375" style="199" customWidth="1"/>
    <col min="46" max="46" width="15.7109375" style="199" customWidth="1"/>
    <col min="47" max="240" width="11.42578125" style="199"/>
    <col min="241" max="241" width="19.28515625" style="199" customWidth="1"/>
    <col min="242" max="242" width="6.85546875" style="199" customWidth="1"/>
    <col min="243" max="243" width="48" style="199" bestFit="1" customWidth="1"/>
    <col min="244" max="245" width="7.42578125" style="199" customWidth="1"/>
    <col min="246" max="246" width="5.42578125" style="199" customWidth="1"/>
    <col min="247" max="252" width="0" style="199" hidden="1" customWidth="1"/>
    <col min="253" max="258" width="5.85546875" style="199" customWidth="1"/>
    <col min="259" max="259" width="9.140625" style="199" customWidth="1"/>
    <col min="260" max="260" width="8" style="199" customWidth="1"/>
    <col min="261" max="261" width="12.28515625" style="199" customWidth="1"/>
    <col min="262" max="286" width="0" style="199" hidden="1" customWidth="1"/>
    <col min="287" max="287" width="31.140625" style="199" customWidth="1"/>
    <col min="288" max="288" width="45.28515625" style="199" customWidth="1"/>
    <col min="289" max="289" width="8" style="199" customWidth="1"/>
    <col min="290" max="295" width="0" style="199" hidden="1" customWidth="1"/>
    <col min="296" max="301" width="11.42578125" style="199"/>
    <col min="302" max="302" width="14.42578125" style="199" bestFit="1" customWidth="1"/>
    <col min="303" max="496" width="11.42578125" style="199"/>
    <col min="497" max="497" width="19.28515625" style="199" customWidth="1"/>
    <col min="498" max="498" width="6.85546875" style="199" customWidth="1"/>
    <col min="499" max="499" width="48" style="199" bestFit="1" customWidth="1"/>
    <col min="500" max="501" width="7.42578125" style="199" customWidth="1"/>
    <col min="502" max="502" width="5.42578125" style="199" customWidth="1"/>
    <col min="503" max="508" width="0" style="199" hidden="1" customWidth="1"/>
    <col min="509" max="514" width="5.85546875" style="199" customWidth="1"/>
    <col min="515" max="515" width="9.140625" style="199" customWidth="1"/>
    <col min="516" max="516" width="8" style="199" customWidth="1"/>
    <col min="517" max="517" width="12.28515625" style="199" customWidth="1"/>
    <col min="518" max="542" width="0" style="199" hidden="1" customWidth="1"/>
    <col min="543" max="543" width="31.140625" style="199" customWidth="1"/>
    <col min="544" max="544" width="45.28515625" style="199" customWidth="1"/>
    <col min="545" max="545" width="8" style="199" customWidth="1"/>
    <col min="546" max="551" width="0" style="199" hidden="1" customWidth="1"/>
    <col min="552" max="557" width="11.42578125" style="199"/>
    <col min="558" max="558" width="14.42578125" style="199" bestFit="1" customWidth="1"/>
    <col min="559" max="752" width="11.42578125" style="199"/>
    <col min="753" max="753" width="19.28515625" style="199" customWidth="1"/>
    <col min="754" max="754" width="6.85546875" style="199" customWidth="1"/>
    <col min="755" max="755" width="48" style="199" bestFit="1" customWidth="1"/>
    <col min="756" max="757" width="7.42578125" style="199" customWidth="1"/>
    <col min="758" max="758" width="5.42578125" style="199" customWidth="1"/>
    <col min="759" max="764" width="0" style="199" hidden="1" customWidth="1"/>
    <col min="765" max="770" width="5.85546875" style="199" customWidth="1"/>
    <col min="771" max="771" width="9.140625" style="199" customWidth="1"/>
    <col min="772" max="772" width="8" style="199" customWidth="1"/>
    <col min="773" max="773" width="12.28515625" style="199" customWidth="1"/>
    <col min="774" max="798" width="0" style="199" hidden="1" customWidth="1"/>
    <col min="799" max="799" width="31.140625" style="199" customWidth="1"/>
    <col min="800" max="800" width="45.28515625" style="199" customWidth="1"/>
    <col min="801" max="801" width="8" style="199" customWidth="1"/>
    <col min="802" max="807" width="0" style="199" hidden="1" customWidth="1"/>
    <col min="808" max="813" width="11.42578125" style="199"/>
    <col min="814" max="814" width="14.42578125" style="199" bestFit="1" customWidth="1"/>
    <col min="815" max="1008" width="11.42578125" style="199"/>
    <col min="1009" max="1009" width="19.28515625" style="199" customWidth="1"/>
    <col min="1010" max="1010" width="6.85546875" style="199" customWidth="1"/>
    <col min="1011" max="1011" width="48" style="199" bestFit="1" customWidth="1"/>
    <col min="1012" max="1013" width="7.42578125" style="199" customWidth="1"/>
    <col min="1014" max="1014" width="5.42578125" style="199" customWidth="1"/>
    <col min="1015" max="1020" width="0" style="199" hidden="1" customWidth="1"/>
    <col min="1021" max="1026" width="5.85546875" style="199" customWidth="1"/>
    <col min="1027" max="1027" width="9.140625" style="199" customWidth="1"/>
    <col min="1028" max="1028" width="8" style="199" customWidth="1"/>
    <col min="1029" max="1029" width="12.28515625" style="199" customWidth="1"/>
    <col min="1030" max="1054" width="0" style="199" hidden="1" customWidth="1"/>
    <col min="1055" max="1055" width="31.140625" style="199" customWidth="1"/>
    <col min="1056" max="1056" width="45.28515625" style="199" customWidth="1"/>
    <col min="1057" max="1057" width="8" style="199" customWidth="1"/>
    <col min="1058" max="1063" width="0" style="199" hidden="1" customWidth="1"/>
    <col min="1064" max="1069" width="11.42578125" style="199"/>
    <col min="1070" max="1070" width="14.42578125" style="199" bestFit="1" customWidth="1"/>
    <col min="1071" max="1264" width="11.42578125" style="199"/>
    <col min="1265" max="1265" width="19.28515625" style="199" customWidth="1"/>
    <col min="1266" max="1266" width="6.85546875" style="199" customWidth="1"/>
    <col min="1267" max="1267" width="48" style="199" bestFit="1" customWidth="1"/>
    <col min="1268" max="1269" width="7.42578125" style="199" customWidth="1"/>
    <col min="1270" max="1270" width="5.42578125" style="199" customWidth="1"/>
    <col min="1271" max="1276" width="0" style="199" hidden="1" customWidth="1"/>
    <col min="1277" max="1282" width="5.85546875" style="199" customWidth="1"/>
    <col min="1283" max="1283" width="9.140625" style="199" customWidth="1"/>
    <col min="1284" max="1284" width="8" style="199" customWidth="1"/>
    <col min="1285" max="1285" width="12.28515625" style="199" customWidth="1"/>
    <col min="1286" max="1310" width="0" style="199" hidden="1" customWidth="1"/>
    <col min="1311" max="1311" width="31.140625" style="199" customWidth="1"/>
    <col min="1312" max="1312" width="45.28515625" style="199" customWidth="1"/>
    <col min="1313" max="1313" width="8" style="199" customWidth="1"/>
    <col min="1314" max="1319" width="0" style="199" hidden="1" customWidth="1"/>
    <col min="1320" max="1325" width="11.42578125" style="199"/>
    <col min="1326" max="1326" width="14.42578125" style="199" bestFit="1" customWidth="1"/>
    <col min="1327" max="1520" width="11.42578125" style="199"/>
    <col min="1521" max="1521" width="19.28515625" style="199" customWidth="1"/>
    <col min="1522" max="1522" width="6.85546875" style="199" customWidth="1"/>
    <col min="1523" max="1523" width="48" style="199" bestFit="1" customWidth="1"/>
    <col min="1524" max="1525" width="7.42578125" style="199" customWidth="1"/>
    <col min="1526" max="1526" width="5.42578125" style="199" customWidth="1"/>
    <col min="1527" max="1532" width="0" style="199" hidden="1" customWidth="1"/>
    <col min="1533" max="1538" width="5.85546875" style="199" customWidth="1"/>
    <col min="1539" max="1539" width="9.140625" style="199" customWidth="1"/>
    <col min="1540" max="1540" width="8" style="199" customWidth="1"/>
    <col min="1541" max="1541" width="12.28515625" style="199" customWidth="1"/>
    <col min="1542" max="1566" width="0" style="199" hidden="1" customWidth="1"/>
    <col min="1567" max="1567" width="31.140625" style="199" customWidth="1"/>
    <col min="1568" max="1568" width="45.28515625" style="199" customWidth="1"/>
    <col min="1569" max="1569" width="8" style="199" customWidth="1"/>
    <col min="1570" max="1575" width="0" style="199" hidden="1" customWidth="1"/>
    <col min="1576" max="1581" width="11.42578125" style="199"/>
    <col min="1582" max="1582" width="14.42578125" style="199" bestFit="1" customWidth="1"/>
    <col min="1583" max="1776" width="11.42578125" style="199"/>
    <col min="1777" max="1777" width="19.28515625" style="199" customWidth="1"/>
    <col min="1778" max="1778" width="6.85546875" style="199" customWidth="1"/>
    <col min="1779" max="1779" width="48" style="199" bestFit="1" customWidth="1"/>
    <col min="1780" max="1781" width="7.42578125" style="199" customWidth="1"/>
    <col min="1782" max="1782" width="5.42578125" style="199" customWidth="1"/>
    <col min="1783" max="1788" width="0" style="199" hidden="1" customWidth="1"/>
    <col min="1789" max="1794" width="5.85546875" style="199" customWidth="1"/>
    <col min="1795" max="1795" width="9.140625" style="199" customWidth="1"/>
    <col min="1796" max="1796" width="8" style="199" customWidth="1"/>
    <col min="1797" max="1797" width="12.28515625" style="199" customWidth="1"/>
    <col min="1798" max="1822" width="0" style="199" hidden="1" customWidth="1"/>
    <col min="1823" max="1823" width="31.140625" style="199" customWidth="1"/>
    <col min="1824" max="1824" width="45.28515625" style="199" customWidth="1"/>
    <col min="1825" max="1825" width="8" style="199" customWidth="1"/>
    <col min="1826" max="1831" width="0" style="199" hidden="1" customWidth="1"/>
    <col min="1832" max="1837" width="11.42578125" style="199"/>
    <col min="1838" max="1838" width="14.42578125" style="199" bestFit="1" customWidth="1"/>
    <col min="1839" max="2032" width="11.42578125" style="199"/>
    <col min="2033" max="2033" width="19.28515625" style="199" customWidth="1"/>
    <col min="2034" max="2034" width="6.85546875" style="199" customWidth="1"/>
    <col min="2035" max="2035" width="48" style="199" bestFit="1" customWidth="1"/>
    <col min="2036" max="2037" width="7.42578125" style="199" customWidth="1"/>
    <col min="2038" max="2038" width="5.42578125" style="199" customWidth="1"/>
    <col min="2039" max="2044" width="0" style="199" hidden="1" customWidth="1"/>
    <col min="2045" max="2050" width="5.85546875" style="199" customWidth="1"/>
    <col min="2051" max="2051" width="9.140625" style="199" customWidth="1"/>
    <col min="2052" max="2052" width="8" style="199" customWidth="1"/>
    <col min="2053" max="2053" width="12.28515625" style="199" customWidth="1"/>
    <col min="2054" max="2078" width="0" style="199" hidden="1" customWidth="1"/>
    <col min="2079" max="2079" width="31.140625" style="199" customWidth="1"/>
    <col min="2080" max="2080" width="45.28515625" style="199" customWidth="1"/>
    <col min="2081" max="2081" width="8" style="199" customWidth="1"/>
    <col min="2082" max="2087" width="0" style="199" hidden="1" customWidth="1"/>
    <col min="2088" max="2093" width="11.42578125" style="199"/>
    <col min="2094" max="2094" width="14.42578125" style="199" bestFit="1" customWidth="1"/>
    <col min="2095" max="2288" width="11.42578125" style="199"/>
    <col min="2289" max="2289" width="19.28515625" style="199" customWidth="1"/>
    <col min="2290" max="2290" width="6.85546875" style="199" customWidth="1"/>
    <col min="2291" max="2291" width="48" style="199" bestFit="1" customWidth="1"/>
    <col min="2292" max="2293" width="7.42578125" style="199" customWidth="1"/>
    <col min="2294" max="2294" width="5.42578125" style="199" customWidth="1"/>
    <col min="2295" max="2300" width="0" style="199" hidden="1" customWidth="1"/>
    <col min="2301" max="2306" width="5.85546875" style="199" customWidth="1"/>
    <col min="2307" max="2307" width="9.140625" style="199" customWidth="1"/>
    <col min="2308" max="2308" width="8" style="199" customWidth="1"/>
    <col min="2309" max="2309" width="12.28515625" style="199" customWidth="1"/>
    <col min="2310" max="2334" width="0" style="199" hidden="1" customWidth="1"/>
    <col min="2335" max="2335" width="31.140625" style="199" customWidth="1"/>
    <col min="2336" max="2336" width="45.28515625" style="199" customWidth="1"/>
    <col min="2337" max="2337" width="8" style="199" customWidth="1"/>
    <col min="2338" max="2343" width="0" style="199" hidden="1" customWidth="1"/>
    <col min="2344" max="2349" width="11.42578125" style="199"/>
    <col min="2350" max="2350" width="14.42578125" style="199" bestFit="1" customWidth="1"/>
    <col min="2351" max="2544" width="11.42578125" style="199"/>
    <col min="2545" max="2545" width="19.28515625" style="199" customWidth="1"/>
    <col min="2546" max="2546" width="6.85546875" style="199" customWidth="1"/>
    <col min="2547" max="2547" width="48" style="199" bestFit="1" customWidth="1"/>
    <col min="2548" max="2549" width="7.42578125" style="199" customWidth="1"/>
    <col min="2550" max="2550" width="5.42578125" style="199" customWidth="1"/>
    <col min="2551" max="2556" width="0" style="199" hidden="1" customWidth="1"/>
    <col min="2557" max="2562" width="5.85546875" style="199" customWidth="1"/>
    <col min="2563" max="2563" width="9.140625" style="199" customWidth="1"/>
    <col min="2564" max="2564" width="8" style="199" customWidth="1"/>
    <col min="2565" max="2565" width="12.28515625" style="199" customWidth="1"/>
    <col min="2566" max="2590" width="0" style="199" hidden="1" customWidth="1"/>
    <col min="2591" max="2591" width="31.140625" style="199" customWidth="1"/>
    <col min="2592" max="2592" width="45.28515625" style="199" customWidth="1"/>
    <col min="2593" max="2593" width="8" style="199" customWidth="1"/>
    <col min="2594" max="2599" width="0" style="199" hidden="1" customWidth="1"/>
    <col min="2600" max="2605" width="11.42578125" style="199"/>
    <col min="2606" max="2606" width="14.42578125" style="199" bestFit="1" customWidth="1"/>
    <col min="2607" max="2800" width="11.42578125" style="199"/>
    <col min="2801" max="2801" width="19.28515625" style="199" customWidth="1"/>
    <col min="2802" max="2802" width="6.85546875" style="199" customWidth="1"/>
    <col min="2803" max="2803" width="48" style="199" bestFit="1" customWidth="1"/>
    <col min="2804" max="2805" width="7.42578125" style="199" customWidth="1"/>
    <col min="2806" max="2806" width="5.42578125" style="199" customWidth="1"/>
    <col min="2807" max="2812" width="0" style="199" hidden="1" customWidth="1"/>
    <col min="2813" max="2818" width="5.85546875" style="199" customWidth="1"/>
    <col min="2819" max="2819" width="9.140625" style="199" customWidth="1"/>
    <col min="2820" max="2820" width="8" style="199" customWidth="1"/>
    <col min="2821" max="2821" width="12.28515625" style="199" customWidth="1"/>
    <col min="2822" max="2846" width="0" style="199" hidden="1" customWidth="1"/>
    <col min="2847" max="2847" width="31.140625" style="199" customWidth="1"/>
    <col min="2848" max="2848" width="45.28515625" style="199" customWidth="1"/>
    <col min="2849" max="2849" width="8" style="199" customWidth="1"/>
    <col min="2850" max="2855" width="0" style="199" hidden="1" customWidth="1"/>
    <col min="2856" max="2861" width="11.42578125" style="199"/>
    <col min="2862" max="2862" width="14.42578125" style="199" bestFit="1" customWidth="1"/>
    <col min="2863" max="3056" width="11.42578125" style="199"/>
    <col min="3057" max="3057" width="19.28515625" style="199" customWidth="1"/>
    <col min="3058" max="3058" width="6.85546875" style="199" customWidth="1"/>
    <col min="3059" max="3059" width="48" style="199" bestFit="1" customWidth="1"/>
    <col min="3060" max="3061" width="7.42578125" style="199" customWidth="1"/>
    <col min="3062" max="3062" width="5.42578125" style="199" customWidth="1"/>
    <col min="3063" max="3068" width="0" style="199" hidden="1" customWidth="1"/>
    <col min="3069" max="3074" width="5.85546875" style="199" customWidth="1"/>
    <col min="3075" max="3075" width="9.140625" style="199" customWidth="1"/>
    <col min="3076" max="3076" width="8" style="199" customWidth="1"/>
    <col min="3077" max="3077" width="12.28515625" style="199" customWidth="1"/>
    <col min="3078" max="3102" width="0" style="199" hidden="1" customWidth="1"/>
    <col min="3103" max="3103" width="31.140625" style="199" customWidth="1"/>
    <col min="3104" max="3104" width="45.28515625" style="199" customWidth="1"/>
    <col min="3105" max="3105" width="8" style="199" customWidth="1"/>
    <col min="3106" max="3111" width="0" style="199" hidden="1" customWidth="1"/>
    <col min="3112" max="3117" width="11.42578125" style="199"/>
    <col min="3118" max="3118" width="14.42578125" style="199" bestFit="1" customWidth="1"/>
    <col min="3119" max="3312" width="11.42578125" style="199"/>
    <col min="3313" max="3313" width="19.28515625" style="199" customWidth="1"/>
    <col min="3314" max="3314" width="6.85546875" style="199" customWidth="1"/>
    <col min="3315" max="3315" width="48" style="199" bestFit="1" customWidth="1"/>
    <col min="3316" max="3317" width="7.42578125" style="199" customWidth="1"/>
    <col min="3318" max="3318" width="5.42578125" style="199" customWidth="1"/>
    <col min="3319" max="3324" width="0" style="199" hidden="1" customWidth="1"/>
    <col min="3325" max="3330" width="5.85546875" style="199" customWidth="1"/>
    <col min="3331" max="3331" width="9.140625" style="199" customWidth="1"/>
    <col min="3332" max="3332" width="8" style="199" customWidth="1"/>
    <col min="3333" max="3333" width="12.28515625" style="199" customWidth="1"/>
    <col min="3334" max="3358" width="0" style="199" hidden="1" customWidth="1"/>
    <col min="3359" max="3359" width="31.140625" style="199" customWidth="1"/>
    <col min="3360" max="3360" width="45.28515625" style="199" customWidth="1"/>
    <col min="3361" max="3361" width="8" style="199" customWidth="1"/>
    <col min="3362" max="3367" width="0" style="199" hidden="1" customWidth="1"/>
    <col min="3368" max="3373" width="11.42578125" style="199"/>
    <col min="3374" max="3374" width="14.42578125" style="199" bestFit="1" customWidth="1"/>
    <col min="3375" max="3568" width="11.42578125" style="199"/>
    <col min="3569" max="3569" width="19.28515625" style="199" customWidth="1"/>
    <col min="3570" max="3570" width="6.85546875" style="199" customWidth="1"/>
    <col min="3571" max="3571" width="48" style="199" bestFit="1" customWidth="1"/>
    <col min="3572" max="3573" width="7.42578125" style="199" customWidth="1"/>
    <col min="3574" max="3574" width="5.42578125" style="199" customWidth="1"/>
    <col min="3575" max="3580" width="0" style="199" hidden="1" customWidth="1"/>
    <col min="3581" max="3586" width="5.85546875" style="199" customWidth="1"/>
    <col min="3587" max="3587" width="9.140625" style="199" customWidth="1"/>
    <col min="3588" max="3588" width="8" style="199" customWidth="1"/>
    <col min="3589" max="3589" width="12.28515625" style="199" customWidth="1"/>
    <col min="3590" max="3614" width="0" style="199" hidden="1" customWidth="1"/>
    <col min="3615" max="3615" width="31.140625" style="199" customWidth="1"/>
    <col min="3616" max="3616" width="45.28515625" style="199" customWidth="1"/>
    <col min="3617" max="3617" width="8" style="199" customWidth="1"/>
    <col min="3618" max="3623" width="0" style="199" hidden="1" customWidth="1"/>
    <col min="3624" max="3629" width="11.42578125" style="199"/>
    <col min="3630" max="3630" width="14.42578125" style="199" bestFit="1" customWidth="1"/>
    <col min="3631" max="3824" width="11.42578125" style="199"/>
    <col min="3825" max="3825" width="19.28515625" style="199" customWidth="1"/>
    <col min="3826" max="3826" width="6.85546875" style="199" customWidth="1"/>
    <col min="3827" max="3827" width="48" style="199" bestFit="1" customWidth="1"/>
    <col min="3828" max="3829" width="7.42578125" style="199" customWidth="1"/>
    <col min="3830" max="3830" width="5.42578125" style="199" customWidth="1"/>
    <col min="3831" max="3836" width="0" style="199" hidden="1" customWidth="1"/>
    <col min="3837" max="3842" width="5.85546875" style="199" customWidth="1"/>
    <col min="3843" max="3843" width="9.140625" style="199" customWidth="1"/>
    <col min="3844" max="3844" width="8" style="199" customWidth="1"/>
    <col min="3845" max="3845" width="12.28515625" style="199" customWidth="1"/>
    <col min="3846" max="3870" width="0" style="199" hidden="1" customWidth="1"/>
    <col min="3871" max="3871" width="31.140625" style="199" customWidth="1"/>
    <col min="3872" max="3872" width="45.28515625" style="199" customWidth="1"/>
    <col min="3873" max="3873" width="8" style="199" customWidth="1"/>
    <col min="3874" max="3879" width="0" style="199" hidden="1" customWidth="1"/>
    <col min="3880" max="3885" width="11.42578125" style="199"/>
    <col min="3886" max="3886" width="14.42578125" style="199" bestFit="1" customWidth="1"/>
    <col min="3887" max="4080" width="11.42578125" style="199"/>
    <col min="4081" max="4081" width="19.28515625" style="199" customWidth="1"/>
    <col min="4082" max="4082" width="6.85546875" style="199" customWidth="1"/>
    <col min="4083" max="4083" width="48" style="199" bestFit="1" customWidth="1"/>
    <col min="4084" max="4085" width="7.42578125" style="199" customWidth="1"/>
    <col min="4086" max="4086" width="5.42578125" style="199" customWidth="1"/>
    <col min="4087" max="4092" width="0" style="199" hidden="1" customWidth="1"/>
    <col min="4093" max="4098" width="5.85546875" style="199" customWidth="1"/>
    <col min="4099" max="4099" width="9.140625" style="199" customWidth="1"/>
    <col min="4100" max="4100" width="8" style="199" customWidth="1"/>
    <col min="4101" max="4101" width="12.28515625" style="199" customWidth="1"/>
    <col min="4102" max="4126" width="0" style="199" hidden="1" customWidth="1"/>
    <col min="4127" max="4127" width="31.140625" style="199" customWidth="1"/>
    <col min="4128" max="4128" width="45.28515625" style="199" customWidth="1"/>
    <col min="4129" max="4129" width="8" style="199" customWidth="1"/>
    <col min="4130" max="4135" width="0" style="199" hidden="1" customWidth="1"/>
    <col min="4136" max="4141" width="11.42578125" style="199"/>
    <col min="4142" max="4142" width="14.42578125" style="199" bestFit="1" customWidth="1"/>
    <col min="4143" max="4336" width="11.42578125" style="199"/>
    <col min="4337" max="4337" width="19.28515625" style="199" customWidth="1"/>
    <col min="4338" max="4338" width="6.85546875" style="199" customWidth="1"/>
    <col min="4339" max="4339" width="48" style="199" bestFit="1" customWidth="1"/>
    <col min="4340" max="4341" width="7.42578125" style="199" customWidth="1"/>
    <col min="4342" max="4342" width="5.42578125" style="199" customWidth="1"/>
    <col min="4343" max="4348" width="0" style="199" hidden="1" customWidth="1"/>
    <col min="4349" max="4354" width="5.85546875" style="199" customWidth="1"/>
    <col min="4355" max="4355" width="9.140625" style="199" customWidth="1"/>
    <col min="4356" max="4356" width="8" style="199" customWidth="1"/>
    <col min="4357" max="4357" width="12.28515625" style="199" customWidth="1"/>
    <col min="4358" max="4382" width="0" style="199" hidden="1" customWidth="1"/>
    <col min="4383" max="4383" width="31.140625" style="199" customWidth="1"/>
    <col min="4384" max="4384" width="45.28515625" style="199" customWidth="1"/>
    <col min="4385" max="4385" width="8" style="199" customWidth="1"/>
    <col min="4386" max="4391" width="0" style="199" hidden="1" customWidth="1"/>
    <col min="4392" max="4397" width="11.42578125" style="199"/>
    <col min="4398" max="4398" width="14.42578125" style="199" bestFit="1" customWidth="1"/>
    <col min="4399" max="4592" width="11.42578125" style="199"/>
    <col min="4593" max="4593" width="19.28515625" style="199" customWidth="1"/>
    <col min="4594" max="4594" width="6.85546875" style="199" customWidth="1"/>
    <col min="4595" max="4595" width="48" style="199" bestFit="1" customWidth="1"/>
    <col min="4596" max="4597" width="7.42578125" style="199" customWidth="1"/>
    <col min="4598" max="4598" width="5.42578125" style="199" customWidth="1"/>
    <col min="4599" max="4604" width="0" style="199" hidden="1" customWidth="1"/>
    <col min="4605" max="4610" width="5.85546875" style="199" customWidth="1"/>
    <col min="4611" max="4611" width="9.140625" style="199" customWidth="1"/>
    <col min="4612" max="4612" width="8" style="199" customWidth="1"/>
    <col min="4613" max="4613" width="12.28515625" style="199" customWidth="1"/>
    <col min="4614" max="4638" width="0" style="199" hidden="1" customWidth="1"/>
    <col min="4639" max="4639" width="31.140625" style="199" customWidth="1"/>
    <col min="4640" max="4640" width="45.28515625" style="199" customWidth="1"/>
    <col min="4641" max="4641" width="8" style="199" customWidth="1"/>
    <col min="4642" max="4647" width="0" style="199" hidden="1" customWidth="1"/>
    <col min="4648" max="4653" width="11.42578125" style="199"/>
    <col min="4654" max="4654" width="14.42578125" style="199" bestFit="1" customWidth="1"/>
    <col min="4655" max="4848" width="11.42578125" style="199"/>
    <col min="4849" max="4849" width="19.28515625" style="199" customWidth="1"/>
    <col min="4850" max="4850" width="6.85546875" style="199" customWidth="1"/>
    <col min="4851" max="4851" width="48" style="199" bestFit="1" customWidth="1"/>
    <col min="4852" max="4853" width="7.42578125" style="199" customWidth="1"/>
    <col min="4854" max="4854" width="5.42578125" style="199" customWidth="1"/>
    <col min="4855" max="4860" width="0" style="199" hidden="1" customWidth="1"/>
    <col min="4861" max="4866" width="5.85546875" style="199" customWidth="1"/>
    <col min="4867" max="4867" width="9.140625" style="199" customWidth="1"/>
    <col min="4868" max="4868" width="8" style="199" customWidth="1"/>
    <col min="4869" max="4869" width="12.28515625" style="199" customWidth="1"/>
    <col min="4870" max="4894" width="0" style="199" hidden="1" customWidth="1"/>
    <col min="4895" max="4895" width="31.140625" style="199" customWidth="1"/>
    <col min="4896" max="4896" width="45.28515625" style="199" customWidth="1"/>
    <col min="4897" max="4897" width="8" style="199" customWidth="1"/>
    <col min="4898" max="4903" width="0" style="199" hidden="1" customWidth="1"/>
    <col min="4904" max="4909" width="11.42578125" style="199"/>
    <col min="4910" max="4910" width="14.42578125" style="199" bestFit="1" customWidth="1"/>
    <col min="4911" max="5104" width="11.42578125" style="199"/>
    <col min="5105" max="5105" width="19.28515625" style="199" customWidth="1"/>
    <col min="5106" max="5106" width="6.85546875" style="199" customWidth="1"/>
    <col min="5107" max="5107" width="48" style="199" bestFit="1" customWidth="1"/>
    <col min="5108" max="5109" width="7.42578125" style="199" customWidth="1"/>
    <col min="5110" max="5110" width="5.42578125" style="199" customWidth="1"/>
    <col min="5111" max="5116" width="0" style="199" hidden="1" customWidth="1"/>
    <col min="5117" max="5122" width="5.85546875" style="199" customWidth="1"/>
    <col min="5123" max="5123" width="9.140625" style="199" customWidth="1"/>
    <col min="5124" max="5124" width="8" style="199" customWidth="1"/>
    <col min="5125" max="5125" width="12.28515625" style="199" customWidth="1"/>
    <col min="5126" max="5150" width="0" style="199" hidden="1" customWidth="1"/>
    <col min="5151" max="5151" width="31.140625" style="199" customWidth="1"/>
    <col min="5152" max="5152" width="45.28515625" style="199" customWidth="1"/>
    <col min="5153" max="5153" width="8" style="199" customWidth="1"/>
    <col min="5154" max="5159" width="0" style="199" hidden="1" customWidth="1"/>
    <col min="5160" max="5165" width="11.42578125" style="199"/>
    <col min="5166" max="5166" width="14.42578125" style="199" bestFit="1" customWidth="1"/>
    <col min="5167" max="5360" width="11.42578125" style="199"/>
    <col min="5361" max="5361" width="19.28515625" style="199" customWidth="1"/>
    <col min="5362" max="5362" width="6.85546875" style="199" customWidth="1"/>
    <col min="5363" max="5363" width="48" style="199" bestFit="1" customWidth="1"/>
    <col min="5364" max="5365" width="7.42578125" style="199" customWidth="1"/>
    <col min="5366" max="5366" width="5.42578125" style="199" customWidth="1"/>
    <col min="5367" max="5372" width="0" style="199" hidden="1" customWidth="1"/>
    <col min="5373" max="5378" width="5.85546875" style="199" customWidth="1"/>
    <col min="5379" max="5379" width="9.140625" style="199" customWidth="1"/>
    <col min="5380" max="5380" width="8" style="199" customWidth="1"/>
    <col min="5381" max="5381" width="12.28515625" style="199" customWidth="1"/>
    <col min="5382" max="5406" width="0" style="199" hidden="1" customWidth="1"/>
    <col min="5407" max="5407" width="31.140625" style="199" customWidth="1"/>
    <col min="5408" max="5408" width="45.28515625" style="199" customWidth="1"/>
    <col min="5409" max="5409" width="8" style="199" customWidth="1"/>
    <col min="5410" max="5415" width="0" style="199" hidden="1" customWidth="1"/>
    <col min="5416" max="5421" width="11.42578125" style="199"/>
    <col min="5422" max="5422" width="14.42578125" style="199" bestFit="1" customWidth="1"/>
    <col min="5423" max="5616" width="11.42578125" style="199"/>
    <col min="5617" max="5617" width="19.28515625" style="199" customWidth="1"/>
    <col min="5618" max="5618" width="6.85546875" style="199" customWidth="1"/>
    <col min="5619" max="5619" width="48" style="199" bestFit="1" customWidth="1"/>
    <col min="5620" max="5621" width="7.42578125" style="199" customWidth="1"/>
    <col min="5622" max="5622" width="5.42578125" style="199" customWidth="1"/>
    <col min="5623" max="5628" width="0" style="199" hidden="1" customWidth="1"/>
    <col min="5629" max="5634" width="5.85546875" style="199" customWidth="1"/>
    <col min="5635" max="5635" width="9.140625" style="199" customWidth="1"/>
    <col min="5636" max="5636" width="8" style="199" customWidth="1"/>
    <col min="5637" max="5637" width="12.28515625" style="199" customWidth="1"/>
    <col min="5638" max="5662" width="0" style="199" hidden="1" customWidth="1"/>
    <col min="5663" max="5663" width="31.140625" style="199" customWidth="1"/>
    <col min="5664" max="5664" width="45.28515625" style="199" customWidth="1"/>
    <col min="5665" max="5665" width="8" style="199" customWidth="1"/>
    <col min="5666" max="5671" width="0" style="199" hidden="1" customWidth="1"/>
    <col min="5672" max="5677" width="11.42578125" style="199"/>
    <col min="5678" max="5678" width="14.42578125" style="199" bestFit="1" customWidth="1"/>
    <col min="5679" max="5872" width="11.42578125" style="199"/>
    <col min="5873" max="5873" width="19.28515625" style="199" customWidth="1"/>
    <col min="5874" max="5874" width="6.85546875" style="199" customWidth="1"/>
    <col min="5875" max="5875" width="48" style="199" bestFit="1" customWidth="1"/>
    <col min="5876" max="5877" width="7.42578125" style="199" customWidth="1"/>
    <col min="5878" max="5878" width="5.42578125" style="199" customWidth="1"/>
    <col min="5879" max="5884" width="0" style="199" hidden="1" customWidth="1"/>
    <col min="5885" max="5890" width="5.85546875" style="199" customWidth="1"/>
    <col min="5891" max="5891" width="9.140625" style="199" customWidth="1"/>
    <col min="5892" max="5892" width="8" style="199" customWidth="1"/>
    <col min="5893" max="5893" width="12.28515625" style="199" customWidth="1"/>
    <col min="5894" max="5918" width="0" style="199" hidden="1" customWidth="1"/>
    <col min="5919" max="5919" width="31.140625" style="199" customWidth="1"/>
    <col min="5920" max="5920" width="45.28515625" style="199" customWidth="1"/>
    <col min="5921" max="5921" width="8" style="199" customWidth="1"/>
    <col min="5922" max="5927" width="0" style="199" hidden="1" customWidth="1"/>
    <col min="5928" max="5933" width="11.42578125" style="199"/>
    <col min="5934" max="5934" width="14.42578125" style="199" bestFit="1" customWidth="1"/>
    <col min="5935" max="6128" width="11.42578125" style="199"/>
    <col min="6129" max="6129" width="19.28515625" style="199" customWidth="1"/>
    <col min="6130" max="6130" width="6.85546875" style="199" customWidth="1"/>
    <col min="6131" max="6131" width="48" style="199" bestFit="1" customWidth="1"/>
    <col min="6132" max="6133" width="7.42578125" style="199" customWidth="1"/>
    <col min="6134" max="6134" width="5.42578125" style="199" customWidth="1"/>
    <col min="6135" max="6140" width="0" style="199" hidden="1" customWidth="1"/>
    <col min="6141" max="6146" width="5.85546875" style="199" customWidth="1"/>
    <col min="6147" max="6147" width="9.140625" style="199" customWidth="1"/>
    <col min="6148" max="6148" width="8" style="199" customWidth="1"/>
    <col min="6149" max="6149" width="12.28515625" style="199" customWidth="1"/>
    <col min="6150" max="6174" width="0" style="199" hidden="1" customWidth="1"/>
    <col min="6175" max="6175" width="31.140625" style="199" customWidth="1"/>
    <col min="6176" max="6176" width="45.28515625" style="199" customWidth="1"/>
    <col min="6177" max="6177" width="8" style="199" customWidth="1"/>
    <col min="6178" max="6183" width="0" style="199" hidden="1" customWidth="1"/>
    <col min="6184" max="6189" width="11.42578125" style="199"/>
    <col min="6190" max="6190" width="14.42578125" style="199" bestFit="1" customWidth="1"/>
    <col min="6191" max="6384" width="11.42578125" style="199"/>
    <col min="6385" max="6385" width="19.28515625" style="199" customWidth="1"/>
    <col min="6386" max="6386" width="6.85546875" style="199" customWidth="1"/>
    <col min="6387" max="6387" width="48" style="199" bestFit="1" customWidth="1"/>
    <col min="6388" max="6389" width="7.42578125" style="199" customWidth="1"/>
    <col min="6390" max="6390" width="5.42578125" style="199" customWidth="1"/>
    <col min="6391" max="6396" width="0" style="199" hidden="1" customWidth="1"/>
    <col min="6397" max="6402" width="5.85546875" style="199" customWidth="1"/>
    <col min="6403" max="6403" width="9.140625" style="199" customWidth="1"/>
    <col min="6404" max="6404" width="8" style="199" customWidth="1"/>
    <col min="6405" max="6405" width="12.28515625" style="199" customWidth="1"/>
    <col min="6406" max="6430" width="0" style="199" hidden="1" customWidth="1"/>
    <col min="6431" max="6431" width="31.140625" style="199" customWidth="1"/>
    <col min="6432" max="6432" width="45.28515625" style="199" customWidth="1"/>
    <col min="6433" max="6433" width="8" style="199" customWidth="1"/>
    <col min="6434" max="6439" width="0" style="199" hidden="1" customWidth="1"/>
    <col min="6440" max="6445" width="11.42578125" style="199"/>
    <col min="6446" max="6446" width="14.42578125" style="199" bestFit="1" customWidth="1"/>
    <col min="6447" max="6640" width="11.42578125" style="199"/>
    <col min="6641" max="6641" width="19.28515625" style="199" customWidth="1"/>
    <col min="6642" max="6642" width="6.85546875" style="199" customWidth="1"/>
    <col min="6643" max="6643" width="48" style="199" bestFit="1" customWidth="1"/>
    <col min="6644" max="6645" width="7.42578125" style="199" customWidth="1"/>
    <col min="6646" max="6646" width="5.42578125" style="199" customWidth="1"/>
    <col min="6647" max="6652" width="0" style="199" hidden="1" customWidth="1"/>
    <col min="6653" max="6658" width="5.85546875" style="199" customWidth="1"/>
    <col min="6659" max="6659" width="9.140625" style="199" customWidth="1"/>
    <col min="6660" max="6660" width="8" style="199" customWidth="1"/>
    <col min="6661" max="6661" width="12.28515625" style="199" customWidth="1"/>
    <col min="6662" max="6686" width="0" style="199" hidden="1" customWidth="1"/>
    <col min="6687" max="6687" width="31.140625" style="199" customWidth="1"/>
    <col min="6688" max="6688" width="45.28515625" style="199" customWidth="1"/>
    <col min="6689" max="6689" width="8" style="199" customWidth="1"/>
    <col min="6690" max="6695" width="0" style="199" hidden="1" customWidth="1"/>
    <col min="6696" max="6701" width="11.42578125" style="199"/>
    <col min="6702" max="6702" width="14.42578125" style="199" bestFit="1" customWidth="1"/>
    <col min="6703" max="6896" width="11.42578125" style="199"/>
    <col min="6897" max="6897" width="19.28515625" style="199" customWidth="1"/>
    <col min="6898" max="6898" width="6.85546875" style="199" customWidth="1"/>
    <col min="6899" max="6899" width="48" style="199" bestFit="1" customWidth="1"/>
    <col min="6900" max="6901" width="7.42578125" style="199" customWidth="1"/>
    <col min="6902" max="6902" width="5.42578125" style="199" customWidth="1"/>
    <col min="6903" max="6908" width="0" style="199" hidden="1" customWidth="1"/>
    <col min="6909" max="6914" width="5.85546875" style="199" customWidth="1"/>
    <col min="6915" max="6915" width="9.140625" style="199" customWidth="1"/>
    <col min="6916" max="6916" width="8" style="199" customWidth="1"/>
    <col min="6917" max="6917" width="12.28515625" style="199" customWidth="1"/>
    <col min="6918" max="6942" width="0" style="199" hidden="1" customWidth="1"/>
    <col min="6943" max="6943" width="31.140625" style="199" customWidth="1"/>
    <col min="6944" max="6944" width="45.28515625" style="199" customWidth="1"/>
    <col min="6945" max="6945" width="8" style="199" customWidth="1"/>
    <col min="6946" max="6951" width="0" style="199" hidden="1" customWidth="1"/>
    <col min="6952" max="6957" width="11.42578125" style="199"/>
    <col min="6958" max="6958" width="14.42578125" style="199" bestFit="1" customWidth="1"/>
    <col min="6959" max="7152" width="11.42578125" style="199"/>
    <col min="7153" max="7153" width="19.28515625" style="199" customWidth="1"/>
    <col min="7154" max="7154" width="6.85546875" style="199" customWidth="1"/>
    <col min="7155" max="7155" width="48" style="199" bestFit="1" customWidth="1"/>
    <col min="7156" max="7157" width="7.42578125" style="199" customWidth="1"/>
    <col min="7158" max="7158" width="5.42578125" style="199" customWidth="1"/>
    <col min="7159" max="7164" width="0" style="199" hidden="1" customWidth="1"/>
    <col min="7165" max="7170" width="5.85546875" style="199" customWidth="1"/>
    <col min="7171" max="7171" width="9.140625" style="199" customWidth="1"/>
    <col min="7172" max="7172" width="8" style="199" customWidth="1"/>
    <col min="7173" max="7173" width="12.28515625" style="199" customWidth="1"/>
    <col min="7174" max="7198" width="0" style="199" hidden="1" customWidth="1"/>
    <col min="7199" max="7199" width="31.140625" style="199" customWidth="1"/>
    <col min="7200" max="7200" width="45.28515625" style="199" customWidth="1"/>
    <col min="7201" max="7201" width="8" style="199" customWidth="1"/>
    <col min="7202" max="7207" width="0" style="199" hidden="1" customWidth="1"/>
    <col min="7208" max="7213" width="11.42578125" style="199"/>
    <col min="7214" max="7214" width="14.42578125" style="199" bestFit="1" customWidth="1"/>
    <col min="7215" max="7408" width="11.42578125" style="199"/>
    <col min="7409" max="7409" width="19.28515625" style="199" customWidth="1"/>
    <col min="7410" max="7410" width="6.85546875" style="199" customWidth="1"/>
    <col min="7411" max="7411" width="48" style="199" bestFit="1" customWidth="1"/>
    <col min="7412" max="7413" width="7.42578125" style="199" customWidth="1"/>
    <col min="7414" max="7414" width="5.42578125" style="199" customWidth="1"/>
    <col min="7415" max="7420" width="0" style="199" hidden="1" customWidth="1"/>
    <col min="7421" max="7426" width="5.85546875" style="199" customWidth="1"/>
    <col min="7427" max="7427" width="9.140625" style="199" customWidth="1"/>
    <col min="7428" max="7428" width="8" style="199" customWidth="1"/>
    <col min="7429" max="7429" width="12.28515625" style="199" customWidth="1"/>
    <col min="7430" max="7454" width="0" style="199" hidden="1" customWidth="1"/>
    <col min="7455" max="7455" width="31.140625" style="199" customWidth="1"/>
    <col min="7456" max="7456" width="45.28515625" style="199" customWidth="1"/>
    <col min="7457" max="7457" width="8" style="199" customWidth="1"/>
    <col min="7458" max="7463" width="0" style="199" hidden="1" customWidth="1"/>
    <col min="7464" max="7469" width="11.42578125" style="199"/>
    <col min="7470" max="7470" width="14.42578125" style="199" bestFit="1" customWidth="1"/>
    <col min="7471" max="7664" width="11.42578125" style="199"/>
    <col min="7665" max="7665" width="19.28515625" style="199" customWidth="1"/>
    <col min="7666" max="7666" width="6.85546875" style="199" customWidth="1"/>
    <col min="7667" max="7667" width="48" style="199" bestFit="1" customWidth="1"/>
    <col min="7668" max="7669" width="7.42578125" style="199" customWidth="1"/>
    <col min="7670" max="7670" width="5.42578125" style="199" customWidth="1"/>
    <col min="7671" max="7676" width="0" style="199" hidden="1" customWidth="1"/>
    <col min="7677" max="7682" width="5.85546875" style="199" customWidth="1"/>
    <col min="7683" max="7683" width="9.140625" style="199" customWidth="1"/>
    <col min="7684" max="7684" width="8" style="199" customWidth="1"/>
    <col min="7685" max="7685" width="12.28515625" style="199" customWidth="1"/>
    <col min="7686" max="7710" width="0" style="199" hidden="1" customWidth="1"/>
    <col min="7711" max="7711" width="31.140625" style="199" customWidth="1"/>
    <col min="7712" max="7712" width="45.28515625" style="199" customWidth="1"/>
    <col min="7713" max="7713" width="8" style="199" customWidth="1"/>
    <col min="7714" max="7719" width="0" style="199" hidden="1" customWidth="1"/>
    <col min="7720" max="7725" width="11.42578125" style="199"/>
    <col min="7726" max="7726" width="14.42578125" style="199" bestFit="1" customWidth="1"/>
    <col min="7727" max="7920" width="11.42578125" style="199"/>
    <col min="7921" max="7921" width="19.28515625" style="199" customWidth="1"/>
    <col min="7922" max="7922" width="6.85546875" style="199" customWidth="1"/>
    <col min="7923" max="7923" width="48" style="199" bestFit="1" customWidth="1"/>
    <col min="7924" max="7925" width="7.42578125" style="199" customWidth="1"/>
    <col min="7926" max="7926" width="5.42578125" style="199" customWidth="1"/>
    <col min="7927" max="7932" width="0" style="199" hidden="1" customWidth="1"/>
    <col min="7933" max="7938" width="5.85546875" style="199" customWidth="1"/>
    <col min="7939" max="7939" width="9.140625" style="199" customWidth="1"/>
    <col min="7940" max="7940" width="8" style="199" customWidth="1"/>
    <col min="7941" max="7941" width="12.28515625" style="199" customWidth="1"/>
    <col min="7942" max="7966" width="0" style="199" hidden="1" customWidth="1"/>
    <col min="7967" max="7967" width="31.140625" style="199" customWidth="1"/>
    <col min="7968" max="7968" width="45.28515625" style="199" customWidth="1"/>
    <col min="7969" max="7969" width="8" style="199" customWidth="1"/>
    <col min="7970" max="7975" width="0" style="199" hidden="1" customWidth="1"/>
    <col min="7976" max="7981" width="11.42578125" style="199"/>
    <col min="7982" max="7982" width="14.42578125" style="199" bestFit="1" customWidth="1"/>
    <col min="7983" max="8176" width="11.42578125" style="199"/>
    <col min="8177" max="8177" width="19.28515625" style="199" customWidth="1"/>
    <col min="8178" max="8178" width="6.85546875" style="199" customWidth="1"/>
    <col min="8179" max="8179" width="48" style="199" bestFit="1" customWidth="1"/>
    <col min="8180" max="8181" width="7.42578125" style="199" customWidth="1"/>
    <col min="8182" max="8182" width="5.42578125" style="199" customWidth="1"/>
    <col min="8183" max="8188" width="0" style="199" hidden="1" customWidth="1"/>
    <col min="8189" max="8194" width="5.85546875" style="199" customWidth="1"/>
    <col min="8195" max="8195" width="9.140625" style="199" customWidth="1"/>
    <col min="8196" max="8196" width="8" style="199" customWidth="1"/>
    <col min="8197" max="8197" width="12.28515625" style="199" customWidth="1"/>
    <col min="8198" max="8222" width="0" style="199" hidden="1" customWidth="1"/>
    <col min="8223" max="8223" width="31.140625" style="199" customWidth="1"/>
    <col min="8224" max="8224" width="45.28515625" style="199" customWidth="1"/>
    <col min="8225" max="8225" width="8" style="199" customWidth="1"/>
    <col min="8226" max="8231" width="0" style="199" hidden="1" customWidth="1"/>
    <col min="8232" max="8237" width="11.42578125" style="199"/>
    <col min="8238" max="8238" width="14.42578125" style="199" bestFit="1" customWidth="1"/>
    <col min="8239" max="8432" width="11.42578125" style="199"/>
    <col min="8433" max="8433" width="19.28515625" style="199" customWidth="1"/>
    <col min="8434" max="8434" width="6.85546875" style="199" customWidth="1"/>
    <col min="8435" max="8435" width="48" style="199" bestFit="1" customWidth="1"/>
    <col min="8436" max="8437" width="7.42578125" style="199" customWidth="1"/>
    <col min="8438" max="8438" width="5.42578125" style="199" customWidth="1"/>
    <col min="8439" max="8444" width="0" style="199" hidden="1" customWidth="1"/>
    <col min="8445" max="8450" width="5.85546875" style="199" customWidth="1"/>
    <col min="8451" max="8451" width="9.140625" style="199" customWidth="1"/>
    <col min="8452" max="8452" width="8" style="199" customWidth="1"/>
    <col min="8453" max="8453" width="12.28515625" style="199" customWidth="1"/>
    <col min="8454" max="8478" width="0" style="199" hidden="1" customWidth="1"/>
    <col min="8479" max="8479" width="31.140625" style="199" customWidth="1"/>
    <col min="8480" max="8480" width="45.28515625" style="199" customWidth="1"/>
    <col min="8481" max="8481" width="8" style="199" customWidth="1"/>
    <col min="8482" max="8487" width="0" style="199" hidden="1" customWidth="1"/>
    <col min="8488" max="8493" width="11.42578125" style="199"/>
    <col min="8494" max="8494" width="14.42578125" style="199" bestFit="1" customWidth="1"/>
    <col min="8495" max="8688" width="11.42578125" style="199"/>
    <col min="8689" max="8689" width="19.28515625" style="199" customWidth="1"/>
    <col min="8690" max="8690" width="6.85546875" style="199" customWidth="1"/>
    <col min="8691" max="8691" width="48" style="199" bestFit="1" customWidth="1"/>
    <col min="8692" max="8693" width="7.42578125" style="199" customWidth="1"/>
    <col min="8694" max="8694" width="5.42578125" style="199" customWidth="1"/>
    <col min="8695" max="8700" width="0" style="199" hidden="1" customWidth="1"/>
    <col min="8701" max="8706" width="5.85546875" style="199" customWidth="1"/>
    <col min="8707" max="8707" width="9.140625" style="199" customWidth="1"/>
    <col min="8708" max="8708" width="8" style="199" customWidth="1"/>
    <col min="8709" max="8709" width="12.28515625" style="199" customWidth="1"/>
    <col min="8710" max="8734" width="0" style="199" hidden="1" customWidth="1"/>
    <col min="8735" max="8735" width="31.140625" style="199" customWidth="1"/>
    <col min="8736" max="8736" width="45.28515625" style="199" customWidth="1"/>
    <col min="8737" max="8737" width="8" style="199" customWidth="1"/>
    <col min="8738" max="8743" width="0" style="199" hidden="1" customWidth="1"/>
    <col min="8744" max="8749" width="11.42578125" style="199"/>
    <col min="8750" max="8750" width="14.42578125" style="199" bestFit="1" customWidth="1"/>
    <col min="8751" max="8944" width="11.42578125" style="199"/>
    <col min="8945" max="8945" width="19.28515625" style="199" customWidth="1"/>
    <col min="8946" max="8946" width="6.85546875" style="199" customWidth="1"/>
    <col min="8947" max="8947" width="48" style="199" bestFit="1" customWidth="1"/>
    <col min="8948" max="8949" width="7.42578125" style="199" customWidth="1"/>
    <col min="8950" max="8950" width="5.42578125" style="199" customWidth="1"/>
    <col min="8951" max="8956" width="0" style="199" hidden="1" customWidth="1"/>
    <col min="8957" max="8962" width="5.85546875" style="199" customWidth="1"/>
    <col min="8963" max="8963" width="9.140625" style="199" customWidth="1"/>
    <col min="8964" max="8964" width="8" style="199" customWidth="1"/>
    <col min="8965" max="8965" width="12.28515625" style="199" customWidth="1"/>
    <col min="8966" max="8990" width="0" style="199" hidden="1" customWidth="1"/>
    <col min="8991" max="8991" width="31.140625" style="199" customWidth="1"/>
    <col min="8992" max="8992" width="45.28515625" style="199" customWidth="1"/>
    <col min="8993" max="8993" width="8" style="199" customWidth="1"/>
    <col min="8994" max="8999" width="0" style="199" hidden="1" customWidth="1"/>
    <col min="9000" max="9005" width="11.42578125" style="199"/>
    <col min="9006" max="9006" width="14.42578125" style="199" bestFit="1" customWidth="1"/>
    <col min="9007" max="9200" width="11.42578125" style="199"/>
    <col min="9201" max="9201" width="19.28515625" style="199" customWidth="1"/>
    <col min="9202" max="9202" width="6.85546875" style="199" customWidth="1"/>
    <col min="9203" max="9203" width="48" style="199" bestFit="1" customWidth="1"/>
    <col min="9204" max="9205" width="7.42578125" style="199" customWidth="1"/>
    <col min="9206" max="9206" width="5.42578125" style="199" customWidth="1"/>
    <col min="9207" max="9212" width="0" style="199" hidden="1" customWidth="1"/>
    <col min="9213" max="9218" width="5.85546875" style="199" customWidth="1"/>
    <col min="9219" max="9219" width="9.140625" style="199" customWidth="1"/>
    <col min="9220" max="9220" width="8" style="199" customWidth="1"/>
    <col min="9221" max="9221" width="12.28515625" style="199" customWidth="1"/>
    <col min="9222" max="9246" width="0" style="199" hidden="1" customWidth="1"/>
    <col min="9247" max="9247" width="31.140625" style="199" customWidth="1"/>
    <col min="9248" max="9248" width="45.28515625" style="199" customWidth="1"/>
    <col min="9249" max="9249" width="8" style="199" customWidth="1"/>
    <col min="9250" max="9255" width="0" style="199" hidden="1" customWidth="1"/>
    <col min="9256" max="9261" width="11.42578125" style="199"/>
    <col min="9262" max="9262" width="14.42578125" style="199" bestFit="1" customWidth="1"/>
    <col min="9263" max="9456" width="11.42578125" style="199"/>
    <col min="9457" max="9457" width="19.28515625" style="199" customWidth="1"/>
    <col min="9458" max="9458" width="6.85546875" style="199" customWidth="1"/>
    <col min="9459" max="9459" width="48" style="199" bestFit="1" customWidth="1"/>
    <col min="9460" max="9461" width="7.42578125" style="199" customWidth="1"/>
    <col min="9462" max="9462" width="5.42578125" style="199" customWidth="1"/>
    <col min="9463" max="9468" width="0" style="199" hidden="1" customWidth="1"/>
    <col min="9469" max="9474" width="5.85546875" style="199" customWidth="1"/>
    <col min="9475" max="9475" width="9.140625" style="199" customWidth="1"/>
    <col min="9476" max="9476" width="8" style="199" customWidth="1"/>
    <col min="9477" max="9477" width="12.28515625" style="199" customWidth="1"/>
    <col min="9478" max="9502" width="0" style="199" hidden="1" customWidth="1"/>
    <col min="9503" max="9503" width="31.140625" style="199" customWidth="1"/>
    <col min="9504" max="9504" width="45.28515625" style="199" customWidth="1"/>
    <col min="9505" max="9505" width="8" style="199" customWidth="1"/>
    <col min="9506" max="9511" width="0" style="199" hidden="1" customWidth="1"/>
    <col min="9512" max="9517" width="11.42578125" style="199"/>
    <col min="9518" max="9518" width="14.42578125" style="199" bestFit="1" customWidth="1"/>
    <col min="9519" max="9712" width="11.42578125" style="199"/>
    <col min="9713" max="9713" width="19.28515625" style="199" customWidth="1"/>
    <col min="9714" max="9714" width="6.85546875" style="199" customWidth="1"/>
    <col min="9715" max="9715" width="48" style="199" bestFit="1" customWidth="1"/>
    <col min="9716" max="9717" width="7.42578125" style="199" customWidth="1"/>
    <col min="9718" max="9718" width="5.42578125" style="199" customWidth="1"/>
    <col min="9719" max="9724" width="0" style="199" hidden="1" customWidth="1"/>
    <col min="9725" max="9730" width="5.85546875" style="199" customWidth="1"/>
    <col min="9731" max="9731" width="9.140625" style="199" customWidth="1"/>
    <col min="9732" max="9732" width="8" style="199" customWidth="1"/>
    <col min="9733" max="9733" width="12.28515625" style="199" customWidth="1"/>
    <col min="9734" max="9758" width="0" style="199" hidden="1" customWidth="1"/>
    <col min="9759" max="9759" width="31.140625" style="199" customWidth="1"/>
    <col min="9760" max="9760" width="45.28515625" style="199" customWidth="1"/>
    <col min="9761" max="9761" width="8" style="199" customWidth="1"/>
    <col min="9762" max="9767" width="0" style="199" hidden="1" customWidth="1"/>
    <col min="9768" max="9773" width="11.42578125" style="199"/>
    <col min="9774" max="9774" width="14.42578125" style="199" bestFit="1" customWidth="1"/>
    <col min="9775" max="9968" width="11.42578125" style="199"/>
    <col min="9969" max="9969" width="19.28515625" style="199" customWidth="1"/>
    <col min="9970" max="9970" width="6.85546875" style="199" customWidth="1"/>
    <col min="9971" max="9971" width="48" style="199" bestFit="1" customWidth="1"/>
    <col min="9972" max="9973" width="7.42578125" style="199" customWidth="1"/>
    <col min="9974" max="9974" width="5.42578125" style="199" customWidth="1"/>
    <col min="9975" max="9980" width="0" style="199" hidden="1" customWidth="1"/>
    <col min="9981" max="9986" width="5.85546875" style="199" customWidth="1"/>
    <col min="9987" max="9987" width="9.140625" style="199" customWidth="1"/>
    <col min="9988" max="9988" width="8" style="199" customWidth="1"/>
    <col min="9989" max="9989" width="12.28515625" style="199" customWidth="1"/>
    <col min="9990" max="10014" width="0" style="199" hidden="1" customWidth="1"/>
    <col min="10015" max="10015" width="31.140625" style="199" customWidth="1"/>
    <col min="10016" max="10016" width="45.28515625" style="199" customWidth="1"/>
    <col min="10017" max="10017" width="8" style="199" customWidth="1"/>
    <col min="10018" max="10023" width="0" style="199" hidden="1" customWidth="1"/>
    <col min="10024" max="10029" width="11.42578125" style="199"/>
    <col min="10030" max="10030" width="14.42578125" style="199" bestFit="1" customWidth="1"/>
    <col min="10031" max="10224" width="11.42578125" style="199"/>
    <col min="10225" max="10225" width="19.28515625" style="199" customWidth="1"/>
    <col min="10226" max="10226" width="6.85546875" style="199" customWidth="1"/>
    <col min="10227" max="10227" width="48" style="199" bestFit="1" customWidth="1"/>
    <col min="10228" max="10229" width="7.42578125" style="199" customWidth="1"/>
    <col min="10230" max="10230" width="5.42578125" style="199" customWidth="1"/>
    <col min="10231" max="10236" width="0" style="199" hidden="1" customWidth="1"/>
    <col min="10237" max="10242" width="5.85546875" style="199" customWidth="1"/>
    <col min="10243" max="10243" width="9.140625" style="199" customWidth="1"/>
    <col min="10244" max="10244" width="8" style="199" customWidth="1"/>
    <col min="10245" max="10245" width="12.28515625" style="199" customWidth="1"/>
    <col min="10246" max="10270" width="0" style="199" hidden="1" customWidth="1"/>
    <col min="10271" max="10271" width="31.140625" style="199" customWidth="1"/>
    <col min="10272" max="10272" width="45.28515625" style="199" customWidth="1"/>
    <col min="10273" max="10273" width="8" style="199" customWidth="1"/>
    <col min="10274" max="10279" width="0" style="199" hidden="1" customWidth="1"/>
    <col min="10280" max="10285" width="11.42578125" style="199"/>
    <col min="10286" max="10286" width="14.42578125" style="199" bestFit="1" customWidth="1"/>
    <col min="10287" max="10480" width="11.42578125" style="199"/>
    <col min="10481" max="10481" width="19.28515625" style="199" customWidth="1"/>
    <col min="10482" max="10482" width="6.85546875" style="199" customWidth="1"/>
    <col min="10483" max="10483" width="48" style="199" bestFit="1" customWidth="1"/>
    <col min="10484" max="10485" width="7.42578125" style="199" customWidth="1"/>
    <col min="10486" max="10486" width="5.42578125" style="199" customWidth="1"/>
    <col min="10487" max="10492" width="0" style="199" hidden="1" customWidth="1"/>
    <col min="10493" max="10498" width="5.85546875" style="199" customWidth="1"/>
    <col min="10499" max="10499" width="9.140625" style="199" customWidth="1"/>
    <col min="10500" max="10500" width="8" style="199" customWidth="1"/>
    <col min="10501" max="10501" width="12.28515625" style="199" customWidth="1"/>
    <col min="10502" max="10526" width="0" style="199" hidden="1" customWidth="1"/>
    <col min="10527" max="10527" width="31.140625" style="199" customWidth="1"/>
    <col min="10528" max="10528" width="45.28515625" style="199" customWidth="1"/>
    <col min="10529" max="10529" width="8" style="199" customWidth="1"/>
    <col min="10530" max="10535" width="0" style="199" hidden="1" customWidth="1"/>
    <col min="10536" max="10541" width="11.42578125" style="199"/>
    <col min="10542" max="10542" width="14.42578125" style="199" bestFit="1" customWidth="1"/>
    <col min="10543" max="10736" width="11.42578125" style="199"/>
    <col min="10737" max="10737" width="19.28515625" style="199" customWidth="1"/>
    <col min="10738" max="10738" width="6.85546875" style="199" customWidth="1"/>
    <col min="10739" max="10739" width="48" style="199" bestFit="1" customWidth="1"/>
    <col min="10740" max="10741" width="7.42578125" style="199" customWidth="1"/>
    <col min="10742" max="10742" width="5.42578125" style="199" customWidth="1"/>
    <col min="10743" max="10748" width="0" style="199" hidden="1" customWidth="1"/>
    <col min="10749" max="10754" width="5.85546875" style="199" customWidth="1"/>
    <col min="10755" max="10755" width="9.140625" style="199" customWidth="1"/>
    <col min="10756" max="10756" width="8" style="199" customWidth="1"/>
    <col min="10757" max="10757" width="12.28515625" style="199" customWidth="1"/>
    <col min="10758" max="10782" width="0" style="199" hidden="1" customWidth="1"/>
    <col min="10783" max="10783" width="31.140625" style="199" customWidth="1"/>
    <col min="10784" max="10784" width="45.28515625" style="199" customWidth="1"/>
    <col min="10785" max="10785" width="8" style="199" customWidth="1"/>
    <col min="10786" max="10791" width="0" style="199" hidden="1" customWidth="1"/>
    <col min="10792" max="10797" width="11.42578125" style="199"/>
    <col min="10798" max="10798" width="14.42578125" style="199" bestFit="1" customWidth="1"/>
    <col min="10799" max="10992" width="11.42578125" style="199"/>
    <col min="10993" max="10993" width="19.28515625" style="199" customWidth="1"/>
    <col min="10994" max="10994" width="6.85546875" style="199" customWidth="1"/>
    <col min="10995" max="10995" width="48" style="199" bestFit="1" customWidth="1"/>
    <col min="10996" max="10997" width="7.42578125" style="199" customWidth="1"/>
    <col min="10998" max="10998" width="5.42578125" style="199" customWidth="1"/>
    <col min="10999" max="11004" width="0" style="199" hidden="1" customWidth="1"/>
    <col min="11005" max="11010" width="5.85546875" style="199" customWidth="1"/>
    <col min="11011" max="11011" width="9.140625" style="199" customWidth="1"/>
    <col min="11012" max="11012" width="8" style="199" customWidth="1"/>
    <col min="11013" max="11013" width="12.28515625" style="199" customWidth="1"/>
    <col min="11014" max="11038" width="0" style="199" hidden="1" customWidth="1"/>
    <col min="11039" max="11039" width="31.140625" style="199" customWidth="1"/>
    <col min="11040" max="11040" width="45.28515625" style="199" customWidth="1"/>
    <col min="11041" max="11041" width="8" style="199" customWidth="1"/>
    <col min="11042" max="11047" width="0" style="199" hidden="1" customWidth="1"/>
    <col min="11048" max="11053" width="11.42578125" style="199"/>
    <col min="11054" max="11054" width="14.42578125" style="199" bestFit="1" customWidth="1"/>
    <col min="11055" max="11248" width="11.42578125" style="199"/>
    <col min="11249" max="11249" width="19.28515625" style="199" customWidth="1"/>
    <col min="11250" max="11250" width="6.85546875" style="199" customWidth="1"/>
    <col min="11251" max="11251" width="48" style="199" bestFit="1" customWidth="1"/>
    <col min="11252" max="11253" width="7.42578125" style="199" customWidth="1"/>
    <col min="11254" max="11254" width="5.42578125" style="199" customWidth="1"/>
    <col min="11255" max="11260" width="0" style="199" hidden="1" customWidth="1"/>
    <col min="11261" max="11266" width="5.85546875" style="199" customWidth="1"/>
    <col min="11267" max="11267" width="9.140625" style="199" customWidth="1"/>
    <col min="11268" max="11268" width="8" style="199" customWidth="1"/>
    <col min="11269" max="11269" width="12.28515625" style="199" customWidth="1"/>
    <col min="11270" max="11294" width="0" style="199" hidden="1" customWidth="1"/>
    <col min="11295" max="11295" width="31.140625" style="199" customWidth="1"/>
    <col min="11296" max="11296" width="45.28515625" style="199" customWidth="1"/>
    <col min="11297" max="11297" width="8" style="199" customWidth="1"/>
    <col min="11298" max="11303" width="0" style="199" hidden="1" customWidth="1"/>
    <col min="11304" max="11309" width="11.42578125" style="199"/>
    <col min="11310" max="11310" width="14.42578125" style="199" bestFit="1" customWidth="1"/>
    <col min="11311" max="11504" width="11.42578125" style="199"/>
    <col min="11505" max="11505" width="19.28515625" style="199" customWidth="1"/>
    <col min="11506" max="11506" width="6.85546875" style="199" customWidth="1"/>
    <col min="11507" max="11507" width="48" style="199" bestFit="1" customWidth="1"/>
    <col min="11508" max="11509" width="7.42578125" style="199" customWidth="1"/>
    <col min="11510" max="11510" width="5.42578125" style="199" customWidth="1"/>
    <col min="11511" max="11516" width="0" style="199" hidden="1" customWidth="1"/>
    <col min="11517" max="11522" width="5.85546875" style="199" customWidth="1"/>
    <col min="11523" max="11523" width="9.140625" style="199" customWidth="1"/>
    <col min="11524" max="11524" width="8" style="199" customWidth="1"/>
    <col min="11525" max="11525" width="12.28515625" style="199" customWidth="1"/>
    <col min="11526" max="11550" width="0" style="199" hidden="1" customWidth="1"/>
    <col min="11551" max="11551" width="31.140625" style="199" customWidth="1"/>
    <col min="11552" max="11552" width="45.28515625" style="199" customWidth="1"/>
    <col min="11553" max="11553" width="8" style="199" customWidth="1"/>
    <col min="11554" max="11559" width="0" style="199" hidden="1" customWidth="1"/>
    <col min="11560" max="11565" width="11.42578125" style="199"/>
    <col min="11566" max="11566" width="14.42578125" style="199" bestFit="1" customWidth="1"/>
    <col min="11567" max="11760" width="11.42578125" style="199"/>
    <col min="11761" max="11761" width="19.28515625" style="199" customWidth="1"/>
    <col min="11762" max="11762" width="6.85546875" style="199" customWidth="1"/>
    <col min="11763" max="11763" width="48" style="199" bestFit="1" customWidth="1"/>
    <col min="11764" max="11765" width="7.42578125" style="199" customWidth="1"/>
    <col min="11766" max="11766" width="5.42578125" style="199" customWidth="1"/>
    <col min="11767" max="11772" width="0" style="199" hidden="1" customWidth="1"/>
    <col min="11773" max="11778" width="5.85546875" style="199" customWidth="1"/>
    <col min="11779" max="11779" width="9.140625" style="199" customWidth="1"/>
    <col min="11780" max="11780" width="8" style="199" customWidth="1"/>
    <col min="11781" max="11781" width="12.28515625" style="199" customWidth="1"/>
    <col min="11782" max="11806" width="0" style="199" hidden="1" customWidth="1"/>
    <col min="11807" max="11807" width="31.140625" style="199" customWidth="1"/>
    <col min="11808" max="11808" width="45.28515625" style="199" customWidth="1"/>
    <col min="11809" max="11809" width="8" style="199" customWidth="1"/>
    <col min="11810" max="11815" width="0" style="199" hidden="1" customWidth="1"/>
    <col min="11816" max="11821" width="11.42578125" style="199"/>
    <col min="11822" max="11822" width="14.42578125" style="199" bestFit="1" customWidth="1"/>
    <col min="11823" max="12016" width="11.42578125" style="199"/>
    <col min="12017" max="12017" width="19.28515625" style="199" customWidth="1"/>
    <col min="12018" max="12018" width="6.85546875" style="199" customWidth="1"/>
    <col min="12019" max="12019" width="48" style="199" bestFit="1" customWidth="1"/>
    <col min="12020" max="12021" width="7.42578125" style="199" customWidth="1"/>
    <col min="12022" max="12022" width="5.42578125" style="199" customWidth="1"/>
    <col min="12023" max="12028" width="0" style="199" hidden="1" customWidth="1"/>
    <col min="12029" max="12034" width="5.85546875" style="199" customWidth="1"/>
    <col min="12035" max="12035" width="9.140625" style="199" customWidth="1"/>
    <col min="12036" max="12036" width="8" style="199" customWidth="1"/>
    <col min="12037" max="12037" width="12.28515625" style="199" customWidth="1"/>
    <col min="12038" max="12062" width="0" style="199" hidden="1" customWidth="1"/>
    <col min="12063" max="12063" width="31.140625" style="199" customWidth="1"/>
    <col min="12064" max="12064" width="45.28515625" style="199" customWidth="1"/>
    <col min="12065" max="12065" width="8" style="199" customWidth="1"/>
    <col min="12066" max="12071" width="0" style="199" hidden="1" customWidth="1"/>
    <col min="12072" max="12077" width="11.42578125" style="199"/>
    <col min="12078" max="12078" width="14.42578125" style="199" bestFit="1" customWidth="1"/>
    <col min="12079" max="12272" width="11.42578125" style="199"/>
    <col min="12273" max="12273" width="19.28515625" style="199" customWidth="1"/>
    <col min="12274" max="12274" width="6.85546875" style="199" customWidth="1"/>
    <col min="12275" max="12275" width="48" style="199" bestFit="1" customWidth="1"/>
    <col min="12276" max="12277" width="7.42578125" style="199" customWidth="1"/>
    <col min="12278" max="12278" width="5.42578125" style="199" customWidth="1"/>
    <col min="12279" max="12284" width="0" style="199" hidden="1" customWidth="1"/>
    <col min="12285" max="12290" width="5.85546875" style="199" customWidth="1"/>
    <col min="12291" max="12291" width="9.140625" style="199" customWidth="1"/>
    <col min="12292" max="12292" width="8" style="199" customWidth="1"/>
    <col min="12293" max="12293" width="12.28515625" style="199" customWidth="1"/>
    <col min="12294" max="12318" width="0" style="199" hidden="1" customWidth="1"/>
    <col min="12319" max="12319" width="31.140625" style="199" customWidth="1"/>
    <col min="12320" max="12320" width="45.28515625" style="199" customWidth="1"/>
    <col min="12321" max="12321" width="8" style="199" customWidth="1"/>
    <col min="12322" max="12327" width="0" style="199" hidden="1" customWidth="1"/>
    <col min="12328" max="12333" width="11.42578125" style="199"/>
    <col min="12334" max="12334" width="14.42578125" style="199" bestFit="1" customWidth="1"/>
    <col min="12335" max="12528" width="11.42578125" style="199"/>
    <col min="12529" max="12529" width="19.28515625" style="199" customWidth="1"/>
    <col min="12530" max="12530" width="6.85546875" style="199" customWidth="1"/>
    <col min="12531" max="12531" width="48" style="199" bestFit="1" customWidth="1"/>
    <col min="12532" max="12533" width="7.42578125" style="199" customWidth="1"/>
    <col min="12534" max="12534" width="5.42578125" style="199" customWidth="1"/>
    <col min="12535" max="12540" width="0" style="199" hidden="1" customWidth="1"/>
    <col min="12541" max="12546" width="5.85546875" style="199" customWidth="1"/>
    <col min="12547" max="12547" width="9.140625" style="199" customWidth="1"/>
    <col min="12548" max="12548" width="8" style="199" customWidth="1"/>
    <col min="12549" max="12549" width="12.28515625" style="199" customWidth="1"/>
    <col min="12550" max="12574" width="0" style="199" hidden="1" customWidth="1"/>
    <col min="12575" max="12575" width="31.140625" style="199" customWidth="1"/>
    <col min="12576" max="12576" width="45.28515625" style="199" customWidth="1"/>
    <col min="12577" max="12577" width="8" style="199" customWidth="1"/>
    <col min="12578" max="12583" width="0" style="199" hidden="1" customWidth="1"/>
    <col min="12584" max="12589" width="11.42578125" style="199"/>
    <col min="12590" max="12590" width="14.42578125" style="199" bestFit="1" customWidth="1"/>
    <col min="12591" max="12784" width="11.42578125" style="199"/>
    <col min="12785" max="12785" width="19.28515625" style="199" customWidth="1"/>
    <col min="12786" max="12786" width="6.85546875" style="199" customWidth="1"/>
    <col min="12787" max="12787" width="48" style="199" bestFit="1" customWidth="1"/>
    <col min="12788" max="12789" width="7.42578125" style="199" customWidth="1"/>
    <col min="12790" max="12790" width="5.42578125" style="199" customWidth="1"/>
    <col min="12791" max="12796" width="0" style="199" hidden="1" customWidth="1"/>
    <col min="12797" max="12802" width="5.85546875" style="199" customWidth="1"/>
    <col min="12803" max="12803" width="9.140625" style="199" customWidth="1"/>
    <col min="12804" max="12804" width="8" style="199" customWidth="1"/>
    <col min="12805" max="12805" width="12.28515625" style="199" customWidth="1"/>
    <col min="12806" max="12830" width="0" style="199" hidden="1" customWidth="1"/>
    <col min="12831" max="12831" width="31.140625" style="199" customWidth="1"/>
    <col min="12832" max="12832" width="45.28515625" style="199" customWidth="1"/>
    <col min="12833" max="12833" width="8" style="199" customWidth="1"/>
    <col min="12834" max="12839" width="0" style="199" hidden="1" customWidth="1"/>
    <col min="12840" max="12845" width="11.42578125" style="199"/>
    <col min="12846" max="12846" width="14.42578125" style="199" bestFit="1" customWidth="1"/>
    <col min="12847" max="13040" width="11.42578125" style="199"/>
    <col min="13041" max="13041" width="19.28515625" style="199" customWidth="1"/>
    <col min="13042" max="13042" width="6.85546875" style="199" customWidth="1"/>
    <col min="13043" max="13043" width="48" style="199" bestFit="1" customWidth="1"/>
    <col min="13044" max="13045" width="7.42578125" style="199" customWidth="1"/>
    <col min="13046" max="13046" width="5.42578125" style="199" customWidth="1"/>
    <col min="13047" max="13052" width="0" style="199" hidden="1" customWidth="1"/>
    <col min="13053" max="13058" width="5.85546875" style="199" customWidth="1"/>
    <col min="13059" max="13059" width="9.140625" style="199" customWidth="1"/>
    <col min="13060" max="13060" width="8" style="199" customWidth="1"/>
    <col min="13061" max="13061" width="12.28515625" style="199" customWidth="1"/>
    <col min="13062" max="13086" width="0" style="199" hidden="1" customWidth="1"/>
    <col min="13087" max="13087" width="31.140625" style="199" customWidth="1"/>
    <col min="13088" max="13088" width="45.28515625" style="199" customWidth="1"/>
    <col min="13089" max="13089" width="8" style="199" customWidth="1"/>
    <col min="13090" max="13095" width="0" style="199" hidden="1" customWidth="1"/>
    <col min="13096" max="13101" width="11.42578125" style="199"/>
    <col min="13102" max="13102" width="14.42578125" style="199" bestFit="1" customWidth="1"/>
    <col min="13103" max="13296" width="11.42578125" style="199"/>
    <col min="13297" max="13297" width="19.28515625" style="199" customWidth="1"/>
    <col min="13298" max="13298" width="6.85546875" style="199" customWidth="1"/>
    <col min="13299" max="13299" width="48" style="199" bestFit="1" customWidth="1"/>
    <col min="13300" max="13301" width="7.42578125" style="199" customWidth="1"/>
    <col min="13302" max="13302" width="5.42578125" style="199" customWidth="1"/>
    <col min="13303" max="13308" width="0" style="199" hidden="1" customWidth="1"/>
    <col min="13309" max="13314" width="5.85546875" style="199" customWidth="1"/>
    <col min="13315" max="13315" width="9.140625" style="199" customWidth="1"/>
    <col min="13316" max="13316" width="8" style="199" customWidth="1"/>
    <col min="13317" max="13317" width="12.28515625" style="199" customWidth="1"/>
    <col min="13318" max="13342" width="0" style="199" hidden="1" customWidth="1"/>
    <col min="13343" max="13343" width="31.140625" style="199" customWidth="1"/>
    <col min="13344" max="13344" width="45.28515625" style="199" customWidth="1"/>
    <col min="13345" max="13345" width="8" style="199" customWidth="1"/>
    <col min="13346" max="13351" width="0" style="199" hidden="1" customWidth="1"/>
    <col min="13352" max="13357" width="11.42578125" style="199"/>
    <col min="13358" max="13358" width="14.42578125" style="199" bestFit="1" customWidth="1"/>
    <col min="13359" max="13552" width="11.42578125" style="199"/>
    <col min="13553" max="13553" width="19.28515625" style="199" customWidth="1"/>
    <col min="13554" max="13554" width="6.85546875" style="199" customWidth="1"/>
    <col min="13555" max="13555" width="48" style="199" bestFit="1" customWidth="1"/>
    <col min="13556" max="13557" width="7.42578125" style="199" customWidth="1"/>
    <col min="13558" max="13558" width="5.42578125" style="199" customWidth="1"/>
    <col min="13559" max="13564" width="0" style="199" hidden="1" customWidth="1"/>
    <col min="13565" max="13570" width="5.85546875" style="199" customWidth="1"/>
    <col min="13571" max="13571" width="9.140625" style="199" customWidth="1"/>
    <col min="13572" max="13572" width="8" style="199" customWidth="1"/>
    <col min="13573" max="13573" width="12.28515625" style="199" customWidth="1"/>
    <col min="13574" max="13598" width="0" style="199" hidden="1" customWidth="1"/>
    <col min="13599" max="13599" width="31.140625" style="199" customWidth="1"/>
    <col min="13600" max="13600" width="45.28515625" style="199" customWidth="1"/>
    <col min="13601" max="13601" width="8" style="199" customWidth="1"/>
    <col min="13602" max="13607" width="0" style="199" hidden="1" customWidth="1"/>
    <col min="13608" max="13613" width="11.42578125" style="199"/>
    <col min="13614" max="13614" width="14.42578125" style="199" bestFit="1" customWidth="1"/>
    <col min="13615" max="13808" width="11.42578125" style="199"/>
    <col min="13809" max="13809" width="19.28515625" style="199" customWidth="1"/>
    <col min="13810" max="13810" width="6.85546875" style="199" customWidth="1"/>
    <col min="13811" max="13811" width="48" style="199" bestFit="1" customWidth="1"/>
    <col min="13812" max="13813" width="7.42578125" style="199" customWidth="1"/>
    <col min="13814" max="13814" width="5.42578125" style="199" customWidth="1"/>
    <col min="13815" max="13820" width="0" style="199" hidden="1" customWidth="1"/>
    <col min="13821" max="13826" width="5.85546875" style="199" customWidth="1"/>
    <col min="13827" max="13827" width="9.140625" style="199" customWidth="1"/>
    <col min="13828" max="13828" width="8" style="199" customWidth="1"/>
    <col min="13829" max="13829" width="12.28515625" style="199" customWidth="1"/>
    <col min="13830" max="13854" width="0" style="199" hidden="1" customWidth="1"/>
    <col min="13855" max="13855" width="31.140625" style="199" customWidth="1"/>
    <col min="13856" max="13856" width="45.28515625" style="199" customWidth="1"/>
    <col min="13857" max="13857" width="8" style="199" customWidth="1"/>
    <col min="13858" max="13863" width="0" style="199" hidden="1" customWidth="1"/>
    <col min="13864" max="13869" width="11.42578125" style="199"/>
    <col min="13870" max="13870" width="14.42578125" style="199" bestFit="1" customWidth="1"/>
    <col min="13871" max="14064" width="11.42578125" style="199"/>
    <col min="14065" max="14065" width="19.28515625" style="199" customWidth="1"/>
    <col min="14066" max="14066" width="6.85546875" style="199" customWidth="1"/>
    <col min="14067" max="14067" width="48" style="199" bestFit="1" customWidth="1"/>
    <col min="14068" max="14069" width="7.42578125" style="199" customWidth="1"/>
    <col min="14070" max="14070" width="5.42578125" style="199" customWidth="1"/>
    <col min="14071" max="14076" width="0" style="199" hidden="1" customWidth="1"/>
    <col min="14077" max="14082" width="5.85546875" style="199" customWidth="1"/>
    <col min="14083" max="14083" width="9.140625" style="199" customWidth="1"/>
    <col min="14084" max="14084" width="8" style="199" customWidth="1"/>
    <col min="14085" max="14085" width="12.28515625" style="199" customWidth="1"/>
    <col min="14086" max="14110" width="0" style="199" hidden="1" customWidth="1"/>
    <col min="14111" max="14111" width="31.140625" style="199" customWidth="1"/>
    <col min="14112" max="14112" width="45.28515625" style="199" customWidth="1"/>
    <col min="14113" max="14113" width="8" style="199" customWidth="1"/>
    <col min="14114" max="14119" width="0" style="199" hidden="1" customWidth="1"/>
    <col min="14120" max="14125" width="11.42578125" style="199"/>
    <col min="14126" max="14126" width="14.42578125" style="199" bestFit="1" customWidth="1"/>
    <col min="14127" max="14320" width="11.42578125" style="199"/>
    <col min="14321" max="14321" width="19.28515625" style="199" customWidth="1"/>
    <col min="14322" max="14322" width="6.85546875" style="199" customWidth="1"/>
    <col min="14323" max="14323" width="48" style="199" bestFit="1" customWidth="1"/>
    <col min="14324" max="14325" width="7.42578125" style="199" customWidth="1"/>
    <col min="14326" max="14326" width="5.42578125" style="199" customWidth="1"/>
    <col min="14327" max="14332" width="0" style="199" hidden="1" customWidth="1"/>
    <col min="14333" max="14338" width="5.85546875" style="199" customWidth="1"/>
    <col min="14339" max="14339" width="9.140625" style="199" customWidth="1"/>
    <col min="14340" max="14340" width="8" style="199" customWidth="1"/>
    <col min="14341" max="14341" width="12.28515625" style="199" customWidth="1"/>
    <col min="14342" max="14366" width="0" style="199" hidden="1" customWidth="1"/>
    <col min="14367" max="14367" width="31.140625" style="199" customWidth="1"/>
    <col min="14368" max="14368" width="45.28515625" style="199" customWidth="1"/>
    <col min="14369" max="14369" width="8" style="199" customWidth="1"/>
    <col min="14370" max="14375" width="0" style="199" hidden="1" customWidth="1"/>
    <col min="14376" max="14381" width="11.42578125" style="199"/>
    <col min="14382" max="14382" width="14.42578125" style="199" bestFit="1" customWidth="1"/>
    <col min="14383" max="14576" width="11.42578125" style="199"/>
    <col min="14577" max="14577" width="19.28515625" style="199" customWidth="1"/>
    <col min="14578" max="14578" width="6.85546875" style="199" customWidth="1"/>
    <col min="14579" max="14579" width="48" style="199" bestFit="1" customWidth="1"/>
    <col min="14580" max="14581" width="7.42578125" style="199" customWidth="1"/>
    <col min="14582" max="14582" width="5.42578125" style="199" customWidth="1"/>
    <col min="14583" max="14588" width="0" style="199" hidden="1" customWidth="1"/>
    <col min="14589" max="14594" width="5.85546875" style="199" customWidth="1"/>
    <col min="14595" max="14595" width="9.140625" style="199" customWidth="1"/>
    <col min="14596" max="14596" width="8" style="199" customWidth="1"/>
    <col min="14597" max="14597" width="12.28515625" style="199" customWidth="1"/>
    <col min="14598" max="14622" width="0" style="199" hidden="1" customWidth="1"/>
    <col min="14623" max="14623" width="31.140625" style="199" customWidth="1"/>
    <col min="14624" max="14624" width="45.28515625" style="199" customWidth="1"/>
    <col min="14625" max="14625" width="8" style="199" customWidth="1"/>
    <col min="14626" max="14631" width="0" style="199" hidden="1" customWidth="1"/>
    <col min="14632" max="14637" width="11.42578125" style="199"/>
    <col min="14638" max="14638" width="14.42578125" style="199" bestFit="1" customWidth="1"/>
    <col min="14639" max="14832" width="11.42578125" style="199"/>
    <col min="14833" max="14833" width="19.28515625" style="199" customWidth="1"/>
    <col min="14834" max="14834" width="6.85546875" style="199" customWidth="1"/>
    <col min="14835" max="14835" width="48" style="199" bestFit="1" customWidth="1"/>
    <col min="14836" max="14837" width="7.42578125" style="199" customWidth="1"/>
    <col min="14838" max="14838" width="5.42578125" style="199" customWidth="1"/>
    <col min="14839" max="14844" width="0" style="199" hidden="1" customWidth="1"/>
    <col min="14845" max="14850" width="5.85546875" style="199" customWidth="1"/>
    <col min="14851" max="14851" width="9.140625" style="199" customWidth="1"/>
    <col min="14852" max="14852" width="8" style="199" customWidth="1"/>
    <col min="14853" max="14853" width="12.28515625" style="199" customWidth="1"/>
    <col min="14854" max="14878" width="0" style="199" hidden="1" customWidth="1"/>
    <col min="14879" max="14879" width="31.140625" style="199" customWidth="1"/>
    <col min="14880" max="14880" width="45.28515625" style="199" customWidth="1"/>
    <col min="14881" max="14881" width="8" style="199" customWidth="1"/>
    <col min="14882" max="14887" width="0" style="199" hidden="1" customWidth="1"/>
    <col min="14888" max="14893" width="11.42578125" style="199"/>
    <col min="14894" max="14894" width="14.42578125" style="199" bestFit="1" customWidth="1"/>
    <col min="14895" max="15088" width="11.42578125" style="199"/>
    <col min="15089" max="15089" width="19.28515625" style="199" customWidth="1"/>
    <col min="15090" max="15090" width="6.85546875" style="199" customWidth="1"/>
    <col min="15091" max="15091" width="48" style="199" bestFit="1" customWidth="1"/>
    <col min="15092" max="15093" width="7.42578125" style="199" customWidth="1"/>
    <col min="15094" max="15094" width="5.42578125" style="199" customWidth="1"/>
    <col min="15095" max="15100" width="0" style="199" hidden="1" customWidth="1"/>
    <col min="15101" max="15106" width="5.85546875" style="199" customWidth="1"/>
    <col min="15107" max="15107" width="9.140625" style="199" customWidth="1"/>
    <col min="15108" max="15108" width="8" style="199" customWidth="1"/>
    <col min="15109" max="15109" width="12.28515625" style="199" customWidth="1"/>
    <col min="15110" max="15134" width="0" style="199" hidden="1" customWidth="1"/>
    <col min="15135" max="15135" width="31.140625" style="199" customWidth="1"/>
    <col min="15136" max="15136" width="45.28515625" style="199" customWidth="1"/>
    <col min="15137" max="15137" width="8" style="199" customWidth="1"/>
    <col min="15138" max="15143" width="0" style="199" hidden="1" customWidth="1"/>
    <col min="15144" max="15149" width="11.42578125" style="199"/>
    <col min="15150" max="15150" width="14.42578125" style="199" bestFit="1" customWidth="1"/>
    <col min="15151" max="15344" width="11.42578125" style="199"/>
    <col min="15345" max="15345" width="19.28515625" style="199" customWidth="1"/>
    <col min="15346" max="15346" width="6.85546875" style="199" customWidth="1"/>
    <col min="15347" max="15347" width="48" style="199" bestFit="1" customWidth="1"/>
    <col min="15348" max="15349" width="7.42578125" style="199" customWidth="1"/>
    <col min="15350" max="15350" width="5.42578125" style="199" customWidth="1"/>
    <col min="15351" max="15356" width="0" style="199" hidden="1" customWidth="1"/>
    <col min="15357" max="15362" width="5.85546875" style="199" customWidth="1"/>
    <col min="15363" max="15363" width="9.140625" style="199" customWidth="1"/>
    <col min="15364" max="15364" width="8" style="199" customWidth="1"/>
    <col min="15365" max="15365" width="12.28515625" style="199" customWidth="1"/>
    <col min="15366" max="15390" width="0" style="199" hidden="1" customWidth="1"/>
    <col min="15391" max="15391" width="31.140625" style="199" customWidth="1"/>
    <col min="15392" max="15392" width="45.28515625" style="199" customWidth="1"/>
    <col min="15393" max="15393" width="8" style="199" customWidth="1"/>
    <col min="15394" max="15399" width="0" style="199" hidden="1" customWidth="1"/>
    <col min="15400" max="15405" width="11.42578125" style="199"/>
    <col min="15406" max="15406" width="14.42578125" style="199" bestFit="1" customWidth="1"/>
    <col min="15407" max="15600" width="11.42578125" style="199"/>
    <col min="15601" max="15601" width="19.28515625" style="199" customWidth="1"/>
    <col min="15602" max="15602" width="6.85546875" style="199" customWidth="1"/>
    <col min="15603" max="15603" width="48" style="199" bestFit="1" customWidth="1"/>
    <col min="15604" max="15605" width="7.42578125" style="199" customWidth="1"/>
    <col min="15606" max="15606" width="5.42578125" style="199" customWidth="1"/>
    <col min="15607" max="15612" width="0" style="199" hidden="1" customWidth="1"/>
    <col min="15613" max="15618" width="5.85546875" style="199" customWidth="1"/>
    <col min="15619" max="15619" width="9.140625" style="199" customWidth="1"/>
    <col min="15620" max="15620" width="8" style="199" customWidth="1"/>
    <col min="15621" max="15621" width="12.28515625" style="199" customWidth="1"/>
    <col min="15622" max="15646" width="0" style="199" hidden="1" customWidth="1"/>
    <col min="15647" max="15647" width="31.140625" style="199" customWidth="1"/>
    <col min="15648" max="15648" width="45.28515625" style="199" customWidth="1"/>
    <col min="15649" max="15649" width="8" style="199" customWidth="1"/>
    <col min="15650" max="15655" width="0" style="199" hidden="1" customWidth="1"/>
    <col min="15656" max="15661" width="11.42578125" style="199"/>
    <col min="15662" max="15662" width="14.42578125" style="199" bestFit="1" customWidth="1"/>
    <col min="15663" max="15856" width="11.42578125" style="199"/>
    <col min="15857" max="15857" width="19.28515625" style="199" customWidth="1"/>
    <col min="15858" max="15858" width="6.85546875" style="199" customWidth="1"/>
    <col min="15859" max="15859" width="48" style="199" bestFit="1" customWidth="1"/>
    <col min="15860" max="15861" width="7.42578125" style="199" customWidth="1"/>
    <col min="15862" max="15862" width="5.42578125" style="199" customWidth="1"/>
    <col min="15863" max="15868" width="0" style="199" hidden="1" customWidth="1"/>
    <col min="15869" max="15874" width="5.85546875" style="199" customWidth="1"/>
    <col min="15875" max="15875" width="9.140625" style="199" customWidth="1"/>
    <col min="15876" max="15876" width="8" style="199" customWidth="1"/>
    <col min="15877" max="15877" width="12.28515625" style="199" customWidth="1"/>
    <col min="15878" max="15902" width="0" style="199" hidden="1" customWidth="1"/>
    <col min="15903" max="15903" width="31.140625" style="199" customWidth="1"/>
    <col min="15904" max="15904" width="45.28515625" style="199" customWidth="1"/>
    <col min="15905" max="15905" width="8" style="199" customWidth="1"/>
    <col min="15906" max="15911" width="0" style="199" hidden="1" customWidth="1"/>
    <col min="15912" max="15917" width="11.42578125" style="199"/>
    <col min="15918" max="15918" width="14.42578125" style="199" bestFit="1" customWidth="1"/>
    <col min="15919" max="16112" width="11.42578125" style="199"/>
    <col min="16113" max="16113" width="19.28515625" style="199" customWidth="1"/>
    <col min="16114" max="16114" width="6.85546875" style="199" customWidth="1"/>
    <col min="16115" max="16115" width="48" style="199" bestFit="1" customWidth="1"/>
    <col min="16116" max="16117" width="7.42578125" style="199" customWidth="1"/>
    <col min="16118" max="16118" width="5.42578125" style="199" customWidth="1"/>
    <col min="16119" max="16124" width="0" style="199" hidden="1" customWidth="1"/>
    <col min="16125" max="16130" width="5.85546875" style="199" customWidth="1"/>
    <col min="16131" max="16131" width="9.140625" style="199" customWidth="1"/>
    <col min="16132" max="16132" width="8" style="199" customWidth="1"/>
    <col min="16133" max="16133" width="12.28515625" style="199" customWidth="1"/>
    <col min="16134" max="16158" width="0" style="199" hidden="1" customWidth="1"/>
    <col min="16159" max="16159" width="31.140625" style="199" customWidth="1"/>
    <col min="16160" max="16160" width="45.28515625" style="199" customWidth="1"/>
    <col min="16161" max="16161" width="8" style="199" customWidth="1"/>
    <col min="16162" max="16167" width="0" style="199" hidden="1" customWidth="1"/>
    <col min="16168" max="16173" width="11.42578125" style="199"/>
    <col min="16174" max="16174" width="14.42578125" style="199" bestFit="1" customWidth="1"/>
    <col min="16175" max="16384" width="11.42578125" style="199"/>
  </cols>
  <sheetData>
    <row r="1" spans="1:46" s="322" customFormat="1" ht="28.5" customHeight="1" x14ac:dyDescent="0.25">
      <c r="A1" s="523"/>
      <c r="B1" s="524"/>
      <c r="C1" s="470" t="s">
        <v>419</v>
      </c>
      <c r="D1" s="471"/>
      <c r="E1" s="471"/>
      <c r="F1" s="471"/>
      <c r="G1" s="471"/>
      <c r="H1" s="471"/>
      <c r="I1" s="471"/>
      <c r="J1" s="471"/>
      <c r="K1" s="471"/>
      <c r="L1" s="471"/>
      <c r="M1" s="471"/>
      <c r="N1" s="471"/>
      <c r="O1" s="471"/>
      <c r="P1" s="471"/>
      <c r="Q1" s="471"/>
      <c r="R1" s="471"/>
      <c r="S1" s="471"/>
      <c r="T1" s="471"/>
      <c r="U1" s="471"/>
      <c r="V1" s="471"/>
      <c r="W1" s="471"/>
      <c r="X1" s="471"/>
      <c r="Y1" s="471"/>
      <c r="Z1" s="471"/>
      <c r="AA1" s="471"/>
      <c r="AB1" s="471"/>
      <c r="AC1" s="471"/>
      <c r="AD1" s="471"/>
      <c r="AE1" s="471"/>
      <c r="AF1" s="471"/>
      <c r="AG1" s="471"/>
      <c r="AH1" s="471"/>
      <c r="AI1" s="471"/>
      <c r="AJ1" s="471"/>
      <c r="AK1" s="471"/>
      <c r="AL1" s="471"/>
      <c r="AM1" s="471"/>
      <c r="AN1" s="471"/>
      <c r="AO1" s="471"/>
      <c r="AP1" s="471"/>
      <c r="AQ1" s="471"/>
      <c r="AR1" s="471"/>
      <c r="AS1" s="471"/>
      <c r="AT1" s="472"/>
    </row>
    <row r="2" spans="1:46" s="322" customFormat="1" ht="21" customHeight="1" x14ac:dyDescent="0.25">
      <c r="A2" s="525"/>
      <c r="B2" s="526"/>
      <c r="C2" s="473"/>
      <c r="D2" s="474"/>
      <c r="E2" s="474"/>
      <c r="F2" s="474"/>
      <c r="G2" s="474"/>
      <c r="H2" s="474"/>
      <c r="I2" s="474"/>
      <c r="J2" s="474"/>
      <c r="K2" s="474"/>
      <c r="L2" s="474"/>
      <c r="M2" s="474"/>
      <c r="N2" s="474"/>
      <c r="O2" s="474"/>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5"/>
    </row>
    <row r="3" spans="1:46" s="322" customFormat="1" ht="28.5" customHeight="1" thickBot="1" x14ac:dyDescent="0.3">
      <c r="A3" s="527"/>
      <c r="B3" s="528"/>
      <c r="C3" s="476"/>
      <c r="D3" s="477"/>
      <c r="E3" s="477"/>
      <c r="F3" s="477"/>
      <c r="G3" s="477"/>
      <c r="H3" s="477"/>
      <c r="I3" s="477"/>
      <c r="J3" s="477"/>
      <c r="K3" s="477"/>
      <c r="L3" s="477"/>
      <c r="M3" s="477"/>
      <c r="N3" s="477"/>
      <c r="O3" s="477"/>
      <c r="P3" s="477"/>
      <c r="Q3" s="477"/>
      <c r="R3" s="477"/>
      <c r="S3" s="477"/>
      <c r="T3" s="477"/>
      <c r="U3" s="477"/>
      <c r="V3" s="477"/>
      <c r="W3" s="477"/>
      <c r="X3" s="477"/>
      <c r="Y3" s="477"/>
      <c r="Z3" s="477"/>
      <c r="AA3" s="477"/>
      <c r="AB3" s="477"/>
      <c r="AC3" s="477"/>
      <c r="AD3" s="477"/>
      <c r="AE3" s="477"/>
      <c r="AF3" s="477"/>
      <c r="AG3" s="477"/>
      <c r="AH3" s="477"/>
      <c r="AI3" s="477"/>
      <c r="AJ3" s="477"/>
      <c r="AK3" s="477"/>
      <c r="AL3" s="477"/>
      <c r="AM3" s="477"/>
      <c r="AN3" s="477"/>
      <c r="AO3" s="477"/>
      <c r="AP3" s="477"/>
      <c r="AQ3" s="477"/>
      <c r="AR3" s="477"/>
      <c r="AS3" s="477"/>
      <c r="AT3" s="478"/>
    </row>
    <row r="4" spans="1:46" s="234" customFormat="1" ht="9.75" customHeight="1" thickBot="1" x14ac:dyDescent="0.3">
      <c r="B4" s="237"/>
      <c r="C4" s="237"/>
      <c r="D4" s="237"/>
      <c r="E4" s="237"/>
      <c r="F4" s="237"/>
      <c r="G4" s="237"/>
      <c r="H4" s="237"/>
      <c r="I4" s="237"/>
      <c r="J4" s="237"/>
      <c r="K4" s="237"/>
      <c r="L4" s="237"/>
      <c r="M4" s="237"/>
      <c r="N4" s="237"/>
      <c r="O4" s="237"/>
      <c r="P4" s="237"/>
      <c r="Q4" s="235"/>
      <c r="R4" s="235"/>
      <c r="S4" s="235"/>
      <c r="T4" s="235"/>
      <c r="U4" s="235"/>
      <c r="V4" s="235"/>
      <c r="W4" s="235"/>
      <c r="X4" s="235"/>
      <c r="Y4" s="235"/>
      <c r="Z4" s="235"/>
      <c r="AA4" s="235"/>
      <c r="AB4" s="235"/>
      <c r="AC4" s="235"/>
      <c r="AD4" s="235"/>
      <c r="AE4" s="235"/>
      <c r="AF4" s="235"/>
      <c r="AG4" s="235"/>
    </row>
    <row r="5" spans="1:46" s="234" customFormat="1" ht="21" customHeight="1" thickBot="1" x14ac:dyDescent="0.3">
      <c r="A5" s="545" t="s">
        <v>406</v>
      </c>
      <c r="B5" s="546"/>
      <c r="C5" s="546"/>
      <c r="D5" s="546"/>
      <c r="E5" s="546"/>
      <c r="F5" s="546"/>
      <c r="G5" s="546"/>
      <c r="H5" s="546"/>
      <c r="I5" s="546"/>
      <c r="J5" s="546"/>
      <c r="K5" s="546"/>
      <c r="L5" s="546"/>
      <c r="M5" s="546"/>
      <c r="N5" s="546"/>
      <c r="O5" s="547"/>
      <c r="P5" s="283"/>
      <c r="Q5" s="548" t="s">
        <v>48</v>
      </c>
      <c r="R5" s="549"/>
      <c r="S5" s="549"/>
      <c r="T5" s="549"/>
      <c r="U5" s="549"/>
      <c r="V5" s="549"/>
      <c r="W5" s="549"/>
      <c r="X5" s="549"/>
      <c r="Y5" s="549"/>
      <c r="Z5" s="549"/>
      <c r="AA5" s="549"/>
      <c r="AB5" s="549"/>
      <c r="AC5" s="549"/>
      <c r="AD5" s="549"/>
      <c r="AE5" s="549"/>
      <c r="AF5" s="550"/>
      <c r="AG5" s="332"/>
      <c r="AH5" s="545" t="s">
        <v>46</v>
      </c>
      <c r="AI5" s="546"/>
      <c r="AJ5" s="546"/>
      <c r="AK5" s="546"/>
      <c r="AL5" s="546"/>
      <c r="AM5" s="546"/>
      <c r="AN5" s="546"/>
      <c r="AO5" s="546"/>
      <c r="AP5" s="546"/>
      <c r="AQ5" s="546"/>
      <c r="AR5" s="546"/>
      <c r="AS5" s="546"/>
      <c r="AT5" s="547"/>
    </row>
    <row r="6" spans="1:46" s="234" customFormat="1" ht="8.25" customHeight="1" thickBot="1" x14ac:dyDescent="0.3">
      <c r="B6" s="943"/>
      <c r="C6" s="943"/>
      <c r="D6" s="943"/>
      <c r="E6" s="943"/>
      <c r="F6" s="943"/>
      <c r="G6" s="943"/>
      <c r="H6" s="943"/>
      <c r="I6" s="943"/>
      <c r="J6" s="943"/>
      <c r="K6" s="943"/>
      <c r="L6" s="943"/>
      <c r="M6" s="943"/>
      <c r="N6" s="943"/>
      <c r="O6" s="943"/>
      <c r="P6" s="943"/>
      <c r="Q6" s="943"/>
      <c r="R6" s="943"/>
      <c r="S6" s="943"/>
      <c r="T6" s="943"/>
      <c r="U6" s="943"/>
      <c r="V6" s="943"/>
      <c r="W6" s="943"/>
      <c r="X6" s="943"/>
      <c r="Y6" s="943"/>
      <c r="Z6" s="943"/>
      <c r="AA6" s="943"/>
      <c r="AB6" s="943"/>
      <c r="AC6" s="943"/>
      <c r="AD6" s="943"/>
      <c r="AE6" s="943"/>
      <c r="AF6" s="943"/>
      <c r="AG6" s="293"/>
    </row>
    <row r="7" spans="1:46" s="174" customFormat="1" ht="40.5" customHeight="1" thickBot="1" x14ac:dyDescent="0.3">
      <c r="A7" s="529" t="s">
        <v>193</v>
      </c>
      <c r="B7" s="530"/>
      <c r="C7" s="167" t="s">
        <v>50</v>
      </c>
      <c r="D7" s="167" t="s">
        <v>51</v>
      </c>
      <c r="E7" s="167" t="s">
        <v>52</v>
      </c>
      <c r="F7" s="167" t="s">
        <v>53</v>
      </c>
      <c r="G7" s="167" t="s">
        <v>54</v>
      </c>
      <c r="H7" s="167" t="s">
        <v>55</v>
      </c>
      <c r="I7" s="167" t="s">
        <v>56</v>
      </c>
      <c r="J7" s="167" t="s">
        <v>57</v>
      </c>
      <c r="K7" s="167" t="s">
        <v>58</v>
      </c>
      <c r="L7" s="167" t="s">
        <v>59</v>
      </c>
      <c r="M7" s="167" t="s">
        <v>60</v>
      </c>
      <c r="N7" s="167" t="s">
        <v>61</v>
      </c>
      <c r="O7" s="168" t="s">
        <v>6</v>
      </c>
      <c r="P7" s="252"/>
      <c r="Q7" s="285" t="s">
        <v>49</v>
      </c>
      <c r="R7" s="286" t="s">
        <v>47</v>
      </c>
      <c r="S7" s="286"/>
      <c r="T7" s="286" t="s">
        <v>50</v>
      </c>
      <c r="U7" s="286" t="s">
        <v>51</v>
      </c>
      <c r="V7" s="286" t="s">
        <v>52</v>
      </c>
      <c r="W7" s="286" t="s">
        <v>53</v>
      </c>
      <c r="X7" s="286" t="s">
        <v>54</v>
      </c>
      <c r="Y7" s="286" t="s">
        <v>55</v>
      </c>
      <c r="Z7" s="167" t="s">
        <v>56</v>
      </c>
      <c r="AA7" s="167" t="s">
        <v>57</v>
      </c>
      <c r="AB7" s="167" t="s">
        <v>58</v>
      </c>
      <c r="AC7" s="167" t="s">
        <v>59</v>
      </c>
      <c r="AD7" s="167" t="s">
        <v>60</v>
      </c>
      <c r="AE7" s="167" t="s">
        <v>61</v>
      </c>
      <c r="AF7" s="168" t="s">
        <v>6</v>
      </c>
      <c r="AG7" s="169"/>
      <c r="AH7" s="223" t="s">
        <v>225</v>
      </c>
      <c r="AI7" s="224" t="s">
        <v>226</v>
      </c>
      <c r="AJ7" s="224" t="s">
        <v>227</v>
      </c>
      <c r="AK7" s="224" t="s">
        <v>228</v>
      </c>
      <c r="AL7" s="224" t="s">
        <v>229</v>
      </c>
      <c r="AM7" s="224" t="s">
        <v>230</v>
      </c>
      <c r="AN7" s="224" t="s">
        <v>0</v>
      </c>
      <c r="AO7" s="224" t="s">
        <v>1</v>
      </c>
      <c r="AP7" s="224" t="s">
        <v>2</v>
      </c>
      <c r="AQ7" s="224" t="s">
        <v>3</v>
      </c>
      <c r="AR7" s="224" t="s">
        <v>4</v>
      </c>
      <c r="AS7" s="224" t="s">
        <v>5</v>
      </c>
      <c r="AT7" s="225" t="s">
        <v>62</v>
      </c>
    </row>
    <row r="8" spans="1:46" s="174" customFormat="1" ht="30" customHeight="1" thickTop="1" x14ac:dyDescent="0.25">
      <c r="A8" s="609">
        <v>1</v>
      </c>
      <c r="B8" s="950" t="str">
        <f>+'CONSOLIDADO ENE-DIC 2017'!C47</f>
        <v xml:space="preserve">Atender 100% las necesidades relacionadas con la prestación de servicios de apoyo a la gestión de la entidad </v>
      </c>
      <c r="C8" s="539">
        <f>+[26]MarcoTáctico!$C$21:$D$21</f>
        <v>0.125</v>
      </c>
      <c r="D8" s="539">
        <v>0.15</v>
      </c>
      <c r="E8" s="539">
        <v>0.2</v>
      </c>
      <c r="F8" s="539">
        <v>0.25</v>
      </c>
      <c r="G8" s="539">
        <v>0.3</v>
      </c>
      <c r="H8" s="539">
        <v>0.35</v>
      </c>
      <c r="I8" s="539">
        <v>0.4</v>
      </c>
      <c r="J8" s="539">
        <v>0.65</v>
      </c>
      <c r="K8" s="539">
        <v>0.8</v>
      </c>
      <c r="L8" s="539">
        <v>0.95</v>
      </c>
      <c r="M8" s="539">
        <v>0.98</v>
      </c>
      <c r="N8" s="539">
        <v>1</v>
      </c>
      <c r="O8" s="942">
        <v>1</v>
      </c>
      <c r="P8" s="260"/>
      <c r="Q8" s="498" t="s">
        <v>63</v>
      </c>
      <c r="R8" s="624" t="s">
        <v>354</v>
      </c>
      <c r="S8" s="244" t="s">
        <v>44</v>
      </c>
      <c r="T8" s="64">
        <v>20</v>
      </c>
      <c r="U8" s="64"/>
      <c r="V8" s="64"/>
      <c r="W8" s="64"/>
      <c r="X8" s="64"/>
      <c r="Y8" s="64"/>
      <c r="Z8" s="64"/>
      <c r="AA8" s="64">
        <v>40</v>
      </c>
      <c r="AB8" s="64">
        <v>20</v>
      </c>
      <c r="AC8" s="64">
        <v>20</v>
      </c>
      <c r="AD8" s="70"/>
      <c r="AE8" s="70"/>
      <c r="AF8" s="193">
        <f>IF(SUM(T8:AE8)=100,SUM(T8:AE8),IF(SUM(T8:AE8)=0,0,"Debe ponderar 100 puntos"))</f>
        <v>100</v>
      </c>
      <c r="AG8" s="175"/>
      <c r="AH8" s="506">
        <f t="shared" ref="AH8" si="0">IF(AND(T8=0,T9=0),"No Prog ni Ejec",IF(T8=0,CONCATENATE("No Prog, Ejec=  ",T9),T9/T8))</f>
        <v>1</v>
      </c>
      <c r="AI8" s="485" t="str">
        <f t="shared" ref="AI8" si="1">IF(AND(U8=0,U9=0),"No Prog ni Ejec",IF(U8=0,CONCATENATE("No Prog, Ejec=  ",U9),U9/U8))</f>
        <v>No Prog ni Ejec</v>
      </c>
      <c r="AJ8" s="485" t="str">
        <f t="shared" ref="AJ8" si="2">IF(AND(V8=0,V9=0),"No Prog ni Ejec",IF(V8=0,CONCATENATE("No Prog, Ejec=  ",V9),V9/V8))</f>
        <v>No Prog ni Ejec</v>
      </c>
      <c r="AK8" s="485" t="str">
        <f t="shared" ref="AK8" si="3">IF(AND(W8=0,W9=0),"No Prog ni Ejec",IF(W8=0,CONCATENATE("No Prog, Ejec=  ",W9),W9/W8))</f>
        <v>No Prog ni Ejec</v>
      </c>
      <c r="AL8" s="485" t="str">
        <f t="shared" ref="AL8" si="4">IF(AND(X8=0,X9=0),"No Prog ni Ejec",IF(X8=0,CONCATENATE("No Prog, Ejec=  ",X9),X9/X8))</f>
        <v>No Prog ni Ejec</v>
      </c>
      <c r="AM8" s="485" t="str">
        <f t="shared" ref="AM8" si="5">IF(AND(Y8=0,Y9=0),"No Prog ni Ejec",IF(Y8=0,CONCATENATE("No Prog, Ejec=  ",Y9),Y9/Y8))</f>
        <v>No Prog ni Ejec</v>
      </c>
      <c r="AN8" s="485" t="str">
        <f t="shared" ref="AN8:AT8" si="6">IF(AND(Z8=0,Z9=0),"No Prog ni Ejec",IF(Z8=0,CONCATENATE("No Prog, Ejec=  ",Z9),Z9/Z8))</f>
        <v>No Prog ni Ejec</v>
      </c>
      <c r="AO8" s="485">
        <f t="shared" si="6"/>
        <v>1</v>
      </c>
      <c r="AP8" s="485">
        <f t="shared" si="6"/>
        <v>1</v>
      </c>
      <c r="AQ8" s="485">
        <f t="shared" si="6"/>
        <v>1</v>
      </c>
      <c r="AR8" s="485" t="str">
        <f t="shared" si="6"/>
        <v>No Prog ni Ejec</v>
      </c>
      <c r="AS8" s="485" t="str">
        <f t="shared" si="6"/>
        <v>No Prog ni Ejec</v>
      </c>
      <c r="AT8" s="483">
        <f t="shared" si="6"/>
        <v>1</v>
      </c>
    </row>
    <row r="9" spans="1:46" s="174" customFormat="1" ht="30" customHeight="1" x14ac:dyDescent="0.25">
      <c r="A9" s="490"/>
      <c r="B9" s="948"/>
      <c r="C9" s="457"/>
      <c r="D9" s="457"/>
      <c r="E9" s="457"/>
      <c r="F9" s="457"/>
      <c r="G9" s="457"/>
      <c r="H9" s="457"/>
      <c r="I9" s="457"/>
      <c r="J9" s="457"/>
      <c r="K9" s="457"/>
      <c r="L9" s="457"/>
      <c r="M9" s="457"/>
      <c r="N9" s="457"/>
      <c r="O9" s="588"/>
      <c r="P9" s="260"/>
      <c r="Q9" s="507"/>
      <c r="R9" s="579"/>
      <c r="S9" s="240" t="s">
        <v>45</v>
      </c>
      <c r="T9" s="65">
        <v>20</v>
      </c>
      <c r="U9" s="65"/>
      <c r="V9" s="65"/>
      <c r="W9" s="65"/>
      <c r="X9" s="65"/>
      <c r="Y9" s="65"/>
      <c r="Z9" s="65"/>
      <c r="AA9" s="65">
        <v>40</v>
      </c>
      <c r="AB9" s="65">
        <v>20</v>
      </c>
      <c r="AC9" s="65">
        <v>20</v>
      </c>
      <c r="AD9" s="65"/>
      <c r="AE9" s="65"/>
      <c r="AF9" s="181">
        <f>SUM(T9:AE9)</f>
        <v>100</v>
      </c>
      <c r="AG9" s="175"/>
      <c r="AH9" s="583"/>
      <c r="AI9" s="577"/>
      <c r="AJ9" s="577"/>
      <c r="AK9" s="577"/>
      <c r="AL9" s="577"/>
      <c r="AM9" s="577"/>
      <c r="AN9" s="577"/>
      <c r="AO9" s="577"/>
      <c r="AP9" s="577"/>
      <c r="AQ9" s="577"/>
      <c r="AR9" s="577"/>
      <c r="AS9" s="577"/>
      <c r="AT9" s="580"/>
    </row>
    <row r="10" spans="1:46" s="174" customFormat="1" ht="30" customHeight="1" x14ac:dyDescent="0.25">
      <c r="A10" s="490"/>
      <c r="B10" s="948"/>
      <c r="C10" s="457"/>
      <c r="D10" s="457"/>
      <c r="E10" s="457"/>
      <c r="F10" s="457"/>
      <c r="G10" s="457"/>
      <c r="H10" s="457"/>
      <c r="I10" s="457"/>
      <c r="J10" s="457"/>
      <c r="K10" s="457"/>
      <c r="L10" s="457"/>
      <c r="M10" s="457"/>
      <c r="N10" s="457"/>
      <c r="O10" s="588"/>
      <c r="P10" s="260"/>
      <c r="Q10" s="507" t="s">
        <v>65</v>
      </c>
      <c r="R10" s="579" t="s">
        <v>158</v>
      </c>
      <c r="S10" s="241" t="s">
        <v>44</v>
      </c>
      <c r="T10" s="68">
        <v>5</v>
      </c>
      <c r="U10" s="68">
        <v>5</v>
      </c>
      <c r="V10" s="68">
        <v>10</v>
      </c>
      <c r="W10" s="68">
        <v>10</v>
      </c>
      <c r="X10" s="68">
        <v>10</v>
      </c>
      <c r="Y10" s="68">
        <v>10</v>
      </c>
      <c r="Z10" s="68">
        <v>10</v>
      </c>
      <c r="AA10" s="68">
        <v>10</v>
      </c>
      <c r="AB10" s="68">
        <v>10</v>
      </c>
      <c r="AC10" s="68">
        <v>10</v>
      </c>
      <c r="AD10" s="68">
        <v>5</v>
      </c>
      <c r="AE10" s="68">
        <v>5</v>
      </c>
      <c r="AF10" s="184">
        <f>IF(SUM(T10:AE10)=100,SUM(T10:AE10),IF(SUM(T10:AE10)=0,0,"Debe ponderar 100 puntos"))</f>
        <v>100</v>
      </c>
      <c r="AG10" s="175"/>
      <c r="AH10" s="583">
        <f t="shared" ref="AH10" si="7">IF(AND(T10=0,T11=0),"No Prog ni Ejec",IF(T10=0,CONCATENATE("No Prog, Ejec=  ",T11),T11/T10))</f>
        <v>1</v>
      </c>
      <c r="AI10" s="577">
        <f t="shared" ref="AI10" si="8">IF(AND(U10=0,U11=0),"No Prog ni Ejec",IF(U10=0,CONCATENATE("No Prog, Ejec=  ",U11),U11/U10))</f>
        <v>1</v>
      </c>
      <c r="AJ10" s="577">
        <f t="shared" ref="AJ10" si="9">IF(AND(V10=0,V11=0),"No Prog ni Ejec",IF(V10=0,CONCATENATE("No Prog, Ejec=  ",V11),V11/V10))</f>
        <v>1</v>
      </c>
      <c r="AK10" s="577">
        <f t="shared" ref="AK10" si="10">IF(AND(W10=0,W11=0),"No Prog ni Ejec",IF(W10=0,CONCATENATE("No Prog, Ejec=  ",W11),W11/W10))</f>
        <v>1</v>
      </c>
      <c r="AL10" s="577">
        <f t="shared" ref="AL10" si="11">IF(AND(X10=0,X11=0),"No Prog ni Ejec",IF(X10=0,CONCATENATE("No Prog, Ejec=  ",X11),X11/X10))</f>
        <v>1</v>
      </c>
      <c r="AM10" s="577">
        <f t="shared" ref="AM10" si="12">IF(AND(Y10=0,Y11=0),"No Prog ni Ejec",IF(Y10=0,CONCATENATE("No Prog, Ejec=  ",Y11),Y11/Y10))</f>
        <v>1</v>
      </c>
      <c r="AN10" s="577">
        <f t="shared" ref="AN10:AT10" si="13">IF(AND(Z10=0,Z11=0),"No Prog ni Ejec",IF(Z10=0,CONCATENATE("No Prog, Ejec=  ",Z11),Z11/Z10))</f>
        <v>1</v>
      </c>
      <c r="AO10" s="577">
        <f t="shared" si="13"/>
        <v>1</v>
      </c>
      <c r="AP10" s="577">
        <f t="shared" si="13"/>
        <v>1</v>
      </c>
      <c r="AQ10" s="577">
        <f t="shared" si="13"/>
        <v>1</v>
      </c>
      <c r="AR10" s="577">
        <f t="shared" si="13"/>
        <v>1</v>
      </c>
      <c r="AS10" s="577">
        <f t="shared" si="13"/>
        <v>1</v>
      </c>
      <c r="AT10" s="580">
        <f t="shared" si="13"/>
        <v>1</v>
      </c>
    </row>
    <row r="11" spans="1:46" s="174" customFormat="1" ht="30" customHeight="1" thickBot="1" x14ac:dyDescent="0.3">
      <c r="A11" s="491"/>
      <c r="B11" s="949"/>
      <c r="C11" s="458"/>
      <c r="D11" s="458"/>
      <c r="E11" s="458"/>
      <c r="F11" s="458"/>
      <c r="G11" s="458"/>
      <c r="H11" s="458"/>
      <c r="I11" s="458"/>
      <c r="J11" s="458"/>
      <c r="K11" s="458"/>
      <c r="L11" s="458"/>
      <c r="M11" s="458"/>
      <c r="N11" s="458"/>
      <c r="O11" s="589"/>
      <c r="P11" s="260"/>
      <c r="Q11" s="516"/>
      <c r="R11" s="646"/>
      <c r="S11" s="242" t="s">
        <v>45</v>
      </c>
      <c r="T11" s="65">
        <v>5</v>
      </c>
      <c r="U11" s="65">
        <v>5</v>
      </c>
      <c r="V11" s="65">
        <v>10</v>
      </c>
      <c r="W11" s="65">
        <v>10</v>
      </c>
      <c r="X11" s="65">
        <v>10</v>
      </c>
      <c r="Y11" s="65">
        <v>10</v>
      </c>
      <c r="Z11" s="65">
        <v>10</v>
      </c>
      <c r="AA11" s="65">
        <v>10</v>
      </c>
      <c r="AB11" s="65">
        <v>10</v>
      </c>
      <c r="AC11" s="65">
        <v>10</v>
      </c>
      <c r="AD11" s="65">
        <v>5</v>
      </c>
      <c r="AE11" s="65">
        <v>5</v>
      </c>
      <c r="AF11" s="187">
        <f>SUM(T11:AE11)</f>
        <v>100</v>
      </c>
      <c r="AG11" s="175"/>
      <c r="AH11" s="598"/>
      <c r="AI11" s="586"/>
      <c r="AJ11" s="586"/>
      <c r="AK11" s="586"/>
      <c r="AL11" s="586"/>
      <c r="AM11" s="586"/>
      <c r="AN11" s="586"/>
      <c r="AO11" s="586"/>
      <c r="AP11" s="586"/>
      <c r="AQ11" s="586"/>
      <c r="AR11" s="586"/>
      <c r="AS11" s="586"/>
      <c r="AT11" s="585"/>
    </row>
    <row r="12" spans="1:46" s="174" customFormat="1" ht="30" customHeight="1" thickTop="1" x14ac:dyDescent="0.25">
      <c r="A12" s="489">
        <v>2</v>
      </c>
      <c r="B12" s="947" t="str">
        <f>+'CONSOLIDADO ENE-DIC 2017'!C48</f>
        <v>Implementar y mantener 40% el sistema integrado de gestión de la entidad</v>
      </c>
      <c r="C12" s="456">
        <v>0.2</v>
      </c>
      <c r="D12" s="456">
        <v>0.22</v>
      </c>
      <c r="E12" s="456">
        <v>0.24</v>
      </c>
      <c r="F12" s="456">
        <v>0.27</v>
      </c>
      <c r="G12" s="456">
        <v>0.28999999999999998</v>
      </c>
      <c r="H12" s="456">
        <v>0.28999999999999998</v>
      </c>
      <c r="I12" s="456">
        <v>0.3</v>
      </c>
      <c r="J12" s="456">
        <v>0.32</v>
      </c>
      <c r="K12" s="456">
        <v>0.33</v>
      </c>
      <c r="L12" s="456">
        <v>0.34</v>
      </c>
      <c r="M12" s="456">
        <v>0.36</v>
      </c>
      <c r="N12" s="456">
        <v>0.36</v>
      </c>
      <c r="O12" s="587">
        <v>0.36</v>
      </c>
      <c r="P12" s="260"/>
      <c r="Q12" s="515" t="s">
        <v>66</v>
      </c>
      <c r="R12" s="724" t="s">
        <v>355</v>
      </c>
      <c r="S12" s="243" t="s">
        <v>44</v>
      </c>
      <c r="T12" s="70"/>
      <c r="U12" s="70">
        <v>20</v>
      </c>
      <c r="V12" s="70">
        <v>40</v>
      </c>
      <c r="W12" s="70">
        <v>40</v>
      </c>
      <c r="X12" s="70"/>
      <c r="Y12" s="70"/>
      <c r="Z12" s="70"/>
      <c r="AA12" s="70"/>
      <c r="AB12" s="70"/>
      <c r="AC12" s="70"/>
      <c r="AD12" s="70"/>
      <c r="AE12" s="70"/>
      <c r="AF12" s="190">
        <f>IF(SUM(T12:AE12)=100,SUM(T12:AE12),IF(SUM(T12:AE12)=0,0,"Debe ponderar 100 puntos"))</f>
        <v>100</v>
      </c>
      <c r="AG12" s="175"/>
      <c r="AH12" s="615" t="str">
        <f t="shared" ref="AH12" si="14">IF(AND(T12=0,T13=0),"No Prog ni Ejec",IF(T12=0,CONCATENATE("No Prog, Ejec=  ",T13),T13/T12))</f>
        <v>No Prog ni Ejec</v>
      </c>
      <c r="AI12" s="611">
        <f t="shared" ref="AI12" si="15">IF(AND(U12=0,U13=0),"No Prog ni Ejec",IF(U12=0,CONCATENATE("No Prog, Ejec=  ",U13),U13/U12))</f>
        <v>1</v>
      </c>
      <c r="AJ12" s="611">
        <f t="shared" ref="AJ12" si="16">IF(AND(V12=0,V13=0),"No Prog ni Ejec",IF(V12=0,CONCATENATE("No Prog, Ejec=  ",V13),V13/V12))</f>
        <v>1</v>
      </c>
      <c r="AK12" s="611">
        <f t="shared" ref="AK12" si="17">IF(AND(W12=0,W13=0),"No Prog ni Ejec",IF(W12=0,CONCATENATE("No Prog, Ejec=  ",W13),W13/W12))</f>
        <v>0.75</v>
      </c>
      <c r="AL12" s="611" t="str">
        <f t="shared" ref="AL12" si="18">IF(AND(X12=0,X13=0),"No Prog ni Ejec",IF(X12=0,CONCATENATE("No Prog, Ejec=  ",X13),X13/X12))</f>
        <v>No Prog, Ejec=  10</v>
      </c>
      <c r="AM12" s="611" t="str">
        <f t="shared" ref="AM12" si="19">IF(AND(Y12=0,Y13=0),"No Prog ni Ejec",IF(Y12=0,CONCATENATE("No Prog, Ejec=  ",Y13),Y13/Y12))</f>
        <v>No Prog ni Ejec</v>
      </c>
      <c r="AN12" s="611" t="str">
        <f t="shared" ref="AN12:AT12" si="20">IF(AND(Z12=0,Z13=0),"No Prog ni Ejec",IF(Z12=0,CONCATENATE("No Prog, Ejec=  ",Z13),Z13/Z12))</f>
        <v>No Prog ni Ejec</v>
      </c>
      <c r="AO12" s="611" t="str">
        <f t="shared" si="20"/>
        <v>No Prog ni Ejec</v>
      </c>
      <c r="AP12" s="611" t="str">
        <f t="shared" si="20"/>
        <v>No Prog ni Ejec</v>
      </c>
      <c r="AQ12" s="611" t="str">
        <f t="shared" si="20"/>
        <v>No Prog ni Ejec</v>
      </c>
      <c r="AR12" s="611" t="str">
        <f t="shared" si="20"/>
        <v>No Prog ni Ejec</v>
      </c>
      <c r="AS12" s="611" t="str">
        <f t="shared" si="20"/>
        <v>No Prog ni Ejec</v>
      </c>
      <c r="AT12" s="610">
        <f t="shared" si="20"/>
        <v>1</v>
      </c>
    </row>
    <row r="13" spans="1:46" s="174" customFormat="1" ht="30" customHeight="1" x14ac:dyDescent="0.25">
      <c r="A13" s="490"/>
      <c r="B13" s="948"/>
      <c r="C13" s="457"/>
      <c r="D13" s="457"/>
      <c r="E13" s="457"/>
      <c r="F13" s="457"/>
      <c r="G13" s="457"/>
      <c r="H13" s="457"/>
      <c r="I13" s="457"/>
      <c r="J13" s="457"/>
      <c r="K13" s="457"/>
      <c r="L13" s="457"/>
      <c r="M13" s="457"/>
      <c r="N13" s="457"/>
      <c r="O13" s="588"/>
      <c r="P13" s="260"/>
      <c r="Q13" s="507"/>
      <c r="R13" s="579"/>
      <c r="S13" s="240" t="s">
        <v>45</v>
      </c>
      <c r="T13" s="65"/>
      <c r="U13" s="65">
        <v>20</v>
      </c>
      <c r="V13" s="65">
        <v>40</v>
      </c>
      <c r="W13" s="65">
        <v>30</v>
      </c>
      <c r="X13" s="65">
        <v>10</v>
      </c>
      <c r="Y13" s="65"/>
      <c r="Z13" s="65"/>
      <c r="AA13" s="65"/>
      <c r="AB13" s="65"/>
      <c r="AC13" s="65"/>
      <c r="AD13" s="65"/>
      <c r="AE13" s="65"/>
      <c r="AF13" s="181">
        <f>SUM(T13:AE13)</f>
        <v>100</v>
      </c>
      <c r="AG13" s="175"/>
      <c r="AH13" s="583"/>
      <c r="AI13" s="577"/>
      <c r="AJ13" s="577"/>
      <c r="AK13" s="577"/>
      <c r="AL13" s="577"/>
      <c r="AM13" s="577"/>
      <c r="AN13" s="577"/>
      <c r="AO13" s="577"/>
      <c r="AP13" s="577"/>
      <c r="AQ13" s="577"/>
      <c r="AR13" s="577"/>
      <c r="AS13" s="577"/>
      <c r="AT13" s="580"/>
    </row>
    <row r="14" spans="1:46" s="174" customFormat="1" ht="30" customHeight="1" x14ac:dyDescent="0.25">
      <c r="A14" s="490"/>
      <c r="B14" s="948"/>
      <c r="C14" s="457"/>
      <c r="D14" s="457"/>
      <c r="E14" s="457"/>
      <c r="F14" s="457"/>
      <c r="G14" s="457"/>
      <c r="H14" s="457"/>
      <c r="I14" s="457"/>
      <c r="J14" s="457"/>
      <c r="K14" s="457"/>
      <c r="L14" s="457"/>
      <c r="M14" s="457"/>
      <c r="N14" s="457"/>
      <c r="O14" s="588"/>
      <c r="P14" s="260"/>
      <c r="Q14" s="507" t="s">
        <v>67</v>
      </c>
      <c r="R14" s="579" t="s">
        <v>356</v>
      </c>
      <c r="S14" s="241" t="s">
        <v>44</v>
      </c>
      <c r="T14" s="68"/>
      <c r="U14" s="68"/>
      <c r="V14" s="68"/>
      <c r="W14" s="68"/>
      <c r="X14" s="68"/>
      <c r="Y14" s="68"/>
      <c r="Z14" s="68"/>
      <c r="AA14" s="68"/>
      <c r="AB14" s="68"/>
      <c r="AC14" s="68"/>
      <c r="AD14" s="68"/>
      <c r="AE14" s="68">
        <v>100</v>
      </c>
      <c r="AF14" s="184">
        <f>IF(SUM(T14:AE14)=100,SUM(T14:AE14),IF(SUM(T14:AE14)=0,0,"Debe ponderar 100 puntos"))</f>
        <v>100</v>
      </c>
      <c r="AG14" s="175"/>
      <c r="AH14" s="583" t="str">
        <f t="shared" ref="AH14" si="21">IF(AND(T14=0,T15=0),"No Prog ni Ejec",IF(T14=0,CONCATENATE("No Prog, Ejec=  ",T15),T15/T14))</f>
        <v>No Prog ni Ejec</v>
      </c>
      <c r="AI14" s="577" t="str">
        <f t="shared" ref="AI14" si="22">IF(AND(U14=0,U15=0),"No Prog ni Ejec",IF(U14=0,CONCATENATE("No Prog, Ejec=  ",U15),U15/U14))</f>
        <v>No Prog ni Ejec</v>
      </c>
      <c r="AJ14" s="577" t="str">
        <f t="shared" ref="AJ14" si="23">IF(AND(V14=0,V15=0),"No Prog ni Ejec",IF(V14=0,CONCATENATE("No Prog, Ejec=  ",V15),V15/V14))</f>
        <v>No Prog ni Ejec</v>
      </c>
      <c r="AK14" s="577" t="str">
        <f t="shared" ref="AK14" si="24">IF(AND(W14=0,W15=0),"No Prog ni Ejec",IF(W14=0,CONCATENATE("No Prog, Ejec=  ",W15),W15/W14))</f>
        <v>No Prog ni Ejec</v>
      </c>
      <c r="AL14" s="577" t="str">
        <f t="shared" ref="AL14" si="25">IF(AND(X14=0,X15=0),"No Prog ni Ejec",IF(X14=0,CONCATENATE("No Prog, Ejec=  ",X15),X15/X14))</f>
        <v>No Prog ni Ejec</v>
      </c>
      <c r="AM14" s="577" t="str">
        <f t="shared" ref="AM14" si="26">IF(AND(Y14=0,Y15=0),"No Prog ni Ejec",IF(Y14=0,CONCATENATE("No Prog, Ejec=  ",Y15),Y15/Y14))</f>
        <v>No Prog ni Ejec</v>
      </c>
      <c r="AN14" s="577" t="str">
        <f t="shared" ref="AN14:AT14" si="27">IF(AND(Z14=0,Z15=0),"No Prog ni Ejec",IF(Z14=0,CONCATENATE("No Prog, Ejec=  ",Z15),Z15/Z14))</f>
        <v>No Prog ni Ejec</v>
      </c>
      <c r="AO14" s="577" t="str">
        <f t="shared" si="27"/>
        <v>No Prog ni Ejec</v>
      </c>
      <c r="AP14" s="577" t="str">
        <f t="shared" si="27"/>
        <v>No Prog ni Ejec</v>
      </c>
      <c r="AQ14" s="577" t="str">
        <f t="shared" si="27"/>
        <v>No Prog ni Ejec</v>
      </c>
      <c r="AR14" s="577" t="str">
        <f t="shared" si="27"/>
        <v>No Prog ni Ejec</v>
      </c>
      <c r="AS14" s="577">
        <f t="shared" si="27"/>
        <v>0</v>
      </c>
      <c r="AT14" s="580">
        <f t="shared" si="27"/>
        <v>0</v>
      </c>
    </row>
    <row r="15" spans="1:46" s="174" customFormat="1" ht="30" customHeight="1" x14ac:dyDescent="0.25">
      <c r="A15" s="490"/>
      <c r="B15" s="948"/>
      <c r="C15" s="457"/>
      <c r="D15" s="457"/>
      <c r="E15" s="457"/>
      <c r="F15" s="457"/>
      <c r="G15" s="457"/>
      <c r="H15" s="457"/>
      <c r="I15" s="457"/>
      <c r="J15" s="457"/>
      <c r="K15" s="457"/>
      <c r="L15" s="457"/>
      <c r="M15" s="457"/>
      <c r="N15" s="457"/>
      <c r="O15" s="588"/>
      <c r="P15" s="260"/>
      <c r="Q15" s="507"/>
      <c r="R15" s="579"/>
      <c r="S15" s="240" t="s">
        <v>45</v>
      </c>
      <c r="T15" s="65"/>
      <c r="U15" s="65"/>
      <c r="V15" s="65"/>
      <c r="W15" s="65"/>
      <c r="X15" s="65"/>
      <c r="Y15" s="65"/>
      <c r="Z15" s="65"/>
      <c r="AA15" s="65"/>
      <c r="AB15" s="65"/>
      <c r="AC15" s="65"/>
      <c r="AD15" s="65"/>
      <c r="AE15" s="65">
        <v>0</v>
      </c>
      <c r="AF15" s="181">
        <f>SUM(T15:AE15)</f>
        <v>0</v>
      </c>
      <c r="AG15" s="175"/>
      <c r="AH15" s="583"/>
      <c r="AI15" s="577"/>
      <c r="AJ15" s="577"/>
      <c r="AK15" s="577"/>
      <c r="AL15" s="577"/>
      <c r="AM15" s="577"/>
      <c r="AN15" s="577"/>
      <c r="AO15" s="577"/>
      <c r="AP15" s="577"/>
      <c r="AQ15" s="577"/>
      <c r="AR15" s="577"/>
      <c r="AS15" s="577"/>
      <c r="AT15" s="580"/>
    </row>
    <row r="16" spans="1:46" s="174" customFormat="1" ht="30" customHeight="1" x14ac:dyDescent="0.25">
      <c r="A16" s="490"/>
      <c r="B16" s="948"/>
      <c r="C16" s="457"/>
      <c r="D16" s="457"/>
      <c r="E16" s="457"/>
      <c r="F16" s="457"/>
      <c r="G16" s="457"/>
      <c r="H16" s="457"/>
      <c r="I16" s="457"/>
      <c r="J16" s="457"/>
      <c r="K16" s="457"/>
      <c r="L16" s="457"/>
      <c r="M16" s="457"/>
      <c r="N16" s="457"/>
      <c r="O16" s="588"/>
      <c r="P16" s="260"/>
      <c r="Q16" s="507" t="s">
        <v>68</v>
      </c>
      <c r="R16" s="579" t="s">
        <v>357</v>
      </c>
      <c r="S16" s="241" t="s">
        <v>44</v>
      </c>
      <c r="T16" s="68">
        <v>5</v>
      </c>
      <c r="U16" s="68">
        <v>5</v>
      </c>
      <c r="V16" s="68">
        <v>10</v>
      </c>
      <c r="W16" s="68">
        <v>10</v>
      </c>
      <c r="X16" s="68">
        <v>10</v>
      </c>
      <c r="Y16" s="68">
        <v>10</v>
      </c>
      <c r="Z16" s="68">
        <v>10</v>
      </c>
      <c r="AA16" s="68">
        <v>10</v>
      </c>
      <c r="AB16" s="68">
        <v>10</v>
      </c>
      <c r="AC16" s="68">
        <v>10</v>
      </c>
      <c r="AD16" s="68">
        <v>5</v>
      </c>
      <c r="AE16" s="68">
        <v>5</v>
      </c>
      <c r="AF16" s="184">
        <f>IF(SUM(T16:AE16)=100,SUM(T16:AE16),IF(SUM(T16:AE16)=0,0,"Debe ponderar 100 puntos"))</f>
        <v>100</v>
      </c>
      <c r="AG16" s="175"/>
      <c r="AH16" s="583">
        <f t="shared" ref="AH16" si="28">IF(AND(T16=0,T17=0),"No Prog ni Ejec",IF(T16=0,CONCATENATE("No Prog, Ejec=  ",T17),T17/T16))</f>
        <v>1</v>
      </c>
      <c r="AI16" s="577">
        <f t="shared" ref="AI16" si="29">IF(AND(U16=0,U17=0),"No Prog ni Ejec",IF(U16=0,CONCATENATE("No Prog, Ejec=  ",U17),U17/U16))</f>
        <v>1</v>
      </c>
      <c r="AJ16" s="577">
        <f t="shared" ref="AJ16" si="30">IF(AND(V16=0,V17=0),"No Prog ni Ejec",IF(V16=0,CONCATENATE("No Prog, Ejec=  ",V17),V17/V16))</f>
        <v>1</v>
      </c>
      <c r="AK16" s="577">
        <f t="shared" ref="AK16" si="31">IF(AND(W16=0,W17=0),"No Prog ni Ejec",IF(W16=0,CONCATENATE("No Prog, Ejec=  ",W17),W17/W16))</f>
        <v>1</v>
      </c>
      <c r="AL16" s="577">
        <f t="shared" ref="AL16" si="32">IF(AND(X16=0,X17=0),"No Prog ni Ejec",IF(X16=0,CONCATENATE("No Prog, Ejec=  ",X17),X17/X16))</f>
        <v>1</v>
      </c>
      <c r="AM16" s="577">
        <f t="shared" ref="AM16" si="33">IF(AND(Y16=0,Y17=0),"No Prog ni Ejec",IF(Y16=0,CONCATENATE("No Prog, Ejec=  ",Y17),Y17/Y16))</f>
        <v>1</v>
      </c>
      <c r="AN16" s="577">
        <f t="shared" ref="AN16:AT16" si="34">IF(AND(Z16=0,Z17=0),"No Prog ni Ejec",IF(Z16=0,CONCATENATE("No Prog, Ejec=  ",Z17),Z17/Z16))</f>
        <v>1</v>
      </c>
      <c r="AO16" s="577">
        <f t="shared" si="34"/>
        <v>1</v>
      </c>
      <c r="AP16" s="577">
        <f t="shared" si="34"/>
        <v>1</v>
      </c>
      <c r="AQ16" s="577">
        <f t="shared" si="34"/>
        <v>1</v>
      </c>
      <c r="AR16" s="577">
        <f t="shared" si="34"/>
        <v>1</v>
      </c>
      <c r="AS16" s="577">
        <f t="shared" si="34"/>
        <v>1</v>
      </c>
      <c r="AT16" s="580">
        <f t="shared" si="34"/>
        <v>1</v>
      </c>
    </row>
    <row r="17" spans="1:46" s="174" customFormat="1" ht="30" customHeight="1" x14ac:dyDescent="0.25">
      <c r="A17" s="490"/>
      <c r="B17" s="948"/>
      <c r="C17" s="457"/>
      <c r="D17" s="457"/>
      <c r="E17" s="457"/>
      <c r="F17" s="457"/>
      <c r="G17" s="457"/>
      <c r="H17" s="457"/>
      <c r="I17" s="457"/>
      <c r="J17" s="457"/>
      <c r="K17" s="457"/>
      <c r="L17" s="457"/>
      <c r="M17" s="457"/>
      <c r="N17" s="457"/>
      <c r="O17" s="588"/>
      <c r="P17" s="261"/>
      <c r="Q17" s="507"/>
      <c r="R17" s="579"/>
      <c r="S17" s="240" t="s">
        <v>45</v>
      </c>
      <c r="T17" s="65">
        <v>5</v>
      </c>
      <c r="U17" s="65">
        <v>5</v>
      </c>
      <c r="V17" s="65">
        <v>10</v>
      </c>
      <c r="W17" s="65">
        <v>10</v>
      </c>
      <c r="X17" s="65">
        <v>10</v>
      </c>
      <c r="Y17" s="65">
        <v>10</v>
      </c>
      <c r="Z17" s="65">
        <v>10</v>
      </c>
      <c r="AA17" s="65">
        <v>10</v>
      </c>
      <c r="AB17" s="65">
        <v>10</v>
      </c>
      <c r="AC17" s="65">
        <v>10</v>
      </c>
      <c r="AD17" s="65">
        <v>5</v>
      </c>
      <c r="AE17" s="65">
        <v>5</v>
      </c>
      <c r="AF17" s="181">
        <f>SUM(T17:AE17)</f>
        <v>100</v>
      </c>
      <c r="AG17" s="175"/>
      <c r="AH17" s="583"/>
      <c r="AI17" s="577"/>
      <c r="AJ17" s="577"/>
      <c r="AK17" s="577"/>
      <c r="AL17" s="577"/>
      <c r="AM17" s="577"/>
      <c r="AN17" s="577"/>
      <c r="AO17" s="577"/>
      <c r="AP17" s="577"/>
      <c r="AQ17" s="577"/>
      <c r="AR17" s="577"/>
      <c r="AS17" s="577"/>
      <c r="AT17" s="580"/>
    </row>
    <row r="18" spans="1:46" s="174" customFormat="1" ht="30" customHeight="1" x14ac:dyDescent="0.25">
      <c r="A18" s="490"/>
      <c r="B18" s="948"/>
      <c r="C18" s="457"/>
      <c r="D18" s="457"/>
      <c r="E18" s="457"/>
      <c r="F18" s="457"/>
      <c r="G18" s="457"/>
      <c r="H18" s="457"/>
      <c r="I18" s="457"/>
      <c r="J18" s="457"/>
      <c r="K18" s="457"/>
      <c r="L18" s="457"/>
      <c r="M18" s="457"/>
      <c r="N18" s="457"/>
      <c r="O18" s="588"/>
      <c r="P18" s="261"/>
      <c r="Q18" s="507" t="s">
        <v>69</v>
      </c>
      <c r="R18" s="579" t="s">
        <v>358</v>
      </c>
      <c r="S18" s="241" t="s">
        <v>44</v>
      </c>
      <c r="T18" s="68">
        <v>5</v>
      </c>
      <c r="U18" s="68">
        <v>5</v>
      </c>
      <c r="V18" s="68">
        <v>10</v>
      </c>
      <c r="W18" s="68">
        <v>10</v>
      </c>
      <c r="X18" s="68">
        <v>10</v>
      </c>
      <c r="Y18" s="68">
        <v>10</v>
      </c>
      <c r="Z18" s="68">
        <v>10</v>
      </c>
      <c r="AA18" s="68">
        <v>10</v>
      </c>
      <c r="AB18" s="68">
        <v>10</v>
      </c>
      <c r="AC18" s="68">
        <v>10</v>
      </c>
      <c r="AD18" s="68">
        <v>5</v>
      </c>
      <c r="AE18" s="68">
        <v>5</v>
      </c>
      <c r="AF18" s="184">
        <f>IF(SUM(T18:AE18)=100,SUM(T18:AE18),IF(SUM(T18:AE18)=0,0,"Debe ponderar 100 puntos"))</f>
        <v>100</v>
      </c>
      <c r="AG18" s="175"/>
      <c r="AH18" s="583">
        <f t="shared" ref="AH18" si="35">IF(AND(T18=0,T19=0),"No Prog ni Ejec",IF(T18=0,CONCATENATE("No Prog, Ejec=  ",T19),T19/T18))</f>
        <v>1</v>
      </c>
      <c r="AI18" s="577">
        <f t="shared" ref="AI18" si="36">IF(AND(U18=0,U19=0),"No Prog ni Ejec",IF(U18=0,CONCATENATE("No Prog, Ejec=  ",U19),U19/U18))</f>
        <v>1</v>
      </c>
      <c r="AJ18" s="577">
        <f t="shared" ref="AJ18" si="37">IF(AND(V18=0,V19=0),"No Prog ni Ejec",IF(V18=0,CONCATENATE("No Prog, Ejec=  ",V19),V19/V18))</f>
        <v>1</v>
      </c>
      <c r="AK18" s="577">
        <f t="shared" ref="AK18" si="38">IF(AND(W18=0,W19=0),"No Prog ni Ejec",IF(W18=0,CONCATENATE("No Prog, Ejec=  ",W19),W19/W18))</f>
        <v>1</v>
      </c>
      <c r="AL18" s="577">
        <f t="shared" ref="AL18" si="39">IF(AND(X18=0,X19=0),"No Prog ni Ejec",IF(X18=0,CONCATENATE("No Prog, Ejec=  ",X19),X19/X18))</f>
        <v>1</v>
      </c>
      <c r="AM18" s="577">
        <f t="shared" ref="AM18" si="40">IF(AND(Y18=0,Y19=0),"No Prog ni Ejec",IF(Y18=0,CONCATENATE("No Prog, Ejec=  ",Y19),Y19/Y18))</f>
        <v>1</v>
      </c>
      <c r="AN18" s="577">
        <f t="shared" ref="AN18:AT18" si="41">IF(AND(Z18=0,Z19=0),"No Prog ni Ejec",IF(Z18=0,CONCATENATE("No Prog, Ejec=  ",Z19),Z19/Z18))</f>
        <v>1</v>
      </c>
      <c r="AO18" s="577">
        <f t="shared" si="41"/>
        <v>1</v>
      </c>
      <c r="AP18" s="577">
        <f t="shared" si="41"/>
        <v>1</v>
      </c>
      <c r="AQ18" s="577">
        <f t="shared" si="41"/>
        <v>1</v>
      </c>
      <c r="AR18" s="577">
        <f t="shared" si="41"/>
        <v>1</v>
      </c>
      <c r="AS18" s="577">
        <f t="shared" si="41"/>
        <v>1</v>
      </c>
      <c r="AT18" s="580">
        <f t="shared" si="41"/>
        <v>1</v>
      </c>
    </row>
    <row r="19" spans="1:46" s="174" customFormat="1" ht="30" customHeight="1" x14ac:dyDescent="0.25">
      <c r="A19" s="490"/>
      <c r="B19" s="948"/>
      <c r="C19" s="457"/>
      <c r="D19" s="457"/>
      <c r="E19" s="457"/>
      <c r="F19" s="457"/>
      <c r="G19" s="457"/>
      <c r="H19" s="457"/>
      <c r="I19" s="457"/>
      <c r="J19" s="457"/>
      <c r="K19" s="457"/>
      <c r="L19" s="457"/>
      <c r="M19" s="457"/>
      <c r="N19" s="457"/>
      <c r="O19" s="588"/>
      <c r="P19" s="261"/>
      <c r="Q19" s="507"/>
      <c r="R19" s="579"/>
      <c r="S19" s="240" t="s">
        <v>45</v>
      </c>
      <c r="T19" s="65">
        <v>5</v>
      </c>
      <c r="U19" s="65">
        <v>5</v>
      </c>
      <c r="V19" s="65">
        <v>10</v>
      </c>
      <c r="W19" s="65">
        <v>10</v>
      </c>
      <c r="X19" s="65">
        <v>10</v>
      </c>
      <c r="Y19" s="65">
        <v>10</v>
      </c>
      <c r="Z19" s="65">
        <v>10</v>
      </c>
      <c r="AA19" s="65">
        <v>10</v>
      </c>
      <c r="AB19" s="65">
        <v>10</v>
      </c>
      <c r="AC19" s="65">
        <v>10</v>
      </c>
      <c r="AD19" s="65">
        <v>5</v>
      </c>
      <c r="AE19" s="65">
        <v>5</v>
      </c>
      <c r="AF19" s="181">
        <f>SUM(T19:AE19)</f>
        <v>100</v>
      </c>
      <c r="AG19" s="175"/>
      <c r="AH19" s="583"/>
      <c r="AI19" s="577"/>
      <c r="AJ19" s="577"/>
      <c r="AK19" s="577"/>
      <c r="AL19" s="577"/>
      <c r="AM19" s="577"/>
      <c r="AN19" s="577"/>
      <c r="AO19" s="577"/>
      <c r="AP19" s="577"/>
      <c r="AQ19" s="577"/>
      <c r="AR19" s="577"/>
      <c r="AS19" s="577"/>
      <c r="AT19" s="580"/>
    </row>
    <row r="20" spans="1:46" s="174" customFormat="1" ht="30" customHeight="1" x14ac:dyDescent="0.25">
      <c r="A20" s="490"/>
      <c r="B20" s="948"/>
      <c r="C20" s="457"/>
      <c r="D20" s="457"/>
      <c r="E20" s="457"/>
      <c r="F20" s="457"/>
      <c r="G20" s="457"/>
      <c r="H20" s="457"/>
      <c r="I20" s="457"/>
      <c r="J20" s="457"/>
      <c r="K20" s="457"/>
      <c r="L20" s="457"/>
      <c r="M20" s="457"/>
      <c r="N20" s="457"/>
      <c r="O20" s="588"/>
      <c r="P20" s="261"/>
      <c r="Q20" s="507" t="s">
        <v>102</v>
      </c>
      <c r="R20" s="579" t="s">
        <v>359</v>
      </c>
      <c r="S20" s="241" t="s">
        <v>44</v>
      </c>
      <c r="T20" s="68"/>
      <c r="U20" s="68"/>
      <c r="V20" s="68"/>
      <c r="W20" s="68">
        <v>33</v>
      </c>
      <c r="X20" s="68"/>
      <c r="Y20" s="68"/>
      <c r="Z20" s="68"/>
      <c r="AA20" s="68">
        <v>33</v>
      </c>
      <c r="AB20" s="68"/>
      <c r="AC20" s="68"/>
      <c r="AD20" s="68"/>
      <c r="AE20" s="68">
        <v>34</v>
      </c>
      <c r="AF20" s="184">
        <f>IF(SUM(T20:AE20)=100,SUM(T20:AE20),IF(SUM(T20:AE20)=0,0,"Debe ponderar 100 puntos"))</f>
        <v>100</v>
      </c>
      <c r="AG20" s="175"/>
      <c r="AH20" s="583" t="str">
        <f t="shared" ref="AH20" si="42">IF(AND(T20=0,T21=0),"No Prog ni Ejec",IF(T20=0,CONCATENATE("No Prog, Ejec=  ",T21),T21/T20))</f>
        <v>No Prog ni Ejec</v>
      </c>
      <c r="AI20" s="577" t="str">
        <f t="shared" ref="AI20" si="43">IF(AND(U20=0,U21=0),"No Prog ni Ejec",IF(U20=0,CONCATENATE("No Prog, Ejec=  ",U21),U21/U20))</f>
        <v>No Prog ni Ejec</v>
      </c>
      <c r="AJ20" s="577" t="str">
        <f t="shared" ref="AJ20" si="44">IF(AND(V20=0,V21=0),"No Prog ni Ejec",IF(V20=0,CONCATENATE("No Prog, Ejec=  ",V21),V21/V20))</f>
        <v>No Prog ni Ejec</v>
      </c>
      <c r="AK20" s="577">
        <f t="shared" ref="AK20" si="45">IF(AND(W20=0,W21=0),"No Prog ni Ejec",IF(W20=0,CONCATENATE("No Prog, Ejec=  ",W21),W21/W20))</f>
        <v>1</v>
      </c>
      <c r="AL20" s="577" t="str">
        <f t="shared" ref="AL20" si="46">IF(AND(X20=0,X21=0),"No Prog ni Ejec",IF(X20=0,CONCATENATE("No Prog, Ejec=  ",X21),X21/X20))</f>
        <v>No Prog ni Ejec</v>
      </c>
      <c r="AM20" s="577" t="str">
        <f t="shared" ref="AM20" si="47">IF(AND(Y20=0,Y21=0),"No Prog ni Ejec",IF(Y20=0,CONCATENATE("No Prog, Ejec=  ",Y21),Y21/Y20))</f>
        <v>No Prog ni Ejec</v>
      </c>
      <c r="AN20" s="577" t="str">
        <f t="shared" ref="AN20:AT20" si="48">IF(AND(Z20=0,Z21=0),"No Prog ni Ejec",IF(Z20=0,CONCATENATE("No Prog, Ejec=  ",Z21),Z21/Z20))</f>
        <v>No Prog ni Ejec</v>
      </c>
      <c r="AO20" s="577">
        <f t="shared" si="48"/>
        <v>1</v>
      </c>
      <c r="AP20" s="577" t="str">
        <f t="shared" si="48"/>
        <v>No Prog ni Ejec</v>
      </c>
      <c r="AQ20" s="577" t="str">
        <f t="shared" si="48"/>
        <v>No Prog ni Ejec</v>
      </c>
      <c r="AR20" s="577" t="str">
        <f t="shared" si="48"/>
        <v>No Prog ni Ejec</v>
      </c>
      <c r="AS20" s="577">
        <f t="shared" si="48"/>
        <v>1</v>
      </c>
      <c r="AT20" s="580">
        <f t="shared" si="48"/>
        <v>1</v>
      </c>
    </row>
    <row r="21" spans="1:46" s="174" customFormat="1" ht="30" customHeight="1" thickBot="1" x14ac:dyDescent="0.3">
      <c r="A21" s="491"/>
      <c r="B21" s="949"/>
      <c r="C21" s="458"/>
      <c r="D21" s="458"/>
      <c r="E21" s="458"/>
      <c r="F21" s="458"/>
      <c r="G21" s="458"/>
      <c r="H21" s="458"/>
      <c r="I21" s="458"/>
      <c r="J21" s="458"/>
      <c r="K21" s="458"/>
      <c r="L21" s="458"/>
      <c r="M21" s="458"/>
      <c r="N21" s="458"/>
      <c r="O21" s="589"/>
      <c r="P21" s="261"/>
      <c r="Q21" s="516"/>
      <c r="R21" s="646"/>
      <c r="S21" s="242" t="s">
        <v>45</v>
      </c>
      <c r="T21" s="65"/>
      <c r="U21" s="65"/>
      <c r="V21" s="65"/>
      <c r="W21" s="65">
        <v>33</v>
      </c>
      <c r="X21" s="65"/>
      <c r="Y21" s="65"/>
      <c r="Z21" s="69"/>
      <c r="AA21" s="69">
        <v>33</v>
      </c>
      <c r="AB21" s="69"/>
      <c r="AC21" s="69"/>
      <c r="AD21" s="69"/>
      <c r="AE21" s="69">
        <v>34</v>
      </c>
      <c r="AF21" s="187">
        <f>SUM(T21:AE21)</f>
        <v>100</v>
      </c>
      <c r="AG21" s="175"/>
      <c r="AH21" s="598"/>
      <c r="AI21" s="586"/>
      <c r="AJ21" s="586"/>
      <c r="AK21" s="586"/>
      <c r="AL21" s="586"/>
      <c r="AM21" s="586"/>
      <c r="AN21" s="586"/>
      <c r="AO21" s="586"/>
      <c r="AP21" s="586"/>
      <c r="AQ21" s="586"/>
      <c r="AR21" s="586"/>
      <c r="AS21" s="586"/>
      <c r="AT21" s="585"/>
    </row>
    <row r="22" spans="1:46" s="174" customFormat="1" ht="30" customHeight="1" thickTop="1" x14ac:dyDescent="0.25">
      <c r="A22" s="489">
        <v>3</v>
      </c>
      <c r="B22" s="947" t="str">
        <f>+'CONSOLIDADO ENE-DIC 2017'!C49</f>
        <v>Gestionar el 100% de los contratos requeridos por la entidad para el cumplimiento de su misionalidad</v>
      </c>
      <c r="C22" s="456">
        <v>0.04</v>
      </c>
      <c r="D22" s="456">
        <v>0.11</v>
      </c>
      <c r="E22" s="456">
        <v>0.24</v>
      </c>
      <c r="F22" s="456">
        <v>0.32</v>
      </c>
      <c r="G22" s="456">
        <v>0.4</v>
      </c>
      <c r="H22" s="456">
        <v>0.53</v>
      </c>
      <c r="I22" s="456">
        <v>0.61</v>
      </c>
      <c r="J22" s="456">
        <v>0.69</v>
      </c>
      <c r="K22" s="456">
        <v>0.82</v>
      </c>
      <c r="L22" s="456">
        <v>0.87</v>
      </c>
      <c r="M22" s="456">
        <v>0.88</v>
      </c>
      <c r="N22" s="456">
        <v>1</v>
      </c>
      <c r="O22" s="587">
        <v>1</v>
      </c>
      <c r="P22" s="261"/>
      <c r="Q22" s="515" t="s">
        <v>70</v>
      </c>
      <c r="R22" s="724" t="s">
        <v>159</v>
      </c>
      <c r="S22" s="243" t="s">
        <v>44</v>
      </c>
      <c r="T22" s="70">
        <v>5</v>
      </c>
      <c r="U22" s="70">
        <v>10</v>
      </c>
      <c r="V22" s="70">
        <v>10</v>
      </c>
      <c r="W22" s="70">
        <v>10</v>
      </c>
      <c r="X22" s="70">
        <v>10</v>
      </c>
      <c r="Y22" s="70">
        <v>10</v>
      </c>
      <c r="Z22" s="70">
        <v>10</v>
      </c>
      <c r="AA22" s="70">
        <v>10</v>
      </c>
      <c r="AB22" s="70">
        <v>10</v>
      </c>
      <c r="AC22" s="70">
        <v>5</v>
      </c>
      <c r="AD22" s="70">
        <v>5</v>
      </c>
      <c r="AE22" s="70">
        <v>5</v>
      </c>
      <c r="AF22" s="190">
        <f>IF(SUM(T22:AE22)=100,SUM(T22:AE22),IF(SUM(T22:AE22)=0,0,"Debe ponderar 100 puntos"))</f>
        <v>100</v>
      </c>
      <c r="AG22" s="175"/>
      <c r="AH22" s="615">
        <f t="shared" ref="AH22" si="49">IF(AND(T22=0,T23=0),"No Prog ni Ejec",IF(T22=0,CONCATENATE("No Prog, Ejec=  ",T23),T23/T22))</f>
        <v>1</v>
      </c>
      <c r="AI22" s="611">
        <f t="shared" ref="AI22" si="50">IF(AND(U22=0,U23=0),"No Prog ni Ejec",IF(U22=0,CONCATENATE("No Prog, Ejec=  ",U23),U23/U22))</f>
        <v>1</v>
      </c>
      <c r="AJ22" s="611">
        <f t="shared" ref="AJ22" si="51">IF(AND(V22=0,V23=0),"No Prog ni Ejec",IF(V22=0,CONCATENATE("No Prog, Ejec=  ",V23),V23/V22))</f>
        <v>1</v>
      </c>
      <c r="AK22" s="611">
        <f t="shared" ref="AK22" si="52">IF(AND(W22=0,W23=0),"No Prog ni Ejec",IF(W22=0,CONCATENATE("No Prog, Ejec=  ",W23),W23/W22))</f>
        <v>1</v>
      </c>
      <c r="AL22" s="611">
        <f t="shared" ref="AL22" si="53">IF(AND(X22=0,X23=0),"No Prog ni Ejec",IF(X22=0,CONCATENATE("No Prog, Ejec=  ",X23),X23/X22))</f>
        <v>1</v>
      </c>
      <c r="AM22" s="611">
        <f t="shared" ref="AM22" si="54">IF(AND(Y22=0,Y23=0),"No Prog ni Ejec",IF(Y22=0,CONCATENATE("No Prog, Ejec=  ",Y23),Y23/Y22))</f>
        <v>1</v>
      </c>
      <c r="AN22" s="611">
        <f t="shared" ref="AN22:AT22" si="55">IF(AND(Z22=0,Z23=0),"No Prog ni Ejec",IF(Z22=0,CONCATENATE("No Prog, Ejec=  ",Z23),Z23/Z22))</f>
        <v>1</v>
      </c>
      <c r="AO22" s="611">
        <f t="shared" si="55"/>
        <v>1</v>
      </c>
      <c r="AP22" s="611">
        <f t="shared" si="55"/>
        <v>1</v>
      </c>
      <c r="AQ22" s="611">
        <f t="shared" si="55"/>
        <v>1</v>
      </c>
      <c r="AR22" s="611">
        <f t="shared" si="55"/>
        <v>0</v>
      </c>
      <c r="AS22" s="611">
        <f t="shared" si="55"/>
        <v>2</v>
      </c>
      <c r="AT22" s="610">
        <f t="shared" si="55"/>
        <v>1</v>
      </c>
    </row>
    <row r="23" spans="1:46" s="174" customFormat="1" ht="30" customHeight="1" x14ac:dyDescent="0.25">
      <c r="A23" s="490"/>
      <c r="B23" s="948"/>
      <c r="C23" s="457"/>
      <c r="D23" s="457"/>
      <c r="E23" s="457"/>
      <c r="F23" s="457"/>
      <c r="G23" s="457"/>
      <c r="H23" s="457"/>
      <c r="I23" s="457"/>
      <c r="J23" s="457"/>
      <c r="K23" s="457"/>
      <c r="L23" s="457"/>
      <c r="M23" s="457"/>
      <c r="N23" s="457"/>
      <c r="O23" s="588"/>
      <c r="P23" s="261"/>
      <c r="Q23" s="507"/>
      <c r="R23" s="579"/>
      <c r="S23" s="240" t="s">
        <v>45</v>
      </c>
      <c r="T23" s="65">
        <v>5</v>
      </c>
      <c r="U23" s="65">
        <v>10</v>
      </c>
      <c r="V23" s="65">
        <v>10</v>
      </c>
      <c r="W23" s="65">
        <v>10</v>
      </c>
      <c r="X23" s="65">
        <v>10</v>
      </c>
      <c r="Y23" s="65">
        <v>10</v>
      </c>
      <c r="Z23" s="69">
        <v>10</v>
      </c>
      <c r="AA23" s="69">
        <v>10</v>
      </c>
      <c r="AB23" s="69">
        <v>10</v>
      </c>
      <c r="AC23" s="69">
        <v>5</v>
      </c>
      <c r="AD23" s="69"/>
      <c r="AE23" s="69">
        <v>10</v>
      </c>
      <c r="AF23" s="181">
        <f>SUM(T23:AE23)</f>
        <v>100</v>
      </c>
      <c r="AG23" s="175"/>
      <c r="AH23" s="583"/>
      <c r="AI23" s="577"/>
      <c r="AJ23" s="577"/>
      <c r="AK23" s="577"/>
      <c r="AL23" s="577"/>
      <c r="AM23" s="577"/>
      <c r="AN23" s="577"/>
      <c r="AO23" s="577"/>
      <c r="AP23" s="577"/>
      <c r="AQ23" s="577"/>
      <c r="AR23" s="577"/>
      <c r="AS23" s="577"/>
      <c r="AT23" s="580"/>
    </row>
    <row r="24" spans="1:46" s="174" customFormat="1" ht="30" customHeight="1" x14ac:dyDescent="0.25">
      <c r="A24" s="490"/>
      <c r="B24" s="948"/>
      <c r="C24" s="457"/>
      <c r="D24" s="457"/>
      <c r="E24" s="457"/>
      <c r="F24" s="457"/>
      <c r="G24" s="457"/>
      <c r="H24" s="457"/>
      <c r="I24" s="457"/>
      <c r="J24" s="457"/>
      <c r="K24" s="457"/>
      <c r="L24" s="457"/>
      <c r="M24" s="457"/>
      <c r="N24" s="457"/>
      <c r="O24" s="588"/>
      <c r="P24" s="261"/>
      <c r="Q24" s="507" t="s">
        <v>71</v>
      </c>
      <c r="R24" s="579" t="s">
        <v>360</v>
      </c>
      <c r="S24" s="241" t="s">
        <v>44</v>
      </c>
      <c r="T24" s="68">
        <v>10</v>
      </c>
      <c r="U24" s="68">
        <v>10</v>
      </c>
      <c r="V24" s="68">
        <v>10</v>
      </c>
      <c r="W24" s="68">
        <v>10</v>
      </c>
      <c r="X24" s="68">
        <v>10</v>
      </c>
      <c r="Y24" s="68">
        <v>10</v>
      </c>
      <c r="Z24" s="68">
        <v>10</v>
      </c>
      <c r="AA24" s="68">
        <v>10</v>
      </c>
      <c r="AB24" s="68">
        <v>5</v>
      </c>
      <c r="AC24" s="68">
        <v>5</v>
      </c>
      <c r="AD24" s="68">
        <v>5</v>
      </c>
      <c r="AE24" s="68">
        <v>5</v>
      </c>
      <c r="AF24" s="184">
        <f>IF(SUM(T24:AE24)=100,SUM(T24:AE24),IF(SUM(T24:AE24)=0,0,"Debe ponderar 100 puntos"))</f>
        <v>100</v>
      </c>
      <c r="AG24" s="175"/>
      <c r="AH24" s="583">
        <f t="shared" ref="AH24" si="56">IF(AND(T24=0,T25=0),"No Prog ni Ejec",IF(T24=0,CONCATENATE("No Prog, Ejec=  ",T25),T25/T24))</f>
        <v>1</v>
      </c>
      <c r="AI24" s="577">
        <f t="shared" ref="AI24" si="57">IF(AND(U24=0,U25=0),"No Prog ni Ejec",IF(U24=0,CONCATENATE("No Prog, Ejec=  ",U25),U25/U24))</f>
        <v>1</v>
      </c>
      <c r="AJ24" s="577">
        <f t="shared" ref="AJ24" si="58">IF(AND(V24=0,V25=0),"No Prog ni Ejec",IF(V24=0,CONCATENATE("No Prog, Ejec=  ",V25),V25/V24))</f>
        <v>1</v>
      </c>
      <c r="AK24" s="577">
        <f t="shared" ref="AK24" si="59">IF(AND(W24=0,W25=0),"No Prog ni Ejec",IF(W24=0,CONCATENATE("No Prog, Ejec=  ",W25),W25/W24))</f>
        <v>1</v>
      </c>
      <c r="AL24" s="577">
        <f t="shared" ref="AL24" si="60">IF(AND(X24=0,X25=0),"No Prog ni Ejec",IF(X24=0,CONCATENATE("No Prog, Ejec=  ",X25),X25/X24))</f>
        <v>1</v>
      </c>
      <c r="AM24" s="577">
        <f t="shared" ref="AM24" si="61">IF(AND(Y24=0,Y25=0),"No Prog ni Ejec",IF(Y24=0,CONCATENATE("No Prog, Ejec=  ",Y25),Y25/Y24))</f>
        <v>1</v>
      </c>
      <c r="AN24" s="577">
        <f t="shared" ref="AN24:AT24" si="62">IF(AND(Z24=0,Z25=0),"No Prog ni Ejec",IF(Z24=0,CONCATENATE("No Prog, Ejec=  ",Z25),Z25/Z24))</f>
        <v>1</v>
      </c>
      <c r="AO24" s="577">
        <f t="shared" si="62"/>
        <v>1</v>
      </c>
      <c r="AP24" s="577">
        <f t="shared" si="62"/>
        <v>1</v>
      </c>
      <c r="AQ24" s="577">
        <f t="shared" si="62"/>
        <v>1</v>
      </c>
      <c r="AR24" s="577">
        <f t="shared" si="62"/>
        <v>1</v>
      </c>
      <c r="AS24" s="577">
        <f t="shared" si="62"/>
        <v>1</v>
      </c>
      <c r="AT24" s="580">
        <f t="shared" si="62"/>
        <v>1</v>
      </c>
    </row>
    <row r="25" spans="1:46" s="174" customFormat="1" ht="30" customHeight="1" x14ac:dyDescent="0.25">
      <c r="A25" s="490"/>
      <c r="B25" s="948"/>
      <c r="C25" s="457"/>
      <c r="D25" s="457"/>
      <c r="E25" s="457"/>
      <c r="F25" s="457"/>
      <c r="G25" s="457"/>
      <c r="H25" s="457"/>
      <c r="I25" s="457"/>
      <c r="J25" s="457"/>
      <c r="K25" s="457"/>
      <c r="L25" s="457"/>
      <c r="M25" s="457"/>
      <c r="N25" s="457"/>
      <c r="O25" s="588"/>
      <c r="P25" s="260"/>
      <c r="Q25" s="507"/>
      <c r="R25" s="579"/>
      <c r="S25" s="240" t="s">
        <v>45</v>
      </c>
      <c r="T25" s="65">
        <v>10</v>
      </c>
      <c r="U25" s="65">
        <v>10</v>
      </c>
      <c r="V25" s="65">
        <v>10</v>
      </c>
      <c r="W25" s="65">
        <v>10</v>
      </c>
      <c r="X25" s="65">
        <v>10</v>
      </c>
      <c r="Y25" s="65">
        <v>10</v>
      </c>
      <c r="Z25" s="65">
        <v>10</v>
      </c>
      <c r="AA25" s="65">
        <v>10</v>
      </c>
      <c r="AB25" s="65">
        <v>5</v>
      </c>
      <c r="AC25" s="65">
        <v>5</v>
      </c>
      <c r="AD25" s="65">
        <v>5</v>
      </c>
      <c r="AE25" s="65">
        <v>5</v>
      </c>
      <c r="AF25" s="181">
        <f>SUM(T25:AE25)</f>
        <v>100</v>
      </c>
      <c r="AG25" s="175"/>
      <c r="AH25" s="583"/>
      <c r="AI25" s="577"/>
      <c r="AJ25" s="577"/>
      <c r="AK25" s="577"/>
      <c r="AL25" s="577"/>
      <c r="AM25" s="577"/>
      <c r="AN25" s="577"/>
      <c r="AO25" s="577"/>
      <c r="AP25" s="577"/>
      <c r="AQ25" s="577"/>
      <c r="AR25" s="577"/>
      <c r="AS25" s="577"/>
      <c r="AT25" s="580"/>
    </row>
    <row r="26" spans="1:46" s="174" customFormat="1" ht="30" customHeight="1" x14ac:dyDescent="0.25">
      <c r="A26" s="490"/>
      <c r="B26" s="948"/>
      <c r="C26" s="457"/>
      <c r="D26" s="457"/>
      <c r="E26" s="457"/>
      <c r="F26" s="457"/>
      <c r="G26" s="457"/>
      <c r="H26" s="457"/>
      <c r="I26" s="457"/>
      <c r="J26" s="457"/>
      <c r="K26" s="457"/>
      <c r="L26" s="457"/>
      <c r="M26" s="457"/>
      <c r="N26" s="457"/>
      <c r="O26" s="588"/>
      <c r="P26" s="260"/>
      <c r="Q26" s="507" t="s">
        <v>72</v>
      </c>
      <c r="R26" s="579" t="s">
        <v>361</v>
      </c>
      <c r="S26" s="241" t="s">
        <v>44</v>
      </c>
      <c r="T26" s="68">
        <v>5</v>
      </c>
      <c r="U26" s="68">
        <v>5</v>
      </c>
      <c r="V26" s="68">
        <v>10</v>
      </c>
      <c r="W26" s="68">
        <v>10</v>
      </c>
      <c r="X26" s="68">
        <v>10</v>
      </c>
      <c r="Y26" s="68">
        <v>10</v>
      </c>
      <c r="Z26" s="68">
        <v>10</v>
      </c>
      <c r="AA26" s="68">
        <v>10</v>
      </c>
      <c r="AB26" s="68">
        <v>10</v>
      </c>
      <c r="AC26" s="68">
        <v>10</v>
      </c>
      <c r="AD26" s="68">
        <v>5</v>
      </c>
      <c r="AE26" s="68">
        <v>5</v>
      </c>
      <c r="AF26" s="184">
        <f>IF(SUM(T26:AE26)=100,SUM(T26:AE26),IF(SUM(T26:AE26)=0,0,"Debe ponderar 100 puntos"))</f>
        <v>100</v>
      </c>
      <c r="AG26" s="175"/>
      <c r="AH26" s="583">
        <f t="shared" ref="AH26" si="63">IF(AND(T26=0,T27=0),"No Prog ni Ejec",IF(T26=0,CONCATENATE("No Prog, Ejec=  ",T27),T27/T26))</f>
        <v>1</v>
      </c>
      <c r="AI26" s="577">
        <f t="shared" ref="AI26" si="64">IF(AND(U26=0,U27=0),"No Prog ni Ejec",IF(U26=0,CONCATENATE("No Prog, Ejec=  ",U27),U27/U26))</f>
        <v>1</v>
      </c>
      <c r="AJ26" s="577">
        <f t="shared" ref="AJ26" si="65">IF(AND(V26=0,V27=0),"No Prog ni Ejec",IF(V26=0,CONCATENATE("No Prog, Ejec=  ",V27),V27/V26))</f>
        <v>1</v>
      </c>
      <c r="AK26" s="577">
        <f t="shared" ref="AK26" si="66">IF(AND(W26=0,W27=0),"No Prog ni Ejec",IF(W26=0,CONCATENATE("No Prog, Ejec=  ",W27),W27/W26))</f>
        <v>1</v>
      </c>
      <c r="AL26" s="577">
        <f t="shared" ref="AL26" si="67">IF(AND(X26=0,X27=0),"No Prog ni Ejec",IF(X26=0,CONCATENATE("No Prog, Ejec=  ",X27),X27/X26))</f>
        <v>1</v>
      </c>
      <c r="AM26" s="577">
        <f t="shared" ref="AM26" si="68">IF(AND(Y26=0,Y27=0),"No Prog ni Ejec",IF(Y26=0,CONCATENATE("No Prog, Ejec=  ",Y27),Y27/Y26))</f>
        <v>1</v>
      </c>
      <c r="AN26" s="577">
        <f t="shared" ref="AN26:AT26" si="69">IF(AND(Z26=0,Z27=0),"No Prog ni Ejec",IF(Z26=0,CONCATENATE("No Prog, Ejec=  ",Z27),Z27/Z26))</f>
        <v>1</v>
      </c>
      <c r="AO26" s="577">
        <f t="shared" si="69"/>
        <v>1</v>
      </c>
      <c r="AP26" s="577">
        <f t="shared" si="69"/>
        <v>1</v>
      </c>
      <c r="AQ26" s="577">
        <f t="shared" si="69"/>
        <v>1</v>
      </c>
      <c r="AR26" s="577">
        <f t="shared" si="69"/>
        <v>1</v>
      </c>
      <c r="AS26" s="577">
        <f t="shared" si="69"/>
        <v>1</v>
      </c>
      <c r="AT26" s="580">
        <f t="shared" si="69"/>
        <v>1</v>
      </c>
    </row>
    <row r="27" spans="1:46" s="174" customFormat="1" ht="30" customHeight="1" x14ac:dyDescent="0.25">
      <c r="A27" s="490"/>
      <c r="B27" s="948"/>
      <c r="C27" s="457"/>
      <c r="D27" s="457"/>
      <c r="E27" s="457"/>
      <c r="F27" s="457"/>
      <c r="G27" s="457"/>
      <c r="H27" s="457"/>
      <c r="I27" s="457"/>
      <c r="J27" s="457"/>
      <c r="K27" s="457"/>
      <c r="L27" s="457"/>
      <c r="M27" s="457"/>
      <c r="N27" s="457"/>
      <c r="O27" s="588"/>
      <c r="P27" s="260"/>
      <c r="Q27" s="507"/>
      <c r="R27" s="579"/>
      <c r="S27" s="240" t="s">
        <v>45</v>
      </c>
      <c r="T27" s="65">
        <v>5</v>
      </c>
      <c r="U27" s="65">
        <v>5</v>
      </c>
      <c r="V27" s="65">
        <v>10</v>
      </c>
      <c r="W27" s="65">
        <v>10</v>
      </c>
      <c r="X27" s="65">
        <v>10</v>
      </c>
      <c r="Y27" s="65">
        <v>10</v>
      </c>
      <c r="Z27" s="65">
        <v>10</v>
      </c>
      <c r="AA27" s="65">
        <v>10</v>
      </c>
      <c r="AB27" s="65">
        <v>10</v>
      </c>
      <c r="AC27" s="65">
        <v>10</v>
      </c>
      <c r="AD27" s="65">
        <v>5</v>
      </c>
      <c r="AE27" s="65">
        <v>5</v>
      </c>
      <c r="AF27" s="181">
        <f>SUM(T27:AE27)</f>
        <v>100</v>
      </c>
      <c r="AG27" s="175"/>
      <c r="AH27" s="583"/>
      <c r="AI27" s="577"/>
      <c r="AJ27" s="577"/>
      <c r="AK27" s="577"/>
      <c r="AL27" s="577"/>
      <c r="AM27" s="577"/>
      <c r="AN27" s="577"/>
      <c r="AO27" s="577"/>
      <c r="AP27" s="577"/>
      <c r="AQ27" s="577"/>
      <c r="AR27" s="577"/>
      <c r="AS27" s="577"/>
      <c r="AT27" s="580"/>
    </row>
    <row r="28" spans="1:46" s="174" customFormat="1" ht="30" customHeight="1" x14ac:dyDescent="0.25">
      <c r="A28" s="490"/>
      <c r="B28" s="948"/>
      <c r="C28" s="457"/>
      <c r="D28" s="457"/>
      <c r="E28" s="457"/>
      <c r="F28" s="457"/>
      <c r="G28" s="457"/>
      <c r="H28" s="457"/>
      <c r="I28" s="457"/>
      <c r="J28" s="457"/>
      <c r="K28" s="457"/>
      <c r="L28" s="457"/>
      <c r="M28" s="457"/>
      <c r="N28" s="457"/>
      <c r="O28" s="588"/>
      <c r="P28" s="260"/>
      <c r="Q28" s="507" t="s">
        <v>73</v>
      </c>
      <c r="R28" s="579" t="s">
        <v>362</v>
      </c>
      <c r="S28" s="241" t="s">
        <v>44</v>
      </c>
      <c r="T28" s="68"/>
      <c r="U28" s="68"/>
      <c r="V28" s="68">
        <v>25</v>
      </c>
      <c r="W28" s="68"/>
      <c r="X28" s="68"/>
      <c r="Y28" s="68">
        <v>25</v>
      </c>
      <c r="Z28" s="68"/>
      <c r="AA28" s="68"/>
      <c r="AB28" s="68">
        <v>25</v>
      </c>
      <c r="AC28" s="68"/>
      <c r="AD28" s="68"/>
      <c r="AE28" s="68">
        <v>25</v>
      </c>
      <c r="AF28" s="184">
        <f>IF(SUM(T28:AE28)=100,SUM(T28:AE28),IF(SUM(T28:AE28)=0,0,"Debe ponderar 100 puntos"))</f>
        <v>100</v>
      </c>
      <c r="AG28" s="175"/>
      <c r="AH28" s="583" t="str">
        <f t="shared" ref="AH28" si="70">IF(AND(T28=0,T29=0),"No Prog ni Ejec",IF(T28=0,CONCATENATE("No Prog, Ejec=  ",T29),T29/T28))</f>
        <v>No Prog ni Ejec</v>
      </c>
      <c r="AI28" s="577" t="str">
        <f t="shared" ref="AI28" si="71">IF(AND(U28=0,U29=0),"No Prog ni Ejec",IF(U28=0,CONCATENATE("No Prog, Ejec=  ",U29),U29/U28))</f>
        <v>No Prog ni Ejec</v>
      </c>
      <c r="AJ28" s="577">
        <f t="shared" ref="AJ28" si="72">IF(AND(V28=0,V29=0),"No Prog ni Ejec",IF(V28=0,CONCATENATE("No Prog, Ejec=  ",V29),V29/V28))</f>
        <v>1</v>
      </c>
      <c r="AK28" s="577" t="str">
        <f t="shared" ref="AK28" si="73">IF(AND(W28=0,W29=0),"No Prog ni Ejec",IF(W28=0,CONCATENATE("No Prog, Ejec=  ",W29),W29/W28))</f>
        <v>No Prog ni Ejec</v>
      </c>
      <c r="AL28" s="577" t="str">
        <f t="shared" ref="AL28" si="74">IF(AND(X28=0,X29=0),"No Prog ni Ejec",IF(X28=0,CONCATENATE("No Prog, Ejec=  ",X29),X29/X28))</f>
        <v>No Prog ni Ejec</v>
      </c>
      <c r="AM28" s="577">
        <f t="shared" ref="AM28" si="75">IF(AND(Y28=0,Y29=0),"No Prog ni Ejec",IF(Y28=0,CONCATENATE("No Prog, Ejec=  ",Y29),Y29/Y28))</f>
        <v>1</v>
      </c>
      <c r="AN28" s="577" t="str">
        <f t="shared" ref="AN28:AT28" si="76">IF(AND(Z28=0,Z29=0),"No Prog ni Ejec",IF(Z28=0,CONCATENATE("No Prog, Ejec=  ",Z29),Z29/Z28))</f>
        <v>No Prog ni Ejec</v>
      </c>
      <c r="AO28" s="577" t="str">
        <f t="shared" si="76"/>
        <v>No Prog ni Ejec</v>
      </c>
      <c r="AP28" s="577">
        <f t="shared" si="76"/>
        <v>1</v>
      </c>
      <c r="AQ28" s="577" t="str">
        <f t="shared" si="76"/>
        <v>No Prog ni Ejec</v>
      </c>
      <c r="AR28" s="577" t="str">
        <f t="shared" si="76"/>
        <v>No Prog ni Ejec</v>
      </c>
      <c r="AS28" s="577">
        <f t="shared" si="76"/>
        <v>1</v>
      </c>
      <c r="AT28" s="580">
        <f t="shared" si="76"/>
        <v>1</v>
      </c>
    </row>
    <row r="29" spans="1:46" s="174" customFormat="1" ht="30" customHeight="1" x14ac:dyDescent="0.25">
      <c r="A29" s="490"/>
      <c r="B29" s="948"/>
      <c r="C29" s="457"/>
      <c r="D29" s="457"/>
      <c r="E29" s="457"/>
      <c r="F29" s="457"/>
      <c r="G29" s="457"/>
      <c r="H29" s="457"/>
      <c r="I29" s="457"/>
      <c r="J29" s="457"/>
      <c r="K29" s="457"/>
      <c r="L29" s="457"/>
      <c r="M29" s="457"/>
      <c r="N29" s="457"/>
      <c r="O29" s="588"/>
      <c r="P29" s="260"/>
      <c r="Q29" s="507"/>
      <c r="R29" s="579"/>
      <c r="S29" s="240" t="s">
        <v>45</v>
      </c>
      <c r="T29" s="65"/>
      <c r="U29" s="65"/>
      <c r="V29" s="65">
        <v>25</v>
      </c>
      <c r="W29" s="65"/>
      <c r="X29" s="65"/>
      <c r="Y29" s="65">
        <v>25</v>
      </c>
      <c r="Z29" s="65"/>
      <c r="AA29" s="65"/>
      <c r="AB29" s="65">
        <v>25</v>
      </c>
      <c r="AC29" s="65"/>
      <c r="AD29" s="65"/>
      <c r="AE29" s="65">
        <v>25</v>
      </c>
      <c r="AF29" s="181">
        <f>SUM(T29:AE29)</f>
        <v>100</v>
      </c>
      <c r="AG29" s="175"/>
      <c r="AH29" s="583"/>
      <c r="AI29" s="577"/>
      <c r="AJ29" s="577"/>
      <c r="AK29" s="577"/>
      <c r="AL29" s="577"/>
      <c r="AM29" s="577"/>
      <c r="AN29" s="577"/>
      <c r="AO29" s="577"/>
      <c r="AP29" s="577"/>
      <c r="AQ29" s="577"/>
      <c r="AR29" s="577"/>
      <c r="AS29" s="577"/>
      <c r="AT29" s="580"/>
    </row>
    <row r="30" spans="1:46" s="174" customFormat="1" ht="30" customHeight="1" x14ac:dyDescent="0.25">
      <c r="A30" s="490"/>
      <c r="B30" s="948"/>
      <c r="C30" s="457"/>
      <c r="D30" s="457"/>
      <c r="E30" s="457"/>
      <c r="F30" s="457"/>
      <c r="G30" s="457"/>
      <c r="H30" s="457"/>
      <c r="I30" s="457"/>
      <c r="J30" s="457"/>
      <c r="K30" s="457"/>
      <c r="L30" s="457"/>
      <c r="M30" s="457"/>
      <c r="N30" s="457"/>
      <c r="O30" s="588"/>
      <c r="P30" s="260"/>
      <c r="Q30" s="507" t="s">
        <v>75</v>
      </c>
      <c r="R30" s="579" t="s">
        <v>363</v>
      </c>
      <c r="S30" s="241" t="s">
        <v>44</v>
      </c>
      <c r="T30" s="68">
        <v>5</v>
      </c>
      <c r="U30" s="68">
        <v>5</v>
      </c>
      <c r="V30" s="68">
        <v>10</v>
      </c>
      <c r="W30" s="68">
        <v>10</v>
      </c>
      <c r="X30" s="68">
        <v>10</v>
      </c>
      <c r="Y30" s="68">
        <v>10</v>
      </c>
      <c r="Z30" s="68">
        <v>10</v>
      </c>
      <c r="AA30" s="68">
        <v>10</v>
      </c>
      <c r="AB30" s="68">
        <v>10</v>
      </c>
      <c r="AC30" s="68">
        <v>10</v>
      </c>
      <c r="AD30" s="68">
        <v>5</v>
      </c>
      <c r="AE30" s="68">
        <v>5</v>
      </c>
      <c r="AF30" s="184">
        <f>IF(SUM(T30:AE30)=100,SUM(T30:AE30),IF(SUM(T30:AE30)=0,0,"Debe ponderar 100 puntos"))</f>
        <v>100</v>
      </c>
      <c r="AG30" s="175"/>
      <c r="AH30" s="583">
        <f t="shared" ref="AH30" si="77">IF(AND(T30=0,T31=0),"No Prog ni Ejec",IF(T30=0,CONCATENATE("No Prog, Ejec=  ",T31),T31/T30))</f>
        <v>1</v>
      </c>
      <c r="AI30" s="577">
        <f t="shared" ref="AI30" si="78">IF(AND(U30=0,U31=0),"No Prog ni Ejec",IF(U30=0,CONCATENATE("No Prog, Ejec=  ",U31),U31/U30))</f>
        <v>1</v>
      </c>
      <c r="AJ30" s="577">
        <f t="shared" ref="AJ30" si="79">IF(AND(V30=0,V31=0),"No Prog ni Ejec",IF(V30=0,CONCATENATE("No Prog, Ejec=  ",V31),V31/V30))</f>
        <v>1</v>
      </c>
      <c r="AK30" s="577">
        <f t="shared" ref="AK30" si="80">IF(AND(W30=0,W31=0),"No Prog ni Ejec",IF(W30=0,CONCATENATE("No Prog, Ejec=  ",W31),W31/W30))</f>
        <v>1</v>
      </c>
      <c r="AL30" s="577">
        <f t="shared" ref="AL30" si="81">IF(AND(X30=0,X31=0),"No Prog ni Ejec",IF(X30=0,CONCATENATE("No Prog, Ejec=  ",X31),X31/X30))</f>
        <v>1</v>
      </c>
      <c r="AM30" s="577">
        <f t="shared" ref="AM30" si="82">IF(AND(Y30=0,Y31=0),"No Prog ni Ejec",IF(Y30=0,CONCATENATE("No Prog, Ejec=  ",Y31),Y31/Y30))</f>
        <v>1</v>
      </c>
      <c r="AN30" s="577">
        <f t="shared" ref="AN30:AT30" si="83">IF(AND(Z30=0,Z31=0),"No Prog ni Ejec",IF(Z30=0,CONCATENATE("No Prog, Ejec=  ",Z31),Z31/Z30))</f>
        <v>1</v>
      </c>
      <c r="AO30" s="577">
        <f t="shared" si="83"/>
        <v>1</v>
      </c>
      <c r="AP30" s="577">
        <f t="shared" si="83"/>
        <v>1</v>
      </c>
      <c r="AQ30" s="577">
        <f t="shared" si="83"/>
        <v>1</v>
      </c>
      <c r="AR30" s="577">
        <f t="shared" si="83"/>
        <v>1</v>
      </c>
      <c r="AS30" s="577">
        <f t="shared" si="83"/>
        <v>1</v>
      </c>
      <c r="AT30" s="580">
        <f t="shared" si="83"/>
        <v>1</v>
      </c>
    </row>
    <row r="31" spans="1:46" s="174" customFormat="1" ht="30" customHeight="1" thickBot="1" x14ac:dyDescent="0.3">
      <c r="A31" s="491"/>
      <c r="B31" s="949"/>
      <c r="C31" s="458"/>
      <c r="D31" s="458"/>
      <c r="E31" s="458"/>
      <c r="F31" s="458"/>
      <c r="G31" s="458"/>
      <c r="H31" s="458"/>
      <c r="I31" s="458"/>
      <c r="J31" s="458"/>
      <c r="K31" s="458"/>
      <c r="L31" s="458"/>
      <c r="M31" s="458"/>
      <c r="N31" s="458"/>
      <c r="O31" s="589"/>
      <c r="P31" s="254"/>
      <c r="Q31" s="516"/>
      <c r="R31" s="646"/>
      <c r="S31" s="242" t="s">
        <v>45</v>
      </c>
      <c r="T31" s="66">
        <v>5</v>
      </c>
      <c r="U31" s="66">
        <v>5</v>
      </c>
      <c r="V31" s="66">
        <v>10</v>
      </c>
      <c r="W31" s="66">
        <v>10</v>
      </c>
      <c r="X31" s="66">
        <v>10</v>
      </c>
      <c r="Y31" s="66">
        <v>10</v>
      </c>
      <c r="Z31" s="66">
        <v>10</v>
      </c>
      <c r="AA31" s="66">
        <v>10</v>
      </c>
      <c r="AB31" s="66">
        <v>10</v>
      </c>
      <c r="AC31" s="66">
        <v>10</v>
      </c>
      <c r="AD31" s="66">
        <v>5</v>
      </c>
      <c r="AE31" s="66">
        <v>5</v>
      </c>
      <c r="AF31" s="187">
        <f>SUM(T31:AE31)</f>
        <v>100</v>
      </c>
      <c r="AG31" s="175"/>
      <c r="AH31" s="598"/>
      <c r="AI31" s="586"/>
      <c r="AJ31" s="586"/>
      <c r="AK31" s="586"/>
      <c r="AL31" s="586"/>
      <c r="AM31" s="586"/>
      <c r="AN31" s="586"/>
      <c r="AO31" s="586"/>
      <c r="AP31" s="586"/>
      <c r="AQ31" s="586"/>
      <c r="AR31" s="586"/>
      <c r="AS31" s="586"/>
      <c r="AT31" s="585"/>
    </row>
    <row r="32" spans="1:46" s="174" customFormat="1" ht="30" customHeight="1" thickTop="1" x14ac:dyDescent="0.25">
      <c r="A32" s="490">
        <v>4</v>
      </c>
      <c r="B32" s="948" t="str">
        <f>+'CONSOLIDADO ENE-DIC 2017'!C50</f>
        <v>Atender el 100% de los requerimientos en materia de defensa judicial y conceptos jurídicos</v>
      </c>
      <c r="C32" s="457">
        <v>0.05</v>
      </c>
      <c r="D32" s="457">
        <v>0.1</v>
      </c>
      <c r="E32" s="457">
        <v>0.2</v>
      </c>
      <c r="F32" s="457">
        <v>0.3</v>
      </c>
      <c r="G32" s="457">
        <v>0.4</v>
      </c>
      <c r="H32" s="457">
        <v>0.5</v>
      </c>
      <c r="I32" s="457">
        <v>0.6</v>
      </c>
      <c r="J32" s="457">
        <v>0.7</v>
      </c>
      <c r="K32" s="457">
        <v>0.8</v>
      </c>
      <c r="L32" s="457">
        <v>0.9</v>
      </c>
      <c r="M32" s="457">
        <v>0.95</v>
      </c>
      <c r="N32" s="457">
        <v>1</v>
      </c>
      <c r="O32" s="588">
        <v>1</v>
      </c>
      <c r="P32" s="254"/>
      <c r="Q32" s="498" t="s">
        <v>77</v>
      </c>
      <c r="R32" s="624" t="s">
        <v>364</v>
      </c>
      <c r="S32" s="244" t="s">
        <v>44</v>
      </c>
      <c r="T32" s="70">
        <v>5</v>
      </c>
      <c r="U32" s="70">
        <v>5</v>
      </c>
      <c r="V32" s="70">
        <v>10</v>
      </c>
      <c r="W32" s="70">
        <v>10</v>
      </c>
      <c r="X32" s="70">
        <v>10</v>
      </c>
      <c r="Y32" s="70">
        <v>10</v>
      </c>
      <c r="Z32" s="70">
        <v>10</v>
      </c>
      <c r="AA32" s="70">
        <v>10</v>
      </c>
      <c r="AB32" s="70">
        <v>10</v>
      </c>
      <c r="AC32" s="70">
        <v>10</v>
      </c>
      <c r="AD32" s="70">
        <v>5</v>
      </c>
      <c r="AE32" s="70">
        <v>5</v>
      </c>
      <c r="AF32" s="193">
        <f>IF(SUM(T32:AE32)=100,SUM(T32:AE32),IF(SUM(T32:AE32)=0,0,"Debe ponderar 100 puntos"))</f>
        <v>100</v>
      </c>
      <c r="AG32" s="175"/>
      <c r="AH32" s="506">
        <f t="shared" ref="AH32" si="84">IF(AND(T32=0,T33=0),"No Prog ni Ejec",IF(T32=0,CONCATENATE("No Prog, Ejec=  ",T33),T33/T32))</f>
        <v>1</v>
      </c>
      <c r="AI32" s="485">
        <f t="shared" ref="AI32" si="85">IF(AND(U32=0,U33=0),"No Prog ni Ejec",IF(U32=0,CONCATENATE("No Prog, Ejec=  ",U33),U33/U32))</f>
        <v>1</v>
      </c>
      <c r="AJ32" s="485">
        <f t="shared" ref="AJ32" si="86">IF(AND(V32=0,V33=0),"No Prog ni Ejec",IF(V32=0,CONCATENATE("No Prog, Ejec=  ",V33),V33/V32))</f>
        <v>1</v>
      </c>
      <c r="AK32" s="485">
        <f t="shared" ref="AK32" si="87">IF(AND(W32=0,W33=0),"No Prog ni Ejec",IF(W32=0,CONCATENATE("No Prog, Ejec=  ",W33),W33/W32))</f>
        <v>1</v>
      </c>
      <c r="AL32" s="485">
        <f t="shared" ref="AL32" si="88">IF(AND(X32=0,X33=0),"No Prog ni Ejec",IF(X32=0,CONCATENATE("No Prog, Ejec=  ",X33),X33/X32))</f>
        <v>1</v>
      </c>
      <c r="AM32" s="485">
        <f t="shared" ref="AM32" si="89">IF(AND(Y32=0,Y33=0),"No Prog ni Ejec",IF(Y32=0,CONCATENATE("No Prog, Ejec=  ",Y33),Y33/Y32))</f>
        <v>1</v>
      </c>
      <c r="AN32" s="485">
        <f t="shared" ref="AN32:AT32" si="90">IF(AND(Z32=0,Z33=0),"No Prog ni Ejec",IF(Z32=0,CONCATENATE("No Prog, Ejec=  ",Z33),Z33/Z32))</f>
        <v>1</v>
      </c>
      <c r="AO32" s="485">
        <f t="shared" si="90"/>
        <v>1</v>
      </c>
      <c r="AP32" s="485">
        <f t="shared" si="90"/>
        <v>1</v>
      </c>
      <c r="AQ32" s="485">
        <f t="shared" si="90"/>
        <v>1</v>
      </c>
      <c r="AR32" s="485">
        <f t="shared" si="90"/>
        <v>1</v>
      </c>
      <c r="AS32" s="485">
        <f t="shared" si="90"/>
        <v>1</v>
      </c>
      <c r="AT32" s="483">
        <f t="shared" si="90"/>
        <v>1</v>
      </c>
    </row>
    <row r="33" spans="1:46" s="174" customFormat="1" ht="30" customHeight="1" x14ac:dyDescent="0.25">
      <c r="A33" s="490"/>
      <c r="B33" s="948"/>
      <c r="C33" s="457"/>
      <c r="D33" s="457"/>
      <c r="E33" s="457"/>
      <c r="F33" s="457"/>
      <c r="G33" s="457"/>
      <c r="H33" s="457"/>
      <c r="I33" s="457"/>
      <c r="J33" s="457"/>
      <c r="K33" s="457"/>
      <c r="L33" s="457"/>
      <c r="M33" s="457"/>
      <c r="N33" s="457"/>
      <c r="O33" s="588"/>
      <c r="P33" s="254"/>
      <c r="Q33" s="507"/>
      <c r="R33" s="579"/>
      <c r="S33" s="240" t="s">
        <v>45</v>
      </c>
      <c r="T33" s="65">
        <v>5</v>
      </c>
      <c r="U33" s="65">
        <v>5</v>
      </c>
      <c r="V33" s="65">
        <v>10</v>
      </c>
      <c r="W33" s="65">
        <v>10</v>
      </c>
      <c r="X33" s="65">
        <v>10</v>
      </c>
      <c r="Y33" s="65">
        <v>10</v>
      </c>
      <c r="Z33" s="69">
        <v>10</v>
      </c>
      <c r="AA33" s="69">
        <v>10</v>
      </c>
      <c r="AB33" s="69">
        <v>10</v>
      </c>
      <c r="AC33" s="69">
        <v>10</v>
      </c>
      <c r="AD33" s="69">
        <v>5</v>
      </c>
      <c r="AE33" s="69">
        <v>5</v>
      </c>
      <c r="AF33" s="181">
        <f>SUM(T33:AE33)</f>
        <v>100</v>
      </c>
      <c r="AG33" s="175"/>
      <c r="AH33" s="583"/>
      <c r="AI33" s="577"/>
      <c r="AJ33" s="577"/>
      <c r="AK33" s="577"/>
      <c r="AL33" s="577"/>
      <c r="AM33" s="577"/>
      <c r="AN33" s="577"/>
      <c r="AO33" s="577"/>
      <c r="AP33" s="577"/>
      <c r="AQ33" s="577"/>
      <c r="AR33" s="577"/>
      <c r="AS33" s="577"/>
      <c r="AT33" s="580"/>
    </row>
    <row r="34" spans="1:46" s="174" customFormat="1" ht="30" customHeight="1" x14ac:dyDescent="0.25">
      <c r="A34" s="490"/>
      <c r="B34" s="948"/>
      <c r="C34" s="457"/>
      <c r="D34" s="457"/>
      <c r="E34" s="457"/>
      <c r="F34" s="457"/>
      <c r="G34" s="457"/>
      <c r="H34" s="457"/>
      <c r="I34" s="457"/>
      <c r="J34" s="457"/>
      <c r="K34" s="457"/>
      <c r="L34" s="457"/>
      <c r="M34" s="457"/>
      <c r="N34" s="457"/>
      <c r="O34" s="588"/>
      <c r="P34" s="254"/>
      <c r="Q34" s="507" t="s">
        <v>78</v>
      </c>
      <c r="R34" s="579" t="s">
        <v>365</v>
      </c>
      <c r="S34" s="241" t="s">
        <v>44</v>
      </c>
      <c r="T34" s="68">
        <v>5</v>
      </c>
      <c r="U34" s="68">
        <v>5</v>
      </c>
      <c r="V34" s="68">
        <v>10</v>
      </c>
      <c r="W34" s="68">
        <v>10</v>
      </c>
      <c r="X34" s="68">
        <v>10</v>
      </c>
      <c r="Y34" s="68">
        <v>10</v>
      </c>
      <c r="Z34" s="68">
        <v>10</v>
      </c>
      <c r="AA34" s="68">
        <v>10</v>
      </c>
      <c r="AB34" s="68">
        <v>10</v>
      </c>
      <c r="AC34" s="68">
        <v>10</v>
      </c>
      <c r="AD34" s="68">
        <v>5</v>
      </c>
      <c r="AE34" s="68">
        <v>5</v>
      </c>
      <c r="AF34" s="184">
        <f>IF(SUM(T34:AE34)=100,SUM(T34:AE34),IF(SUM(T34:AE34)=0,0,"Debe ponderar 100 puntos"))</f>
        <v>100</v>
      </c>
      <c r="AG34" s="175"/>
      <c r="AH34" s="583">
        <f t="shared" ref="AH34" si="91">IF(AND(T34=0,T35=0),"No Prog ni Ejec",IF(T34=0,CONCATENATE("No Prog, Ejec=  ",T35),T35/T34))</f>
        <v>1</v>
      </c>
      <c r="AI34" s="577">
        <f t="shared" ref="AI34" si="92">IF(AND(U34=0,U35=0),"No Prog ni Ejec",IF(U34=0,CONCATENATE("No Prog, Ejec=  ",U35),U35/U34))</f>
        <v>1</v>
      </c>
      <c r="AJ34" s="577">
        <f t="shared" ref="AJ34" si="93">IF(AND(V34=0,V35=0),"No Prog ni Ejec",IF(V34=0,CONCATENATE("No Prog, Ejec=  ",V35),V35/V34))</f>
        <v>1</v>
      </c>
      <c r="AK34" s="577">
        <f t="shared" ref="AK34" si="94">IF(AND(W34=0,W35=0),"No Prog ni Ejec",IF(W34=0,CONCATENATE("No Prog, Ejec=  ",W35),W35/W34))</f>
        <v>1</v>
      </c>
      <c r="AL34" s="577">
        <f t="shared" ref="AL34" si="95">IF(AND(X34=0,X35=0),"No Prog ni Ejec",IF(X34=0,CONCATENATE("No Prog, Ejec=  ",X35),X35/X34))</f>
        <v>1</v>
      </c>
      <c r="AM34" s="577">
        <f t="shared" ref="AM34" si="96">IF(AND(Y34=0,Y35=0),"No Prog ni Ejec",IF(Y34=0,CONCATENATE("No Prog, Ejec=  ",Y35),Y35/Y34))</f>
        <v>1</v>
      </c>
      <c r="AN34" s="577">
        <f t="shared" ref="AN34:AT34" si="97">IF(AND(Z34=0,Z35=0),"No Prog ni Ejec",IF(Z34=0,CONCATENATE("No Prog, Ejec=  ",Z35),Z35/Z34))</f>
        <v>1</v>
      </c>
      <c r="AO34" s="577">
        <f t="shared" si="97"/>
        <v>1</v>
      </c>
      <c r="AP34" s="577">
        <f t="shared" si="97"/>
        <v>1</v>
      </c>
      <c r="AQ34" s="577">
        <f t="shared" si="97"/>
        <v>1</v>
      </c>
      <c r="AR34" s="577">
        <f t="shared" si="97"/>
        <v>1</v>
      </c>
      <c r="AS34" s="577">
        <f t="shared" si="97"/>
        <v>1</v>
      </c>
      <c r="AT34" s="580">
        <f t="shared" si="97"/>
        <v>1</v>
      </c>
    </row>
    <row r="35" spans="1:46" s="174" customFormat="1" ht="30" customHeight="1" x14ac:dyDescent="0.25">
      <c r="A35" s="490"/>
      <c r="B35" s="948"/>
      <c r="C35" s="457"/>
      <c r="D35" s="457"/>
      <c r="E35" s="457"/>
      <c r="F35" s="457"/>
      <c r="G35" s="457"/>
      <c r="H35" s="457"/>
      <c r="I35" s="457"/>
      <c r="J35" s="457"/>
      <c r="K35" s="457"/>
      <c r="L35" s="457"/>
      <c r="M35" s="457"/>
      <c r="N35" s="457"/>
      <c r="O35" s="588"/>
      <c r="P35" s="254"/>
      <c r="Q35" s="507"/>
      <c r="R35" s="579"/>
      <c r="S35" s="240" t="s">
        <v>45</v>
      </c>
      <c r="T35" s="65">
        <v>5</v>
      </c>
      <c r="U35" s="65">
        <v>5</v>
      </c>
      <c r="V35" s="65">
        <v>10</v>
      </c>
      <c r="W35" s="65">
        <v>10</v>
      </c>
      <c r="X35" s="65">
        <v>10</v>
      </c>
      <c r="Y35" s="65">
        <v>10</v>
      </c>
      <c r="Z35" s="65">
        <v>10</v>
      </c>
      <c r="AA35" s="65">
        <v>10</v>
      </c>
      <c r="AB35" s="65">
        <v>10</v>
      </c>
      <c r="AC35" s="65">
        <v>10</v>
      </c>
      <c r="AD35" s="65">
        <v>5</v>
      </c>
      <c r="AE35" s="65">
        <v>5</v>
      </c>
      <c r="AF35" s="181">
        <f>SUM(T35:AE35)</f>
        <v>100</v>
      </c>
      <c r="AG35" s="175"/>
      <c r="AH35" s="583"/>
      <c r="AI35" s="577"/>
      <c r="AJ35" s="577"/>
      <c r="AK35" s="577"/>
      <c r="AL35" s="577"/>
      <c r="AM35" s="577"/>
      <c r="AN35" s="577"/>
      <c r="AO35" s="577"/>
      <c r="AP35" s="577"/>
      <c r="AQ35" s="577"/>
      <c r="AR35" s="577"/>
      <c r="AS35" s="577"/>
      <c r="AT35" s="580"/>
    </row>
    <row r="36" spans="1:46" s="174" customFormat="1" ht="30" customHeight="1" x14ac:dyDescent="0.25">
      <c r="A36" s="490"/>
      <c r="B36" s="948"/>
      <c r="C36" s="457"/>
      <c r="D36" s="457"/>
      <c r="E36" s="457"/>
      <c r="F36" s="457"/>
      <c r="G36" s="457"/>
      <c r="H36" s="457"/>
      <c r="I36" s="457"/>
      <c r="J36" s="457"/>
      <c r="K36" s="457"/>
      <c r="L36" s="457"/>
      <c r="M36" s="457"/>
      <c r="N36" s="457"/>
      <c r="O36" s="588"/>
      <c r="P36" s="254"/>
      <c r="Q36" s="507" t="s">
        <v>79</v>
      </c>
      <c r="R36" s="579" t="s">
        <v>366</v>
      </c>
      <c r="S36" s="241" t="s">
        <v>44</v>
      </c>
      <c r="T36" s="68">
        <v>5</v>
      </c>
      <c r="U36" s="68">
        <v>5</v>
      </c>
      <c r="V36" s="68">
        <v>10</v>
      </c>
      <c r="W36" s="68">
        <v>10</v>
      </c>
      <c r="X36" s="68">
        <v>10</v>
      </c>
      <c r="Y36" s="68">
        <v>10</v>
      </c>
      <c r="Z36" s="68">
        <v>10</v>
      </c>
      <c r="AA36" s="68">
        <v>10</v>
      </c>
      <c r="AB36" s="68">
        <v>10</v>
      </c>
      <c r="AC36" s="68">
        <v>10</v>
      </c>
      <c r="AD36" s="68">
        <v>5</v>
      </c>
      <c r="AE36" s="68">
        <v>5</v>
      </c>
      <c r="AF36" s="184">
        <f>IF(SUM(T36:AE36)=100,SUM(T36:AE36),IF(SUM(T36:AE36)=0,0,"Debe ponderar 100 puntos"))</f>
        <v>100</v>
      </c>
      <c r="AG36" s="175"/>
      <c r="AH36" s="583">
        <f t="shared" ref="AH36" si="98">IF(AND(T36=0,T37=0),"No Prog ni Ejec",IF(T36=0,CONCATENATE("No Prog, Ejec=  ",T37),T37/T36))</f>
        <v>1</v>
      </c>
      <c r="AI36" s="577">
        <f t="shared" ref="AI36" si="99">IF(AND(U36=0,U37=0),"No Prog ni Ejec",IF(U36=0,CONCATENATE("No Prog, Ejec=  ",U37),U37/U36))</f>
        <v>1</v>
      </c>
      <c r="AJ36" s="577">
        <f t="shared" ref="AJ36" si="100">IF(AND(V36=0,V37=0),"No Prog ni Ejec",IF(V36=0,CONCATENATE("No Prog, Ejec=  ",V37),V37/V36))</f>
        <v>1</v>
      </c>
      <c r="AK36" s="577">
        <f t="shared" ref="AK36" si="101">IF(AND(W36=0,W37=0),"No Prog ni Ejec",IF(W36=0,CONCATENATE("No Prog, Ejec=  ",W37),W37/W36))</f>
        <v>1</v>
      </c>
      <c r="AL36" s="577">
        <f t="shared" ref="AL36" si="102">IF(AND(X36=0,X37=0),"No Prog ni Ejec",IF(X36=0,CONCATENATE("No Prog, Ejec=  ",X37),X37/X36))</f>
        <v>1</v>
      </c>
      <c r="AM36" s="577">
        <f t="shared" ref="AM36" si="103">IF(AND(Y36=0,Y37=0),"No Prog ni Ejec",IF(Y36=0,CONCATENATE("No Prog, Ejec=  ",Y37),Y37/Y36))</f>
        <v>1</v>
      </c>
      <c r="AN36" s="577">
        <f t="shared" ref="AN36:AT36" si="104">IF(AND(Z36=0,Z37=0),"No Prog ni Ejec",IF(Z36=0,CONCATENATE("No Prog, Ejec=  ",Z37),Z37/Z36))</f>
        <v>1</v>
      </c>
      <c r="AO36" s="577">
        <f t="shared" si="104"/>
        <v>1</v>
      </c>
      <c r="AP36" s="577">
        <f t="shared" si="104"/>
        <v>1</v>
      </c>
      <c r="AQ36" s="577">
        <f t="shared" si="104"/>
        <v>1</v>
      </c>
      <c r="AR36" s="577">
        <f t="shared" si="104"/>
        <v>1</v>
      </c>
      <c r="AS36" s="577">
        <f t="shared" si="104"/>
        <v>1</v>
      </c>
      <c r="AT36" s="580">
        <f t="shared" si="104"/>
        <v>1</v>
      </c>
    </row>
    <row r="37" spans="1:46" s="174" customFormat="1" ht="30" customHeight="1" thickBot="1" x14ac:dyDescent="0.3">
      <c r="A37" s="750"/>
      <c r="B37" s="954"/>
      <c r="C37" s="748"/>
      <c r="D37" s="748"/>
      <c r="E37" s="748"/>
      <c r="F37" s="748"/>
      <c r="G37" s="748"/>
      <c r="H37" s="748"/>
      <c r="I37" s="748"/>
      <c r="J37" s="748"/>
      <c r="K37" s="748"/>
      <c r="L37" s="748"/>
      <c r="M37" s="748"/>
      <c r="N37" s="748"/>
      <c r="O37" s="749"/>
      <c r="P37" s="254"/>
      <c r="Q37" s="513"/>
      <c r="R37" s="582"/>
      <c r="S37" s="245" t="s">
        <v>45</v>
      </c>
      <c r="T37" s="66">
        <v>5</v>
      </c>
      <c r="U37" s="66">
        <v>5</v>
      </c>
      <c r="V37" s="66">
        <v>10</v>
      </c>
      <c r="W37" s="66">
        <v>10</v>
      </c>
      <c r="X37" s="66">
        <v>10</v>
      </c>
      <c r="Y37" s="66">
        <v>10</v>
      </c>
      <c r="Z37" s="66">
        <v>10</v>
      </c>
      <c r="AA37" s="66">
        <v>10</v>
      </c>
      <c r="AB37" s="66">
        <v>10</v>
      </c>
      <c r="AC37" s="66">
        <v>10</v>
      </c>
      <c r="AD37" s="66">
        <v>5</v>
      </c>
      <c r="AE37" s="66">
        <v>5</v>
      </c>
      <c r="AF37" s="196">
        <f>SUM(T37:AE37)</f>
        <v>100</v>
      </c>
      <c r="AG37" s="175"/>
      <c r="AH37" s="584"/>
      <c r="AI37" s="578"/>
      <c r="AJ37" s="578"/>
      <c r="AK37" s="578"/>
      <c r="AL37" s="578"/>
      <c r="AM37" s="578"/>
      <c r="AN37" s="578"/>
      <c r="AO37" s="578"/>
      <c r="AP37" s="578"/>
      <c r="AQ37" s="578"/>
      <c r="AR37" s="578"/>
      <c r="AS37" s="578"/>
      <c r="AT37" s="581"/>
    </row>
    <row r="38" spans="1:46" ht="12.75" customHeight="1" thickBot="1" x14ac:dyDescent="0.3">
      <c r="B38" s="169"/>
      <c r="C38" s="169"/>
      <c r="D38" s="169"/>
      <c r="E38" s="169"/>
      <c r="F38" s="169"/>
      <c r="G38" s="169"/>
      <c r="H38" s="169"/>
      <c r="I38" s="169"/>
      <c r="J38" s="169"/>
      <c r="K38" s="169"/>
      <c r="L38" s="169"/>
      <c r="M38" s="169"/>
      <c r="N38" s="169"/>
      <c r="O38" s="169"/>
      <c r="P38" s="169"/>
      <c r="Q38" s="169"/>
      <c r="R38" s="169"/>
      <c r="S38" s="169"/>
      <c r="T38" s="169"/>
      <c r="U38" s="169"/>
      <c r="V38" s="169"/>
      <c r="W38" s="169"/>
      <c r="X38" s="169"/>
      <c r="Y38" s="169"/>
      <c r="Z38" s="169"/>
      <c r="AA38" s="169"/>
      <c r="AB38" s="169"/>
      <c r="AC38" s="169"/>
      <c r="AD38" s="169"/>
      <c r="AE38" s="169"/>
      <c r="AF38" s="169"/>
      <c r="AG38" s="169"/>
    </row>
    <row r="39" spans="1:46" ht="16.5" customHeight="1" thickTop="1" thickBot="1" x14ac:dyDescent="0.3">
      <c r="B39" s="560" t="s">
        <v>408</v>
      </c>
      <c r="C39" s="561"/>
      <c r="D39" s="561"/>
      <c r="E39" s="561"/>
      <c r="F39" s="561"/>
      <c r="G39" s="561"/>
      <c r="H39" s="561"/>
      <c r="I39" s="561"/>
      <c r="J39" s="561"/>
      <c r="K39" s="562"/>
      <c r="L39" s="198"/>
      <c r="M39" s="198"/>
      <c r="N39" s="198"/>
      <c r="O39" s="198"/>
      <c r="P39" s="217"/>
      <c r="AH39" s="676" t="s">
        <v>184</v>
      </c>
      <c r="AI39" s="677"/>
      <c r="AJ39" s="677"/>
      <c r="AK39" s="677"/>
      <c r="AL39" s="677"/>
      <c r="AM39" s="677"/>
      <c r="AN39" s="678"/>
    </row>
    <row r="40" spans="1:46" ht="16.5" thickTop="1" x14ac:dyDescent="0.25">
      <c r="B40" s="351" t="s">
        <v>185</v>
      </c>
      <c r="C40" s="563" t="s">
        <v>197</v>
      </c>
      <c r="D40" s="564"/>
      <c r="E40" s="564"/>
      <c r="F40" s="564"/>
      <c r="G40" s="564"/>
      <c r="H40" s="564"/>
      <c r="I40" s="564"/>
      <c r="J40" s="564"/>
      <c r="K40" s="565"/>
      <c r="L40" s="327"/>
      <c r="M40" s="198"/>
      <c r="N40" s="198"/>
      <c r="O40" s="198"/>
      <c r="P40" s="217"/>
      <c r="AH40" s="664" t="s">
        <v>7</v>
      </c>
      <c r="AI40" s="665"/>
      <c r="AJ40" s="666"/>
      <c r="AK40" s="650" t="s">
        <v>8</v>
      </c>
      <c r="AL40" s="651"/>
      <c r="AM40" s="651"/>
      <c r="AN40" s="652"/>
    </row>
    <row r="41" spans="1:46" s="234" customFormat="1" ht="15.75" x14ac:dyDescent="0.25">
      <c r="B41" s="352" t="s">
        <v>187</v>
      </c>
      <c r="C41" s="566" t="s">
        <v>200</v>
      </c>
      <c r="D41" s="567"/>
      <c r="E41" s="567"/>
      <c r="F41" s="567"/>
      <c r="G41" s="567"/>
      <c r="H41" s="567"/>
      <c r="I41" s="567"/>
      <c r="J41" s="567"/>
      <c r="K41" s="568"/>
      <c r="L41" s="329"/>
      <c r="M41" s="371"/>
      <c r="N41" s="371"/>
      <c r="O41" s="371"/>
      <c r="P41" s="372"/>
      <c r="Q41" s="235"/>
      <c r="R41" s="235"/>
      <c r="S41" s="235"/>
      <c r="T41" s="235"/>
      <c r="U41" s="235"/>
      <c r="V41" s="235"/>
      <c r="W41" s="235"/>
      <c r="X41" s="235"/>
      <c r="Y41" s="235"/>
      <c r="Z41" s="235"/>
      <c r="AG41" s="235"/>
      <c r="AH41" s="667" t="s">
        <v>9</v>
      </c>
      <c r="AI41" s="668"/>
      <c r="AJ41" s="669"/>
      <c r="AK41" s="653" t="s">
        <v>83</v>
      </c>
      <c r="AL41" s="654"/>
      <c r="AM41" s="654"/>
      <c r="AN41" s="655"/>
    </row>
    <row r="42" spans="1:46" s="234" customFormat="1" ht="15.75" customHeight="1" x14ac:dyDescent="0.25">
      <c r="B42" s="353" t="s">
        <v>188</v>
      </c>
      <c r="C42" s="566" t="s">
        <v>438</v>
      </c>
      <c r="D42" s="567"/>
      <c r="E42" s="567"/>
      <c r="F42" s="567"/>
      <c r="G42" s="567"/>
      <c r="H42" s="567"/>
      <c r="I42" s="567"/>
      <c r="J42" s="567"/>
      <c r="K42" s="568"/>
      <c r="L42" s="329"/>
      <c r="M42" s="371"/>
      <c r="N42" s="371"/>
      <c r="O42" s="371"/>
      <c r="P42" s="372"/>
      <c r="Q42" s="235"/>
      <c r="R42" s="235"/>
      <c r="S42" s="235"/>
      <c r="T42" s="235"/>
      <c r="U42" s="235"/>
      <c r="V42" s="235"/>
      <c r="W42" s="235"/>
      <c r="X42" s="235"/>
      <c r="Y42" s="235"/>
      <c r="Z42" s="235"/>
      <c r="AG42" s="235"/>
      <c r="AH42" s="670" t="s">
        <v>10</v>
      </c>
      <c r="AI42" s="671"/>
      <c r="AJ42" s="672"/>
      <c r="AK42" s="650" t="s">
        <v>11</v>
      </c>
      <c r="AL42" s="651"/>
      <c r="AM42" s="651"/>
      <c r="AN42" s="652"/>
    </row>
    <row r="43" spans="1:46" s="234" customFormat="1" ht="16.5" customHeight="1" thickBot="1" x14ac:dyDescent="0.3">
      <c r="A43" s="253" t="s">
        <v>21</v>
      </c>
      <c r="B43" s="354" t="s">
        <v>189</v>
      </c>
      <c r="C43" s="569" t="s">
        <v>445</v>
      </c>
      <c r="D43" s="570"/>
      <c r="E43" s="570"/>
      <c r="F43" s="570"/>
      <c r="G43" s="570"/>
      <c r="H43" s="570"/>
      <c r="I43" s="570"/>
      <c r="J43" s="570"/>
      <c r="K43" s="571"/>
      <c r="L43" s="331"/>
      <c r="M43" s="371"/>
      <c r="N43" s="371"/>
      <c r="O43" s="371"/>
      <c r="P43" s="372"/>
      <c r="Q43" s="235"/>
      <c r="R43" s="235"/>
      <c r="S43" s="235"/>
      <c r="T43" s="235"/>
      <c r="U43" s="235"/>
      <c r="V43" s="235"/>
      <c r="W43" s="235"/>
      <c r="X43" s="235"/>
      <c r="Y43" s="235"/>
      <c r="Z43" s="235"/>
      <c r="AG43" s="235"/>
      <c r="AH43" s="673" t="s">
        <v>12</v>
      </c>
      <c r="AI43" s="674"/>
      <c r="AJ43" s="675"/>
      <c r="AK43" s="650" t="s">
        <v>13</v>
      </c>
      <c r="AL43" s="651"/>
      <c r="AM43" s="651"/>
      <c r="AN43" s="652"/>
    </row>
    <row r="44" spans="1:46" ht="16.5" thickTop="1" x14ac:dyDescent="0.25">
      <c r="A44" s="248"/>
      <c r="B44" s="217"/>
      <c r="C44" s="371"/>
      <c r="D44" s="371"/>
      <c r="E44" s="371"/>
      <c r="F44" s="371"/>
      <c r="G44" s="371"/>
      <c r="H44" s="371"/>
      <c r="I44" s="371"/>
      <c r="J44" s="371"/>
      <c r="K44" s="371"/>
      <c r="L44" s="371"/>
      <c r="M44" s="371"/>
      <c r="N44" s="371"/>
      <c r="O44" s="371"/>
      <c r="P44" s="372"/>
      <c r="Q44" s="217"/>
      <c r="R44" s="218"/>
      <c r="S44" s="174"/>
      <c r="T44" s="174"/>
      <c r="U44" s="174"/>
      <c r="V44" s="174"/>
      <c r="W44" s="174"/>
      <c r="X44" s="174"/>
      <c r="Y44" s="174"/>
      <c r="Z44" s="174"/>
      <c r="AH44" s="680">
        <v>1</v>
      </c>
      <c r="AI44" s="681"/>
      <c r="AJ44" s="682"/>
      <c r="AK44" s="650" t="s">
        <v>14</v>
      </c>
      <c r="AL44" s="651"/>
      <c r="AM44" s="651"/>
      <c r="AN44" s="652"/>
    </row>
    <row r="45" spans="1:46" ht="11.25" customHeight="1" x14ac:dyDescent="0.25">
      <c r="B45" s="217"/>
      <c r="C45" s="371"/>
      <c r="D45" s="371"/>
      <c r="E45" s="371"/>
      <c r="F45" s="371"/>
      <c r="G45" s="371"/>
      <c r="H45" s="371"/>
      <c r="I45" s="371"/>
      <c r="J45" s="371"/>
      <c r="K45" s="371"/>
      <c r="L45" s="371"/>
      <c r="M45" s="371"/>
      <c r="N45" s="371"/>
      <c r="O45" s="371"/>
      <c r="P45" s="372"/>
      <c r="Q45" s="217"/>
      <c r="R45" s="218"/>
      <c r="S45" s="174"/>
      <c r="T45" s="174"/>
      <c r="U45" s="174"/>
      <c r="V45" s="174"/>
      <c r="W45" s="174"/>
      <c r="X45" s="174"/>
      <c r="Y45" s="174"/>
      <c r="Z45" s="174"/>
      <c r="AH45" s="683" t="s">
        <v>15</v>
      </c>
      <c r="AI45" s="684"/>
      <c r="AJ45" s="685"/>
      <c r="AK45" s="739" t="s">
        <v>16</v>
      </c>
      <c r="AL45" s="740"/>
      <c r="AM45" s="740"/>
      <c r="AN45" s="741"/>
    </row>
    <row r="46" spans="1:46" ht="15.75" x14ac:dyDescent="0.2">
      <c r="B46" s="217"/>
      <c r="C46" s="371"/>
      <c r="D46" s="371"/>
      <c r="E46" s="371"/>
      <c r="F46" s="371"/>
      <c r="G46" s="371"/>
      <c r="H46" s="371"/>
      <c r="I46" s="371"/>
      <c r="J46" s="371"/>
      <c r="K46" s="371"/>
      <c r="L46" s="371"/>
      <c r="M46" s="371"/>
      <c r="N46" s="371"/>
      <c r="O46" s="371"/>
      <c r="P46" s="372"/>
      <c r="Q46" s="217"/>
      <c r="R46" s="218"/>
      <c r="S46" s="174"/>
      <c r="T46" s="174"/>
      <c r="U46" s="174"/>
      <c r="V46" s="174"/>
      <c r="W46" s="174"/>
      <c r="X46" s="174"/>
      <c r="Y46" s="174"/>
      <c r="Z46" s="174"/>
      <c r="AH46" s="287"/>
      <c r="AI46" s="174"/>
      <c r="AJ46" s="174"/>
      <c r="AN46" s="287"/>
    </row>
    <row r="47" spans="1:46" ht="18" customHeight="1" x14ac:dyDescent="0.25">
      <c r="B47" s="217"/>
      <c r="C47" s="371"/>
      <c r="D47" s="371"/>
      <c r="E47" s="371"/>
      <c r="F47" s="371"/>
      <c r="G47" s="371"/>
      <c r="H47" s="371"/>
      <c r="I47" s="371"/>
      <c r="J47" s="371"/>
      <c r="K47" s="371"/>
      <c r="L47" s="371"/>
      <c r="M47" s="371"/>
      <c r="N47" s="371"/>
      <c r="O47" s="371"/>
      <c r="P47" s="372"/>
      <c r="Q47" s="217"/>
      <c r="R47" s="218"/>
      <c r="S47" s="174"/>
      <c r="T47" s="174"/>
      <c r="U47" s="174"/>
      <c r="V47" s="174"/>
      <c r="W47" s="174"/>
      <c r="X47" s="174"/>
      <c r="Y47" s="174"/>
      <c r="Z47" s="174"/>
    </row>
    <row r="48" spans="1:46" ht="15.75" x14ac:dyDescent="0.25">
      <c r="B48" s="217"/>
      <c r="C48" s="371"/>
      <c r="D48" s="371"/>
      <c r="E48" s="371"/>
      <c r="F48" s="371"/>
      <c r="G48" s="371"/>
      <c r="H48" s="371"/>
      <c r="I48" s="371"/>
      <c r="J48" s="371"/>
      <c r="K48" s="371"/>
      <c r="L48" s="371"/>
      <c r="M48" s="371"/>
      <c r="N48" s="371"/>
      <c r="O48" s="371"/>
      <c r="P48" s="372"/>
      <c r="Q48" s="217"/>
      <c r="R48" s="218"/>
      <c r="S48" s="174"/>
      <c r="T48" s="174"/>
      <c r="U48" s="174"/>
      <c r="V48" s="174"/>
      <c r="W48" s="174"/>
      <c r="X48" s="174"/>
      <c r="Y48" s="174"/>
      <c r="Z48" s="174"/>
    </row>
    <row r="49" spans="2:26" ht="15.75" x14ac:dyDescent="0.25">
      <c r="B49" s="217"/>
      <c r="C49" s="371"/>
      <c r="D49" s="371"/>
      <c r="E49" s="371"/>
      <c r="F49" s="371"/>
      <c r="G49" s="371"/>
      <c r="H49" s="371"/>
      <c r="I49" s="371"/>
      <c r="J49" s="371"/>
      <c r="K49" s="371"/>
      <c r="L49" s="371"/>
      <c r="M49" s="371"/>
      <c r="N49" s="371"/>
      <c r="O49" s="371"/>
      <c r="P49" s="372"/>
      <c r="Q49" s="217"/>
      <c r="R49" s="218"/>
      <c r="S49" s="174"/>
      <c r="T49" s="174"/>
      <c r="U49" s="174"/>
      <c r="V49" s="174"/>
      <c r="W49" s="174"/>
      <c r="X49" s="174"/>
      <c r="Y49" s="174"/>
      <c r="Z49" s="174"/>
    </row>
    <row r="50" spans="2:26" ht="15.75" x14ac:dyDescent="0.25">
      <c r="B50" s="217"/>
      <c r="C50" s="371"/>
      <c r="D50" s="371"/>
      <c r="E50" s="371"/>
      <c r="F50" s="371"/>
      <c r="G50" s="371"/>
      <c r="H50" s="371"/>
      <c r="I50" s="371"/>
      <c r="J50" s="371"/>
      <c r="K50" s="371"/>
      <c r="L50" s="371"/>
      <c r="M50" s="371"/>
      <c r="N50" s="371"/>
      <c r="O50" s="371"/>
      <c r="P50" s="372"/>
      <c r="Q50" s="217"/>
      <c r="R50" s="218"/>
      <c r="S50" s="174"/>
      <c r="T50" s="174"/>
      <c r="U50" s="174"/>
      <c r="V50" s="174"/>
      <c r="W50" s="174"/>
      <c r="X50" s="174"/>
      <c r="Y50" s="174"/>
      <c r="Z50" s="174"/>
    </row>
    <row r="51" spans="2:26" x14ac:dyDescent="0.25">
      <c r="B51" s="217"/>
      <c r="C51" s="169"/>
      <c r="D51" s="169"/>
      <c r="E51" s="169"/>
      <c r="F51" s="169"/>
      <c r="G51" s="169"/>
      <c r="H51" s="169"/>
      <c r="I51" s="169"/>
      <c r="J51" s="169"/>
      <c r="K51" s="169"/>
      <c r="L51" s="169"/>
      <c r="M51" s="169"/>
      <c r="N51" s="169"/>
      <c r="O51" s="169"/>
      <c r="P51" s="169"/>
      <c r="Q51" s="217"/>
      <c r="R51" s="218"/>
      <c r="S51" s="174"/>
      <c r="T51" s="174"/>
      <c r="U51" s="174"/>
      <c r="V51" s="174"/>
      <c r="W51" s="174"/>
      <c r="X51" s="174"/>
      <c r="Y51" s="174"/>
      <c r="Z51" s="174"/>
    </row>
    <row r="52" spans="2:26" ht="15" x14ac:dyDescent="0.25">
      <c r="B52" s="217"/>
      <c r="C52" s="217"/>
      <c r="D52" s="217"/>
      <c r="E52" s="217"/>
      <c r="F52" s="217"/>
      <c r="G52" s="217"/>
      <c r="H52" s="217"/>
      <c r="I52" s="217"/>
      <c r="J52" s="235"/>
      <c r="K52" s="217"/>
      <c r="L52" s="217"/>
      <c r="M52" s="217"/>
      <c r="N52" s="235"/>
      <c r="O52" s="235"/>
      <c r="P52" s="235"/>
      <c r="Q52" s="217"/>
      <c r="R52" s="218"/>
      <c r="S52" s="174"/>
      <c r="T52" s="174"/>
      <c r="U52" s="174"/>
      <c r="V52" s="174"/>
      <c r="W52" s="174"/>
      <c r="X52" s="174"/>
      <c r="Y52" s="174"/>
      <c r="Z52" s="174"/>
    </row>
    <row r="53" spans="2:26" ht="15" x14ac:dyDescent="0.25">
      <c r="B53" s="217"/>
      <c r="C53" s="768"/>
      <c r="D53" s="768"/>
      <c r="E53" s="768"/>
      <c r="F53" s="768"/>
      <c r="G53" s="288"/>
      <c r="H53" s="288"/>
      <c r="I53" s="217"/>
      <c r="J53" s="235"/>
      <c r="K53" s="288"/>
      <c r="L53" s="288"/>
      <c r="M53" s="217"/>
      <c r="N53" s="235"/>
      <c r="O53" s="235"/>
      <c r="P53" s="235"/>
      <c r="Q53" s="217"/>
      <c r="R53" s="218"/>
      <c r="S53" s="174"/>
      <c r="T53" s="174"/>
      <c r="U53" s="174"/>
      <c r="V53" s="174"/>
      <c r="W53" s="174"/>
      <c r="X53" s="174"/>
      <c r="Y53" s="174"/>
      <c r="Z53" s="174"/>
    </row>
    <row r="54" spans="2:26" ht="15" x14ac:dyDescent="0.25">
      <c r="B54" s="217"/>
      <c r="C54" s="768"/>
      <c r="D54" s="768"/>
      <c r="E54" s="768"/>
      <c r="F54" s="768"/>
      <c r="G54" s="288"/>
      <c r="H54" s="288"/>
      <c r="I54" s="235"/>
      <c r="J54" s="235"/>
      <c r="K54" s="288"/>
      <c r="L54" s="288"/>
      <c r="M54" s="235"/>
      <c r="N54" s="235"/>
      <c r="O54" s="235"/>
      <c r="P54" s="235"/>
      <c r="Q54" s="217"/>
      <c r="R54" s="218"/>
      <c r="S54" s="174"/>
      <c r="T54" s="174"/>
      <c r="U54" s="174"/>
      <c r="V54" s="174"/>
      <c r="W54" s="174"/>
      <c r="X54" s="174"/>
      <c r="Y54" s="174"/>
      <c r="Z54" s="174"/>
    </row>
    <row r="55" spans="2:26" ht="15" x14ac:dyDescent="0.25">
      <c r="B55" s="217"/>
      <c r="C55" s="768"/>
      <c r="D55" s="768"/>
      <c r="E55" s="768"/>
      <c r="F55" s="768"/>
      <c r="G55" s="288"/>
      <c r="H55" s="288"/>
      <c r="I55" s="235"/>
      <c r="J55" s="235"/>
      <c r="K55" s="288"/>
      <c r="L55" s="288"/>
      <c r="M55" s="235"/>
      <c r="N55" s="235"/>
      <c r="O55" s="235"/>
      <c r="P55" s="235"/>
      <c r="Q55" s="217"/>
      <c r="R55" s="218"/>
      <c r="S55" s="174"/>
      <c r="T55" s="174"/>
      <c r="U55" s="174"/>
      <c r="V55" s="174"/>
      <c r="W55" s="174"/>
      <c r="X55" s="174"/>
      <c r="Y55" s="174"/>
      <c r="Z55" s="174"/>
    </row>
    <row r="56" spans="2:26" ht="15" x14ac:dyDescent="0.25">
      <c r="B56" s="217"/>
      <c r="C56" s="768"/>
      <c r="D56" s="768"/>
      <c r="E56" s="768"/>
      <c r="F56" s="768"/>
      <c r="G56" s="288"/>
      <c r="H56" s="288"/>
      <c r="I56" s="235"/>
      <c r="J56" s="235"/>
      <c r="K56" s="288"/>
      <c r="L56" s="288"/>
      <c r="M56" s="235"/>
      <c r="N56" s="235"/>
      <c r="O56" s="235"/>
      <c r="P56" s="235"/>
      <c r="Q56" s="217"/>
      <c r="R56" s="218"/>
      <c r="S56" s="174"/>
      <c r="T56" s="174"/>
      <c r="U56" s="174"/>
      <c r="V56" s="174"/>
      <c r="W56" s="174"/>
      <c r="X56" s="174"/>
      <c r="Y56" s="174"/>
      <c r="Z56" s="174"/>
    </row>
    <row r="57" spans="2:26" x14ac:dyDescent="0.25">
      <c r="C57" s="174"/>
      <c r="D57" s="174"/>
      <c r="E57" s="174"/>
      <c r="F57" s="201"/>
      <c r="G57" s="201"/>
      <c r="H57" s="201"/>
      <c r="I57" s="201"/>
      <c r="J57" s="201"/>
      <c r="K57" s="201"/>
      <c r="L57" s="201"/>
      <c r="M57" s="201"/>
      <c r="N57" s="201"/>
      <c r="O57" s="201"/>
    </row>
    <row r="58" spans="2:26" x14ac:dyDescent="0.25">
      <c r="J58" s="201"/>
      <c r="N58" s="201"/>
      <c r="O58" s="201"/>
    </row>
    <row r="59" spans="2:26" x14ac:dyDescent="0.25">
      <c r="J59" s="201"/>
      <c r="N59" s="201"/>
      <c r="O59" s="201"/>
    </row>
    <row r="60" spans="2:26" ht="15" x14ac:dyDescent="0.25">
      <c r="J60" s="251"/>
      <c r="N60" s="251"/>
      <c r="O60" s="251"/>
      <c r="P60" s="235"/>
    </row>
    <row r="61" spans="2:26" x14ac:dyDescent="0.25">
      <c r="J61" s="201"/>
      <c r="N61" s="201"/>
      <c r="O61" s="201"/>
    </row>
    <row r="67" spans="3:16" x14ac:dyDescent="0.25">
      <c r="C67" s="169"/>
      <c r="D67" s="169"/>
      <c r="E67" s="169"/>
      <c r="F67" s="169"/>
      <c r="G67" s="169"/>
      <c r="H67" s="169"/>
      <c r="I67" s="169"/>
      <c r="J67" s="169"/>
      <c r="K67" s="169"/>
      <c r="L67" s="169"/>
      <c r="M67" s="169"/>
      <c r="N67" s="169"/>
      <c r="O67" s="169"/>
      <c r="P67" s="169"/>
    </row>
    <row r="69" spans="3:16" ht="15.75" x14ac:dyDescent="0.25">
      <c r="C69" s="625"/>
      <c r="D69" s="625"/>
      <c r="E69" s="625"/>
      <c r="F69" s="625"/>
      <c r="G69" s="327"/>
      <c r="H69" s="327"/>
      <c r="K69" s="327"/>
      <c r="L69" s="327"/>
    </row>
    <row r="70" spans="3:16" ht="15" x14ac:dyDescent="0.25">
      <c r="C70" s="766"/>
      <c r="D70" s="766"/>
      <c r="E70" s="766"/>
      <c r="F70" s="766"/>
      <c r="G70" s="329"/>
      <c r="H70" s="329"/>
      <c r="K70" s="329"/>
      <c r="L70" s="329"/>
    </row>
    <row r="71" spans="3:16" ht="15" x14ac:dyDescent="0.25">
      <c r="C71" s="766"/>
      <c r="D71" s="766"/>
      <c r="E71" s="766"/>
      <c r="F71" s="766"/>
      <c r="G71" s="329"/>
      <c r="H71" s="329"/>
      <c r="K71" s="329"/>
      <c r="L71" s="329"/>
    </row>
    <row r="72" spans="3:16" ht="15" x14ac:dyDescent="0.25">
      <c r="C72" s="767"/>
      <c r="D72" s="767"/>
      <c r="E72" s="767"/>
      <c r="F72" s="767"/>
      <c r="G72" s="331"/>
      <c r="H72" s="331"/>
      <c r="K72" s="331"/>
      <c r="L72" s="331"/>
    </row>
    <row r="73" spans="3:16" x14ac:dyDescent="0.25">
      <c r="C73" s="174"/>
      <c r="D73" s="174"/>
      <c r="E73" s="174"/>
      <c r="F73" s="201"/>
      <c r="G73" s="201"/>
      <c r="H73" s="201"/>
      <c r="K73" s="201"/>
      <c r="L73" s="201"/>
    </row>
    <row r="81" spans="10:16" x14ac:dyDescent="0.25">
      <c r="J81" s="201"/>
      <c r="N81" s="201"/>
      <c r="O81" s="202"/>
      <c r="P81" s="218"/>
    </row>
  </sheetData>
  <sheetProtection algorithmName="SHA-512" hashValue="S694WKIjL4FBlxTDrMoYmtuWE8FOs+DUr1S8WgdT+FqZYDYm9CwtHUMPgv4XfU+yjf1NQkGUm+jOKOu+fdWV4w==" saltValue="CY0QKsT8+IpUTmHbQQYccQ==" spinCount="100000" sheet="1" formatCells="0" formatColumns="0" formatRows="0"/>
  <mergeCells count="319">
    <mergeCell ref="AK44:AN44"/>
    <mergeCell ref="AH45:AJ45"/>
    <mergeCell ref="AK45:AN45"/>
    <mergeCell ref="AH42:AJ42"/>
    <mergeCell ref="AH34:AH35"/>
    <mergeCell ref="J32:J37"/>
    <mergeCell ref="K32:K37"/>
    <mergeCell ref="L32:L37"/>
    <mergeCell ref="M32:M37"/>
    <mergeCell ref="N32:N37"/>
    <mergeCell ref="O32:O37"/>
    <mergeCell ref="AH32:AH33"/>
    <mergeCell ref="AH39:AN39"/>
    <mergeCell ref="AH40:AJ40"/>
    <mergeCell ref="AK40:AN40"/>
    <mergeCell ref="AH41:AJ41"/>
    <mergeCell ref="AK41:AN41"/>
    <mergeCell ref="AK42:AN42"/>
    <mergeCell ref="B39:K39"/>
    <mergeCell ref="C40:K40"/>
    <mergeCell ref="C41:K41"/>
    <mergeCell ref="B32:B37"/>
    <mergeCell ref="Q32:Q33"/>
    <mergeCell ref="R32:R33"/>
    <mergeCell ref="Q20:Q21"/>
    <mergeCell ref="R20:R21"/>
    <mergeCell ref="K8:K11"/>
    <mergeCell ref="L8:L11"/>
    <mergeCell ref="M8:M11"/>
    <mergeCell ref="N8:N11"/>
    <mergeCell ref="O8:O11"/>
    <mergeCell ref="B12:B21"/>
    <mergeCell ref="I12:I21"/>
    <mergeCell ref="J12:J21"/>
    <mergeCell ref="K12:K21"/>
    <mergeCell ref="L12:L21"/>
    <mergeCell ref="M12:M21"/>
    <mergeCell ref="N12:N21"/>
    <mergeCell ref="O12:O21"/>
    <mergeCell ref="B8:B11"/>
    <mergeCell ref="C8:C11"/>
    <mergeCell ref="D8:D11"/>
    <mergeCell ref="E8:E11"/>
    <mergeCell ref="F8:F11"/>
    <mergeCell ref="G8:G11"/>
    <mergeCell ref="H8:H11"/>
    <mergeCell ref="I8:I11"/>
    <mergeCell ref="J8:J11"/>
    <mergeCell ref="AH20:AH21"/>
    <mergeCell ref="AI20:AI21"/>
    <mergeCell ref="AJ20:AJ21"/>
    <mergeCell ref="AK20:AK21"/>
    <mergeCell ref="AL20:AL21"/>
    <mergeCell ref="AM20:AM21"/>
    <mergeCell ref="AH22:AH23"/>
    <mergeCell ref="AI22:AI23"/>
    <mergeCell ref="AK22:AK23"/>
    <mergeCell ref="AL22:AL23"/>
    <mergeCell ref="AM22:AM23"/>
    <mergeCell ref="AJ22:AJ23"/>
    <mergeCell ref="B22:B31"/>
    <mergeCell ref="F32:F37"/>
    <mergeCell ref="G32:G37"/>
    <mergeCell ref="H32:H37"/>
    <mergeCell ref="I32:I37"/>
    <mergeCell ref="AH24:AH25"/>
    <mergeCell ref="AI24:AI25"/>
    <mergeCell ref="AJ24:AJ25"/>
    <mergeCell ref="AK24:AK25"/>
    <mergeCell ref="AI32:AI33"/>
    <mergeCell ref="AJ32:AJ33"/>
    <mergeCell ref="AK32:AK33"/>
    <mergeCell ref="Q22:Q23"/>
    <mergeCell ref="R22:R23"/>
    <mergeCell ref="C22:C31"/>
    <mergeCell ref="D22:D31"/>
    <mergeCell ref="E22:E31"/>
    <mergeCell ref="F22:F31"/>
    <mergeCell ref="G22:G31"/>
    <mergeCell ref="H22:H31"/>
    <mergeCell ref="I22:I31"/>
    <mergeCell ref="J22:J31"/>
    <mergeCell ref="K22:K31"/>
    <mergeCell ref="A7:B7"/>
    <mergeCell ref="AN34:AN35"/>
    <mergeCell ref="AO34:AO35"/>
    <mergeCell ref="AJ34:AJ35"/>
    <mergeCell ref="AK34:AK35"/>
    <mergeCell ref="AL34:AL35"/>
    <mergeCell ref="AM34:AM35"/>
    <mergeCell ref="AH5:AT5"/>
    <mergeCell ref="L22:L31"/>
    <mergeCell ref="M22:M31"/>
    <mergeCell ref="N22:N31"/>
    <mergeCell ref="O22:O31"/>
    <mergeCell ref="AT32:AT33"/>
    <mergeCell ref="Q34:Q35"/>
    <mergeCell ref="R34:R35"/>
    <mergeCell ref="AN32:AN33"/>
    <mergeCell ref="AO32:AO33"/>
    <mergeCell ref="AP34:AP35"/>
    <mergeCell ref="AQ34:AQ35"/>
    <mergeCell ref="AR34:AR35"/>
    <mergeCell ref="AI34:AI35"/>
    <mergeCell ref="G12:G21"/>
    <mergeCell ref="H12:H21"/>
    <mergeCell ref="AP32:AP33"/>
    <mergeCell ref="C69:F69"/>
    <mergeCell ref="C70:F70"/>
    <mergeCell ref="C71:F71"/>
    <mergeCell ref="C72:F72"/>
    <mergeCell ref="A1:B3"/>
    <mergeCell ref="A8:A11"/>
    <mergeCell ref="A12:A21"/>
    <mergeCell ref="A22:A31"/>
    <mergeCell ref="A32:A37"/>
    <mergeCell ref="C12:C21"/>
    <mergeCell ref="D12:D21"/>
    <mergeCell ref="E12:E21"/>
    <mergeCell ref="F12:F21"/>
    <mergeCell ref="C32:C37"/>
    <mergeCell ref="D32:D37"/>
    <mergeCell ref="E32:E37"/>
    <mergeCell ref="C1:AT3"/>
    <mergeCell ref="AO10:AO11"/>
    <mergeCell ref="AP10:AP11"/>
    <mergeCell ref="AQ10:AQ11"/>
    <mergeCell ref="A5:O5"/>
    <mergeCell ref="Q5:AF5"/>
    <mergeCell ref="B6:Q6"/>
    <mergeCell ref="R6:AF6"/>
    <mergeCell ref="C53:F53"/>
    <mergeCell ref="C54:F54"/>
    <mergeCell ref="C55:F55"/>
    <mergeCell ref="C56:F56"/>
    <mergeCell ref="C42:K42"/>
    <mergeCell ref="C43:K43"/>
    <mergeCell ref="AT34:AT35"/>
    <mergeCell ref="Q36:Q37"/>
    <mergeCell ref="R36:R37"/>
    <mergeCell ref="AH36:AH37"/>
    <mergeCell ref="AI36:AI37"/>
    <mergeCell ref="AJ36:AJ37"/>
    <mergeCell ref="AK36:AK37"/>
    <mergeCell ref="AL36:AL37"/>
    <mergeCell ref="AM36:AM37"/>
    <mergeCell ref="AR36:AR37"/>
    <mergeCell ref="AS36:AS37"/>
    <mergeCell ref="AT36:AT37"/>
    <mergeCell ref="AN36:AN37"/>
    <mergeCell ref="AO36:AO37"/>
    <mergeCell ref="AP36:AP37"/>
    <mergeCell ref="AH43:AJ43"/>
    <mergeCell ref="AK43:AN43"/>
    <mergeCell ref="AH44:AJ44"/>
    <mergeCell ref="AQ32:AQ33"/>
    <mergeCell ref="AR32:AR33"/>
    <mergeCell ref="AS32:AS33"/>
    <mergeCell ref="AQ36:AQ37"/>
    <mergeCell ref="AL32:AL33"/>
    <mergeCell ref="AM32:AM33"/>
    <mergeCell ref="AQ24:AQ25"/>
    <mergeCell ref="AR24:AR25"/>
    <mergeCell ref="AR28:AR29"/>
    <mergeCell ref="AS28:AS29"/>
    <mergeCell ref="AS34:AS35"/>
    <mergeCell ref="AS24:AS25"/>
    <mergeCell ref="AN30:AN31"/>
    <mergeCell ref="AO30:AO31"/>
    <mergeCell ref="AN26:AN27"/>
    <mergeCell ref="AO26:AO27"/>
    <mergeCell ref="AP26:AP27"/>
    <mergeCell ref="AL30:AL31"/>
    <mergeCell ref="AM30:AM31"/>
    <mergeCell ref="AL24:AL25"/>
    <mergeCell ref="AM24:AM25"/>
    <mergeCell ref="AT28:AT29"/>
    <mergeCell ref="Q30:Q31"/>
    <mergeCell ref="R30:R31"/>
    <mergeCell ref="AN28:AN29"/>
    <mergeCell ref="AO28:AO29"/>
    <mergeCell ref="AP28:AP29"/>
    <mergeCell ref="AQ28:AQ29"/>
    <mergeCell ref="AS30:AS31"/>
    <mergeCell ref="AT30:AT31"/>
    <mergeCell ref="AP30:AP31"/>
    <mergeCell ref="AQ30:AQ31"/>
    <mergeCell ref="AR30:AR31"/>
    <mergeCell ref="AH28:AH29"/>
    <mergeCell ref="AI28:AI29"/>
    <mergeCell ref="AJ28:AJ29"/>
    <mergeCell ref="AK28:AK29"/>
    <mergeCell ref="AL28:AL29"/>
    <mergeCell ref="AM28:AM29"/>
    <mergeCell ref="AH30:AH31"/>
    <mergeCell ref="AI30:AI31"/>
    <mergeCell ref="Q28:Q29"/>
    <mergeCell ref="R28:R29"/>
    <mergeCell ref="AJ30:AJ31"/>
    <mergeCell ref="AK30:AK31"/>
    <mergeCell ref="AT24:AT25"/>
    <mergeCell ref="Q26:Q27"/>
    <mergeCell ref="R26:R27"/>
    <mergeCell ref="AN24:AN25"/>
    <mergeCell ref="AO24:AO25"/>
    <mergeCell ref="AQ26:AQ27"/>
    <mergeCell ref="AR26:AR27"/>
    <mergeCell ref="AS26:AS27"/>
    <mergeCell ref="AT26:AT27"/>
    <mergeCell ref="AH26:AH27"/>
    <mergeCell ref="AI26:AI27"/>
    <mergeCell ref="AJ26:AJ27"/>
    <mergeCell ref="AK26:AK27"/>
    <mergeCell ref="AL26:AL27"/>
    <mergeCell ref="AM26:AM27"/>
    <mergeCell ref="Q24:Q25"/>
    <mergeCell ref="R24:R25"/>
    <mergeCell ref="AP24:AP25"/>
    <mergeCell ref="AT18:AT19"/>
    <mergeCell ref="AN18:AN19"/>
    <mergeCell ref="AO18:AO19"/>
    <mergeCell ref="AP18:AP19"/>
    <mergeCell ref="AQ18:AQ19"/>
    <mergeCell ref="AT16:AT17"/>
    <mergeCell ref="AT14:AT15"/>
    <mergeCell ref="AO14:AO15"/>
    <mergeCell ref="AP14:AP15"/>
    <mergeCell ref="AQ14:AQ15"/>
    <mergeCell ref="AR14:AR15"/>
    <mergeCell ref="AS14:AS15"/>
    <mergeCell ref="AR18:AR19"/>
    <mergeCell ref="AS18:AS19"/>
    <mergeCell ref="AO16:AO17"/>
    <mergeCell ref="AP16:AP17"/>
    <mergeCell ref="AQ16:AQ17"/>
    <mergeCell ref="AR16:AR17"/>
    <mergeCell ref="AS16:AS17"/>
    <mergeCell ref="AN16:AN17"/>
    <mergeCell ref="AS20:AS21"/>
    <mergeCell ref="AT20:AT21"/>
    <mergeCell ref="AN20:AN21"/>
    <mergeCell ref="AO20:AO21"/>
    <mergeCell ref="AP20:AP21"/>
    <mergeCell ref="AQ20:AQ21"/>
    <mergeCell ref="AR20:AR21"/>
    <mergeCell ref="AQ22:AQ23"/>
    <mergeCell ref="AR22:AR23"/>
    <mergeCell ref="AS22:AS23"/>
    <mergeCell ref="AT22:AT23"/>
    <mergeCell ref="AN22:AN23"/>
    <mergeCell ref="AO22:AO23"/>
    <mergeCell ref="AP22:AP23"/>
    <mergeCell ref="AO12:AO13"/>
    <mergeCell ref="AP12:AP13"/>
    <mergeCell ref="AQ12:AQ13"/>
    <mergeCell ref="AR12:AR13"/>
    <mergeCell ref="AS12:AS13"/>
    <mergeCell ref="AT12:AT13"/>
    <mergeCell ref="AN12:AN13"/>
    <mergeCell ref="Q12:Q13"/>
    <mergeCell ref="R12:R13"/>
    <mergeCell ref="AH12:AH13"/>
    <mergeCell ref="AI12:AI13"/>
    <mergeCell ref="AJ12:AJ13"/>
    <mergeCell ref="AK12:AK13"/>
    <mergeCell ref="AL12:AL13"/>
    <mergeCell ref="AM12:AM13"/>
    <mergeCell ref="Q16:Q17"/>
    <mergeCell ref="R16:R17"/>
    <mergeCell ref="Q18:Q19"/>
    <mergeCell ref="R18:R19"/>
    <mergeCell ref="AH16:AH17"/>
    <mergeCell ref="AI16:AI17"/>
    <mergeCell ref="AJ16:AJ17"/>
    <mergeCell ref="AK16:AK17"/>
    <mergeCell ref="AL16:AL17"/>
    <mergeCell ref="AM16:AM17"/>
    <mergeCell ref="AH18:AH19"/>
    <mergeCell ref="AI18:AI19"/>
    <mergeCell ref="AJ18:AJ19"/>
    <mergeCell ref="AK18:AK19"/>
    <mergeCell ref="AL18:AL19"/>
    <mergeCell ref="AM18:AM19"/>
    <mergeCell ref="AK8:AK9"/>
    <mergeCell ref="AL8:AL9"/>
    <mergeCell ref="AM8:AM9"/>
    <mergeCell ref="Q14:Q15"/>
    <mergeCell ref="R14:R15"/>
    <mergeCell ref="AN14:AN15"/>
    <mergeCell ref="AH14:AH15"/>
    <mergeCell ref="AI14:AI15"/>
    <mergeCell ref="AJ14:AJ15"/>
    <mergeCell ref="AK14:AK15"/>
    <mergeCell ref="AL14:AL15"/>
    <mergeCell ref="AM14:AM15"/>
    <mergeCell ref="AO8:AO9"/>
    <mergeCell ref="AP8:AP9"/>
    <mergeCell ref="AQ8:AQ9"/>
    <mergeCell ref="Q8:Q9"/>
    <mergeCell ref="R8:R9"/>
    <mergeCell ref="AR8:AR9"/>
    <mergeCell ref="AS8:AS9"/>
    <mergeCell ref="AT8:AT9"/>
    <mergeCell ref="AR10:AR11"/>
    <mergeCell ref="AS10:AS11"/>
    <mergeCell ref="AT10:AT11"/>
    <mergeCell ref="AN10:AN11"/>
    <mergeCell ref="Q10:Q11"/>
    <mergeCell ref="R10:R11"/>
    <mergeCell ref="AH10:AH11"/>
    <mergeCell ref="AI10:AI11"/>
    <mergeCell ref="AJ10:AJ11"/>
    <mergeCell ref="AK10:AK11"/>
    <mergeCell ref="AL10:AL11"/>
    <mergeCell ref="AM10:AM11"/>
    <mergeCell ref="AN8:AN9"/>
    <mergeCell ref="AH8:AH9"/>
    <mergeCell ref="AI8:AI9"/>
    <mergeCell ref="AJ8:AJ9"/>
  </mergeCells>
  <conditionalFormatting sqref="AN8:AS8 AN10:AS10 AN12:AS12 AN14:AS14 AN16:AS16 AN18:AS18 AN20:AS20 AN22:AS22 AN24:AS24 AN26:AS26 AN28:AS28 AN30:AS30 AN32:AS32 AN34:AS34 AN36:AS36">
    <cfRule type="cellIs" dxfId="779" priority="156" operator="between">
      <formula>0</formula>
      <formula>90</formula>
    </cfRule>
  </conditionalFormatting>
  <conditionalFormatting sqref="AN8:AS37">
    <cfRule type="containsText" dxfId="778" priority="151" operator="containsText" text="No Prog, Ejec=">
      <formula>NOT(ISERROR(SEARCH("No Prog, Ejec=",AN8)))</formula>
    </cfRule>
    <cfRule type="containsText" dxfId="777" priority="152" operator="containsText" text="No Prog ni Ejec">
      <formula>NOT(ISERROR(SEARCH("No Prog ni Ejec",AN8)))</formula>
    </cfRule>
    <cfRule type="cellIs" dxfId="776" priority="153" operator="greaterThan">
      <formula>100%</formula>
    </cfRule>
    <cfRule type="cellIs" dxfId="775" priority="154" operator="equal">
      <formula>1</formula>
    </cfRule>
    <cfRule type="cellIs" dxfId="774" priority="155" operator="between">
      <formula>91%</formula>
      <formula>99%</formula>
    </cfRule>
  </conditionalFormatting>
  <conditionalFormatting sqref="AN8:AS37">
    <cfRule type="containsText" dxfId="773" priority="139" operator="containsText" text="No Prog, Ejec=">
      <formula>NOT(ISERROR(SEARCH("No Prog, Ejec=",AN8)))</formula>
    </cfRule>
    <cfRule type="containsText" dxfId="772" priority="140" operator="containsText" text="No Prog ni Ejec">
      <formula>NOT(ISERROR(SEARCH("No Prog ni Ejec",AN8)))</formula>
    </cfRule>
    <cfRule type="cellIs" dxfId="771" priority="141" operator="greaterThan">
      <formula>100%</formula>
    </cfRule>
    <cfRule type="cellIs" dxfId="770" priority="142" operator="equal">
      <formula>1</formula>
    </cfRule>
    <cfRule type="cellIs" dxfId="769" priority="143" operator="between">
      <formula>91%</formula>
      <formula>99%</formula>
    </cfRule>
    <cfRule type="cellIs" dxfId="768" priority="144" operator="between">
      <formula>0</formula>
      <formula>90</formula>
    </cfRule>
  </conditionalFormatting>
  <conditionalFormatting sqref="AT8">
    <cfRule type="cellIs" dxfId="767" priority="108" operator="between">
      <formula>0</formula>
      <formula>90</formula>
    </cfRule>
  </conditionalFormatting>
  <conditionalFormatting sqref="AT8">
    <cfRule type="containsText" dxfId="766" priority="103" operator="containsText" text="No Prog, Ejec=">
      <formula>NOT(ISERROR(SEARCH("No Prog, Ejec=",AT8)))</formula>
    </cfRule>
    <cfRule type="containsText" dxfId="765" priority="104" operator="containsText" text="No Prog ni Ejec">
      <formula>NOT(ISERROR(SEARCH("No Prog ni Ejec",AT8)))</formula>
    </cfRule>
    <cfRule type="cellIs" dxfId="764" priority="105" operator="greaterThan">
      <formula>100%</formula>
    </cfRule>
    <cfRule type="cellIs" dxfId="763" priority="106" operator="equal">
      <formula>1</formula>
    </cfRule>
    <cfRule type="cellIs" dxfId="762" priority="107" operator="between">
      <formula>91%</formula>
      <formula>99%</formula>
    </cfRule>
  </conditionalFormatting>
  <conditionalFormatting sqref="AT8">
    <cfRule type="cellIs" dxfId="761" priority="102" operator="between">
      <formula>0</formula>
      <formula>90</formula>
    </cfRule>
  </conditionalFormatting>
  <conditionalFormatting sqref="AT8:AT9">
    <cfRule type="containsText" dxfId="760" priority="97" operator="containsText" text="No Prog, Ejec=">
      <formula>NOT(ISERROR(SEARCH("No Prog, Ejec=",AT8)))</formula>
    </cfRule>
    <cfRule type="containsText" dxfId="759" priority="98" operator="containsText" text="No Prog ni Ejec">
      <formula>NOT(ISERROR(SEARCH("No Prog ni Ejec",AT8)))</formula>
    </cfRule>
    <cfRule type="cellIs" dxfId="758" priority="99" operator="greaterThan">
      <formula>100%</formula>
    </cfRule>
    <cfRule type="cellIs" dxfId="757" priority="100" operator="equal">
      <formula>1</formula>
    </cfRule>
    <cfRule type="cellIs" dxfId="756" priority="101" operator="between">
      <formula>91%</formula>
      <formula>99%</formula>
    </cfRule>
  </conditionalFormatting>
  <conditionalFormatting sqref="AT8:AT9">
    <cfRule type="containsText" dxfId="755" priority="91" operator="containsText" text="No Prog, Ejec=">
      <formula>NOT(ISERROR(SEARCH("No Prog, Ejec=",AT8)))</formula>
    </cfRule>
    <cfRule type="containsText" dxfId="754" priority="92" operator="containsText" text="No Prog ni Ejec">
      <formula>NOT(ISERROR(SEARCH("No Prog ni Ejec",AT8)))</formula>
    </cfRule>
    <cfRule type="cellIs" dxfId="753" priority="93" operator="greaterThan">
      <formula>100%</formula>
    </cfRule>
    <cfRule type="cellIs" dxfId="752" priority="94" operator="equal">
      <formula>1</formula>
    </cfRule>
    <cfRule type="cellIs" dxfId="751" priority="95" operator="between">
      <formula>91%</formula>
      <formula>99%</formula>
    </cfRule>
    <cfRule type="cellIs" dxfId="750" priority="96" operator="between">
      <formula>0</formula>
      <formula>90</formula>
    </cfRule>
  </conditionalFormatting>
  <conditionalFormatting sqref="AT8:AT9">
    <cfRule type="containsText" dxfId="749" priority="85" operator="containsText" text="No Prog, Ejec=">
      <formula>NOT(ISERROR(SEARCH("No Prog, Ejec=",AT8)))</formula>
    </cfRule>
    <cfRule type="containsText" dxfId="748" priority="86" operator="containsText" text="No Prog ni Ejec">
      <formula>NOT(ISERROR(SEARCH("No Prog ni Ejec",AT8)))</formula>
    </cfRule>
    <cfRule type="cellIs" dxfId="747" priority="87" operator="greaterThan">
      <formula>100%</formula>
    </cfRule>
    <cfRule type="cellIs" dxfId="746" priority="88" operator="equal">
      <formula>1</formula>
    </cfRule>
    <cfRule type="cellIs" dxfId="745" priority="89" operator="between">
      <formula>91%</formula>
      <formula>99%</formula>
    </cfRule>
    <cfRule type="cellIs" dxfId="744" priority="90" operator="between">
      <formula>0</formula>
      <formula>90</formula>
    </cfRule>
  </conditionalFormatting>
  <conditionalFormatting sqref="AT10 AT12 AT14 AT16 AT18 AT20 AT22 AT24 AT26 AT28 AT30 AT32 AT34 AT36">
    <cfRule type="cellIs" dxfId="743" priority="36" operator="between">
      <formula>0</formula>
      <formula>90</formula>
    </cfRule>
  </conditionalFormatting>
  <conditionalFormatting sqref="AT10 AT12 AT14 AT16 AT18 AT20 AT22 AT24 AT26 AT28 AT30 AT32 AT34 AT36">
    <cfRule type="containsText" dxfId="742" priority="31" operator="containsText" text="No Prog, Ejec=">
      <formula>NOT(ISERROR(SEARCH("No Prog, Ejec=",AT10)))</formula>
    </cfRule>
    <cfRule type="containsText" dxfId="741" priority="32" operator="containsText" text="No Prog ni Ejec">
      <formula>NOT(ISERROR(SEARCH("No Prog ni Ejec",AT10)))</formula>
    </cfRule>
    <cfRule type="cellIs" dxfId="740" priority="33" operator="greaterThan">
      <formula>100%</formula>
    </cfRule>
    <cfRule type="cellIs" dxfId="739" priority="34" operator="equal">
      <formula>1</formula>
    </cfRule>
    <cfRule type="cellIs" dxfId="738" priority="35" operator="between">
      <formula>91%</formula>
      <formula>99%</formula>
    </cfRule>
  </conditionalFormatting>
  <conditionalFormatting sqref="AT10 AT12 AT14 AT16 AT18 AT20 AT22 AT24 AT26 AT28 AT30 AT32 AT34 AT36">
    <cfRule type="cellIs" dxfId="737" priority="30" operator="between">
      <formula>0</formula>
      <formula>90</formula>
    </cfRule>
  </conditionalFormatting>
  <conditionalFormatting sqref="AT10:AT37">
    <cfRule type="containsText" dxfId="736" priority="25" operator="containsText" text="No Prog, Ejec=">
      <formula>NOT(ISERROR(SEARCH("No Prog, Ejec=",AT10)))</formula>
    </cfRule>
    <cfRule type="containsText" dxfId="735" priority="26" operator="containsText" text="No Prog ni Ejec">
      <formula>NOT(ISERROR(SEARCH("No Prog ni Ejec",AT10)))</formula>
    </cfRule>
    <cfRule type="cellIs" dxfId="734" priority="27" operator="greaterThan">
      <formula>100%</formula>
    </cfRule>
    <cfRule type="cellIs" dxfId="733" priority="28" operator="equal">
      <formula>1</formula>
    </cfRule>
    <cfRule type="cellIs" dxfId="732" priority="29" operator="between">
      <formula>91%</formula>
      <formula>99%</formula>
    </cfRule>
  </conditionalFormatting>
  <conditionalFormatting sqref="AT10:AT37">
    <cfRule type="containsText" dxfId="731" priority="19" operator="containsText" text="No Prog, Ejec=">
      <formula>NOT(ISERROR(SEARCH("No Prog, Ejec=",AT10)))</formula>
    </cfRule>
    <cfRule type="containsText" dxfId="730" priority="20" operator="containsText" text="No Prog ni Ejec">
      <formula>NOT(ISERROR(SEARCH("No Prog ni Ejec",AT10)))</formula>
    </cfRule>
    <cfRule type="cellIs" dxfId="729" priority="21" operator="greaterThan">
      <formula>100%</formula>
    </cfRule>
    <cfRule type="cellIs" dxfId="728" priority="22" operator="equal">
      <formula>1</formula>
    </cfRule>
    <cfRule type="cellIs" dxfId="727" priority="23" operator="between">
      <formula>91%</formula>
      <formula>99%</formula>
    </cfRule>
    <cfRule type="cellIs" dxfId="726" priority="24" operator="between">
      <formula>0</formula>
      <formula>90</formula>
    </cfRule>
  </conditionalFormatting>
  <conditionalFormatting sqref="AT10:AT37">
    <cfRule type="containsText" dxfId="725" priority="13" operator="containsText" text="No Prog, Ejec=">
      <formula>NOT(ISERROR(SEARCH("No Prog, Ejec=",AT10)))</formula>
    </cfRule>
    <cfRule type="containsText" dxfId="724" priority="14" operator="containsText" text="No Prog ni Ejec">
      <formula>NOT(ISERROR(SEARCH("No Prog ni Ejec",AT10)))</formula>
    </cfRule>
    <cfRule type="cellIs" dxfId="723" priority="15" operator="greaterThan">
      <formula>100%</formula>
    </cfRule>
    <cfRule type="cellIs" dxfId="722" priority="16" operator="equal">
      <formula>1</formula>
    </cfRule>
    <cfRule type="cellIs" dxfId="721" priority="17" operator="between">
      <formula>91%</formula>
      <formula>99%</formula>
    </cfRule>
    <cfRule type="cellIs" dxfId="720" priority="18" operator="between">
      <formula>0</formula>
      <formula>90</formula>
    </cfRule>
  </conditionalFormatting>
  <conditionalFormatting sqref="AH8:AM8 AH10:AM10 AH12:AM12 AH14:AM14 AH16:AM16 AH18:AM18 AH20:AM20 AH22:AM22 AH24:AM24 AH26:AM26 AH28:AM28 AH30:AM30 AH32:AM32 AH34:AM34 AH36:AM36">
    <cfRule type="cellIs" dxfId="719" priority="12" operator="between">
      <formula>0</formula>
      <formula>90</formula>
    </cfRule>
  </conditionalFormatting>
  <conditionalFormatting sqref="AH8:AM37">
    <cfRule type="containsText" dxfId="718" priority="7" operator="containsText" text="No Prog, Ejec=">
      <formula>NOT(ISERROR(SEARCH("No Prog, Ejec=",AH8)))</formula>
    </cfRule>
    <cfRule type="containsText" dxfId="717" priority="8" operator="containsText" text="No Prog ni Ejec">
      <formula>NOT(ISERROR(SEARCH("No Prog ni Ejec",AH8)))</formula>
    </cfRule>
    <cfRule type="cellIs" dxfId="716" priority="9" operator="greaterThan">
      <formula>100%</formula>
    </cfRule>
    <cfRule type="cellIs" dxfId="715" priority="10" operator="equal">
      <formula>1</formula>
    </cfRule>
    <cfRule type="cellIs" dxfId="714" priority="11" operator="between">
      <formula>91%</formula>
      <formula>99%</formula>
    </cfRule>
  </conditionalFormatting>
  <conditionalFormatting sqref="AH8:AM37">
    <cfRule type="containsText" dxfId="713" priority="1" operator="containsText" text="No Prog, Ejec=">
      <formula>NOT(ISERROR(SEARCH("No Prog, Ejec=",AH8)))</formula>
    </cfRule>
    <cfRule type="containsText" dxfId="712" priority="2" operator="containsText" text="No Prog ni Ejec">
      <formula>NOT(ISERROR(SEARCH("No Prog ni Ejec",AH8)))</formula>
    </cfRule>
    <cfRule type="cellIs" dxfId="711" priority="3" operator="greaterThan">
      <formula>100%</formula>
    </cfRule>
    <cfRule type="cellIs" dxfId="710" priority="4" operator="equal">
      <formula>1</formula>
    </cfRule>
    <cfRule type="cellIs" dxfId="709" priority="5" operator="between">
      <formula>91%</formula>
      <formula>99%</formula>
    </cfRule>
    <cfRule type="cellIs" dxfId="708" priority="6" operator="between">
      <formula>0</formula>
      <formula>90</formula>
    </cfRule>
  </conditionalFormatting>
  <dataValidations count="1">
    <dataValidation allowBlank="1" showInputMessage="1" showErrorMessage="1" sqref="R65539 II65539 SE65539 ACA65539 ALW65539 AVS65539 BFO65539 BPK65539 BZG65539 CJC65539 CSY65539 DCU65539 DMQ65539 DWM65539 EGI65539 EQE65539 FAA65539 FJW65539 FTS65539 GDO65539 GNK65539 GXG65539 HHC65539 HQY65539 IAU65539 IKQ65539 IUM65539 JEI65539 JOE65539 JYA65539 KHW65539 KRS65539 LBO65539 LLK65539 LVG65539 MFC65539 MOY65539 MYU65539 NIQ65539 NSM65539 OCI65539 OME65539 OWA65539 PFW65539 PPS65539 PZO65539 QJK65539 QTG65539 RDC65539 RMY65539 RWU65539 SGQ65539 SQM65539 TAI65539 TKE65539 TUA65539 UDW65539 UNS65539 UXO65539 VHK65539 VRG65539 WBC65539 WKY65539 WUU65539 R131075 II131075 SE131075 ACA131075 ALW131075 AVS131075 BFO131075 BPK131075 BZG131075 CJC131075 CSY131075 DCU131075 DMQ131075 DWM131075 EGI131075 EQE131075 FAA131075 FJW131075 FTS131075 GDO131075 GNK131075 GXG131075 HHC131075 HQY131075 IAU131075 IKQ131075 IUM131075 JEI131075 JOE131075 JYA131075 KHW131075 KRS131075 LBO131075 LLK131075 LVG131075 MFC131075 MOY131075 MYU131075 NIQ131075 NSM131075 OCI131075 OME131075 OWA131075 PFW131075 PPS131075 PZO131075 QJK131075 QTG131075 RDC131075 RMY131075 RWU131075 SGQ131075 SQM131075 TAI131075 TKE131075 TUA131075 UDW131075 UNS131075 UXO131075 VHK131075 VRG131075 WBC131075 WKY131075 WUU131075 R196611 II196611 SE196611 ACA196611 ALW196611 AVS196611 BFO196611 BPK196611 BZG196611 CJC196611 CSY196611 DCU196611 DMQ196611 DWM196611 EGI196611 EQE196611 FAA196611 FJW196611 FTS196611 GDO196611 GNK196611 GXG196611 HHC196611 HQY196611 IAU196611 IKQ196611 IUM196611 JEI196611 JOE196611 JYA196611 KHW196611 KRS196611 LBO196611 LLK196611 LVG196611 MFC196611 MOY196611 MYU196611 NIQ196611 NSM196611 OCI196611 OME196611 OWA196611 PFW196611 PPS196611 PZO196611 QJK196611 QTG196611 RDC196611 RMY196611 RWU196611 SGQ196611 SQM196611 TAI196611 TKE196611 TUA196611 UDW196611 UNS196611 UXO196611 VHK196611 VRG196611 WBC196611 WKY196611 WUU196611 R262147 II262147 SE262147 ACA262147 ALW262147 AVS262147 BFO262147 BPK262147 BZG262147 CJC262147 CSY262147 DCU262147 DMQ262147 DWM262147 EGI262147 EQE262147 FAA262147 FJW262147 FTS262147 GDO262147 GNK262147 GXG262147 HHC262147 HQY262147 IAU262147 IKQ262147 IUM262147 JEI262147 JOE262147 JYA262147 KHW262147 KRS262147 LBO262147 LLK262147 LVG262147 MFC262147 MOY262147 MYU262147 NIQ262147 NSM262147 OCI262147 OME262147 OWA262147 PFW262147 PPS262147 PZO262147 QJK262147 QTG262147 RDC262147 RMY262147 RWU262147 SGQ262147 SQM262147 TAI262147 TKE262147 TUA262147 UDW262147 UNS262147 UXO262147 VHK262147 VRG262147 WBC262147 WKY262147 WUU262147 R327683 II327683 SE327683 ACA327683 ALW327683 AVS327683 BFO327683 BPK327683 BZG327683 CJC327683 CSY327683 DCU327683 DMQ327683 DWM327683 EGI327683 EQE327683 FAA327683 FJW327683 FTS327683 GDO327683 GNK327683 GXG327683 HHC327683 HQY327683 IAU327683 IKQ327683 IUM327683 JEI327683 JOE327683 JYA327683 KHW327683 KRS327683 LBO327683 LLK327683 LVG327683 MFC327683 MOY327683 MYU327683 NIQ327683 NSM327683 OCI327683 OME327683 OWA327683 PFW327683 PPS327683 PZO327683 QJK327683 QTG327683 RDC327683 RMY327683 RWU327683 SGQ327683 SQM327683 TAI327683 TKE327683 TUA327683 UDW327683 UNS327683 UXO327683 VHK327683 VRG327683 WBC327683 WKY327683 WUU327683 R393219 II393219 SE393219 ACA393219 ALW393219 AVS393219 BFO393219 BPK393219 BZG393219 CJC393219 CSY393219 DCU393219 DMQ393219 DWM393219 EGI393219 EQE393219 FAA393219 FJW393219 FTS393219 GDO393219 GNK393219 GXG393219 HHC393219 HQY393219 IAU393219 IKQ393219 IUM393219 JEI393219 JOE393219 JYA393219 KHW393219 KRS393219 LBO393219 LLK393219 LVG393219 MFC393219 MOY393219 MYU393219 NIQ393219 NSM393219 OCI393219 OME393219 OWA393219 PFW393219 PPS393219 PZO393219 QJK393219 QTG393219 RDC393219 RMY393219 RWU393219 SGQ393219 SQM393219 TAI393219 TKE393219 TUA393219 UDW393219 UNS393219 UXO393219 VHK393219 VRG393219 WBC393219 WKY393219 WUU393219 R458755 II458755 SE458755 ACA458755 ALW458755 AVS458755 BFO458755 BPK458755 BZG458755 CJC458755 CSY458755 DCU458755 DMQ458755 DWM458755 EGI458755 EQE458755 FAA458755 FJW458755 FTS458755 GDO458755 GNK458755 GXG458755 HHC458755 HQY458755 IAU458755 IKQ458755 IUM458755 JEI458755 JOE458755 JYA458755 KHW458755 KRS458755 LBO458755 LLK458755 LVG458755 MFC458755 MOY458755 MYU458755 NIQ458755 NSM458755 OCI458755 OME458755 OWA458755 PFW458755 PPS458755 PZO458755 QJK458755 QTG458755 RDC458755 RMY458755 RWU458755 SGQ458755 SQM458755 TAI458755 TKE458755 TUA458755 UDW458755 UNS458755 UXO458755 VHK458755 VRG458755 WBC458755 WKY458755 WUU458755 R524291 II524291 SE524291 ACA524291 ALW524291 AVS524291 BFO524291 BPK524291 BZG524291 CJC524291 CSY524291 DCU524291 DMQ524291 DWM524291 EGI524291 EQE524291 FAA524291 FJW524291 FTS524291 GDO524291 GNK524291 GXG524291 HHC524291 HQY524291 IAU524291 IKQ524291 IUM524291 JEI524291 JOE524291 JYA524291 KHW524291 KRS524291 LBO524291 LLK524291 LVG524291 MFC524291 MOY524291 MYU524291 NIQ524291 NSM524291 OCI524291 OME524291 OWA524291 PFW524291 PPS524291 PZO524291 QJK524291 QTG524291 RDC524291 RMY524291 RWU524291 SGQ524291 SQM524291 TAI524291 TKE524291 TUA524291 UDW524291 UNS524291 UXO524291 VHK524291 VRG524291 WBC524291 WKY524291 WUU524291 R589827 II589827 SE589827 ACA589827 ALW589827 AVS589827 BFO589827 BPK589827 BZG589827 CJC589827 CSY589827 DCU589827 DMQ589827 DWM589827 EGI589827 EQE589827 FAA589827 FJW589827 FTS589827 GDO589827 GNK589827 GXG589827 HHC589827 HQY589827 IAU589827 IKQ589827 IUM589827 JEI589827 JOE589827 JYA589827 KHW589827 KRS589827 LBO589827 LLK589827 LVG589827 MFC589827 MOY589827 MYU589827 NIQ589827 NSM589827 OCI589827 OME589827 OWA589827 PFW589827 PPS589827 PZO589827 QJK589827 QTG589827 RDC589827 RMY589827 RWU589827 SGQ589827 SQM589827 TAI589827 TKE589827 TUA589827 UDW589827 UNS589827 UXO589827 VHK589827 VRG589827 WBC589827 WKY589827 WUU589827 R655363 II655363 SE655363 ACA655363 ALW655363 AVS655363 BFO655363 BPK655363 BZG655363 CJC655363 CSY655363 DCU655363 DMQ655363 DWM655363 EGI655363 EQE655363 FAA655363 FJW655363 FTS655363 GDO655363 GNK655363 GXG655363 HHC655363 HQY655363 IAU655363 IKQ655363 IUM655363 JEI655363 JOE655363 JYA655363 KHW655363 KRS655363 LBO655363 LLK655363 LVG655363 MFC655363 MOY655363 MYU655363 NIQ655363 NSM655363 OCI655363 OME655363 OWA655363 PFW655363 PPS655363 PZO655363 QJK655363 QTG655363 RDC655363 RMY655363 RWU655363 SGQ655363 SQM655363 TAI655363 TKE655363 TUA655363 UDW655363 UNS655363 UXO655363 VHK655363 VRG655363 WBC655363 WKY655363 WUU655363 R720899 II720899 SE720899 ACA720899 ALW720899 AVS720899 BFO720899 BPK720899 BZG720899 CJC720899 CSY720899 DCU720899 DMQ720899 DWM720899 EGI720899 EQE720899 FAA720899 FJW720899 FTS720899 GDO720899 GNK720899 GXG720899 HHC720899 HQY720899 IAU720899 IKQ720899 IUM720899 JEI720899 JOE720899 JYA720899 KHW720899 KRS720899 LBO720899 LLK720899 LVG720899 MFC720899 MOY720899 MYU720899 NIQ720899 NSM720899 OCI720899 OME720899 OWA720899 PFW720899 PPS720899 PZO720899 QJK720899 QTG720899 RDC720899 RMY720899 RWU720899 SGQ720899 SQM720899 TAI720899 TKE720899 TUA720899 UDW720899 UNS720899 UXO720899 VHK720899 VRG720899 WBC720899 WKY720899 WUU720899 R786435 II786435 SE786435 ACA786435 ALW786435 AVS786435 BFO786435 BPK786435 BZG786435 CJC786435 CSY786435 DCU786435 DMQ786435 DWM786435 EGI786435 EQE786435 FAA786435 FJW786435 FTS786435 GDO786435 GNK786435 GXG786435 HHC786435 HQY786435 IAU786435 IKQ786435 IUM786435 JEI786435 JOE786435 JYA786435 KHW786435 KRS786435 LBO786435 LLK786435 LVG786435 MFC786435 MOY786435 MYU786435 NIQ786435 NSM786435 OCI786435 OME786435 OWA786435 PFW786435 PPS786435 PZO786435 QJK786435 QTG786435 RDC786435 RMY786435 RWU786435 SGQ786435 SQM786435 TAI786435 TKE786435 TUA786435 UDW786435 UNS786435 UXO786435 VHK786435 VRG786435 WBC786435 WKY786435 WUU786435 R851971 II851971 SE851971 ACA851971 ALW851971 AVS851971 BFO851971 BPK851971 BZG851971 CJC851971 CSY851971 DCU851971 DMQ851971 DWM851971 EGI851971 EQE851971 FAA851971 FJW851971 FTS851971 GDO851971 GNK851971 GXG851971 HHC851971 HQY851971 IAU851971 IKQ851971 IUM851971 JEI851971 JOE851971 JYA851971 KHW851971 KRS851971 LBO851971 LLK851971 LVG851971 MFC851971 MOY851971 MYU851971 NIQ851971 NSM851971 OCI851971 OME851971 OWA851971 PFW851971 PPS851971 PZO851971 QJK851971 QTG851971 RDC851971 RMY851971 RWU851971 SGQ851971 SQM851971 TAI851971 TKE851971 TUA851971 UDW851971 UNS851971 UXO851971 VHK851971 VRG851971 WBC851971 WKY851971 WUU851971 R917507 II917507 SE917507 ACA917507 ALW917507 AVS917507 BFO917507 BPK917507 BZG917507 CJC917507 CSY917507 DCU917507 DMQ917507 DWM917507 EGI917507 EQE917507 FAA917507 FJW917507 FTS917507 GDO917507 GNK917507 GXG917507 HHC917507 HQY917507 IAU917507 IKQ917507 IUM917507 JEI917507 JOE917507 JYA917507 KHW917507 KRS917507 LBO917507 LLK917507 LVG917507 MFC917507 MOY917507 MYU917507 NIQ917507 NSM917507 OCI917507 OME917507 OWA917507 PFW917507 PPS917507 PZO917507 QJK917507 QTG917507 RDC917507 RMY917507 RWU917507 SGQ917507 SQM917507 TAI917507 TKE917507 TUA917507 UDW917507 UNS917507 UXO917507 VHK917507 VRG917507 WBC917507 WKY917507 WUU917507 R983043 II983043 SE983043 ACA983043 ALW983043 AVS983043 BFO983043 BPK983043 BZG983043 CJC983043 CSY983043 DCU983043 DMQ983043 DWM983043 EGI983043 EQE983043 FAA983043 FJW983043 FTS983043 GDO983043 GNK983043 GXG983043 HHC983043 HQY983043 IAU983043 IKQ983043 IUM983043 JEI983043 JOE983043 JYA983043 KHW983043 KRS983043 LBO983043 LLK983043 LVG983043 MFC983043 MOY983043 MYU983043 NIQ983043 NSM983043 OCI983043 OME983043 OWA983043 PFW983043 PPS983043 PZO983043 QJK983043 QTG983043 RDC983043 RMY983043 RWU983043 SGQ983043 SQM983043 TAI983043 TKE983043 TUA983043 UDW983043 UNS983043 UXO983043 VHK983043 VRG983043 WBC983043 WKY983043 WUU983043 R6 II5:II6 SE5:SE6 ACA5:ACA6 ALW5:ALW6 AVS5:AVS6 BFO5:BFO6 BPK5:BPK6 BZG5:BZG6 CJC5:CJC6 CSY5:CSY6 DCU5:DCU6 DMQ5:DMQ6 DWM5:DWM6 EGI5:EGI6 EQE5:EQE6 FAA5:FAA6 FJW5:FJW6 FTS5:FTS6 GDO5:GDO6 GNK5:GNK6 GXG5:GXG6 HHC5:HHC6 HQY5:HQY6 IAU5:IAU6 IKQ5:IKQ6 IUM5:IUM6 JEI5:JEI6 JOE5:JOE6 JYA5:JYA6 KHW5:KHW6 KRS5:KRS6 LBO5:LBO6 LLK5:LLK6 LVG5:LVG6 MFC5:MFC6 MOY5:MOY6 MYU5:MYU6 NIQ5:NIQ6 NSM5:NSM6 OCI5:OCI6 OME5:OME6 OWA5:OWA6 PFW5:PFW6 PPS5:PPS6 PZO5:PZO6 QJK5:QJK6 QTG5:QTG6 RDC5:RDC6 RMY5:RMY6 RWU5:RWU6 SGQ5:SGQ6 SQM5:SQM6 TAI5:TAI6 TKE5:TKE6 TUA5:TUA6 UDW5:UDW6 UNS5:UNS6 UXO5:UXO6 VHK5:VHK6 VRG5:VRG6 WBC5:WBC6 WKY5:WKY6 WUU5:WUU6" xr:uid="{00000000-0002-0000-0A00-000000000000}"/>
  </dataValidations>
  <printOptions horizontalCentered="1"/>
  <pageMargins left="0.70866141732283472" right="0.70866141732283472" top="0.74803149606299213" bottom="0.74803149606299213" header="0.31496062992125984" footer="0.31496062992125984"/>
  <pageSetup scale="33" fitToHeight="0" orientation="landscape" r:id="rId1"/>
  <headerFooter>
    <oddFooter>&amp;L&amp;"Times New Roman,Normal"&amp;12DE-F04 V2&amp;R&amp;"Times New Roman,Normal"&amp;12Página &amp;P de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499984740745262"/>
    <pageSetUpPr fitToPage="1"/>
  </sheetPr>
  <dimension ref="A1:AT82"/>
  <sheetViews>
    <sheetView view="pageBreakPreview" topLeftCell="N1" zoomScale="70" zoomScaleNormal="75" zoomScaleSheetLayoutView="70" zoomScalePageLayoutView="50" workbookViewId="0">
      <selection activeCell="N12" sqref="A1:XFD1048576"/>
    </sheetView>
  </sheetViews>
  <sheetFormatPr baseColWidth="10" defaultRowHeight="12.75" x14ac:dyDescent="0.25"/>
  <cols>
    <col min="1" max="1" width="4.5703125" style="199" customWidth="1"/>
    <col min="2" max="2" width="25.140625" style="198" customWidth="1"/>
    <col min="3" max="5" width="6.140625" style="199" customWidth="1"/>
    <col min="6" max="8" width="6.140625" style="200" customWidth="1"/>
    <col min="9" max="11" width="6.140625" style="199" customWidth="1"/>
    <col min="12" max="14" width="6.140625" style="200" customWidth="1"/>
    <col min="15" max="15" width="7.85546875" style="200" customWidth="1"/>
    <col min="16" max="16" width="2.7109375" style="217" customWidth="1"/>
    <col min="17" max="17" width="6.85546875" style="198" customWidth="1"/>
    <col min="18" max="18" width="48" style="202" bestFit="1" customWidth="1"/>
    <col min="19" max="22" width="5.42578125" style="199" customWidth="1"/>
    <col min="23" max="25" width="5.42578125" style="200" customWidth="1"/>
    <col min="26" max="28" width="5.42578125" style="199" customWidth="1"/>
    <col min="29" max="31" width="5.42578125" style="200" customWidth="1"/>
    <col min="32" max="32" width="7.7109375" style="200" customWidth="1"/>
    <col min="33" max="33" width="2.140625" style="201" customWidth="1"/>
    <col min="34" max="45" width="8.7109375" style="199" customWidth="1"/>
    <col min="46" max="46" width="15.7109375" style="199" customWidth="1"/>
    <col min="47" max="240" width="11.42578125" style="199"/>
    <col min="241" max="241" width="19.28515625" style="199" customWidth="1"/>
    <col min="242" max="242" width="6.85546875" style="199" customWidth="1"/>
    <col min="243" max="243" width="48" style="199" bestFit="1" customWidth="1"/>
    <col min="244" max="245" width="7.42578125" style="199" customWidth="1"/>
    <col min="246" max="246" width="5.42578125" style="199" customWidth="1"/>
    <col min="247" max="252" width="0" style="199" hidden="1" customWidth="1"/>
    <col min="253" max="258" width="5.85546875" style="199" customWidth="1"/>
    <col min="259" max="259" width="9.140625" style="199" customWidth="1"/>
    <col min="260" max="260" width="8" style="199" customWidth="1"/>
    <col min="261" max="261" width="12.28515625" style="199" customWidth="1"/>
    <col min="262" max="286" width="0" style="199" hidden="1" customWidth="1"/>
    <col min="287" max="287" width="28.85546875" style="199" customWidth="1"/>
    <col min="288" max="288" width="44.28515625" style="199" customWidth="1"/>
    <col min="289" max="289" width="11" style="199" customWidth="1"/>
    <col min="290" max="295" width="0" style="199" hidden="1" customWidth="1"/>
    <col min="296" max="301" width="11.42578125" style="199"/>
    <col min="302" max="302" width="14.42578125" style="199" bestFit="1" customWidth="1"/>
    <col min="303" max="496" width="11.42578125" style="199"/>
    <col min="497" max="497" width="19.28515625" style="199" customWidth="1"/>
    <col min="498" max="498" width="6.85546875" style="199" customWidth="1"/>
    <col min="499" max="499" width="48" style="199" bestFit="1" customWidth="1"/>
    <col min="500" max="501" width="7.42578125" style="199" customWidth="1"/>
    <col min="502" max="502" width="5.42578125" style="199" customWidth="1"/>
    <col min="503" max="508" width="0" style="199" hidden="1" customWidth="1"/>
    <col min="509" max="514" width="5.85546875" style="199" customWidth="1"/>
    <col min="515" max="515" width="9.140625" style="199" customWidth="1"/>
    <col min="516" max="516" width="8" style="199" customWidth="1"/>
    <col min="517" max="517" width="12.28515625" style="199" customWidth="1"/>
    <col min="518" max="542" width="0" style="199" hidden="1" customWidth="1"/>
    <col min="543" max="543" width="28.85546875" style="199" customWidth="1"/>
    <col min="544" max="544" width="44.28515625" style="199" customWidth="1"/>
    <col min="545" max="545" width="11" style="199" customWidth="1"/>
    <col min="546" max="551" width="0" style="199" hidden="1" customWidth="1"/>
    <col min="552" max="557" width="11.42578125" style="199"/>
    <col min="558" max="558" width="14.42578125" style="199" bestFit="1" customWidth="1"/>
    <col min="559" max="752" width="11.42578125" style="199"/>
    <col min="753" max="753" width="19.28515625" style="199" customWidth="1"/>
    <col min="754" max="754" width="6.85546875" style="199" customWidth="1"/>
    <col min="755" max="755" width="48" style="199" bestFit="1" customWidth="1"/>
    <col min="756" max="757" width="7.42578125" style="199" customWidth="1"/>
    <col min="758" max="758" width="5.42578125" style="199" customWidth="1"/>
    <col min="759" max="764" width="0" style="199" hidden="1" customWidth="1"/>
    <col min="765" max="770" width="5.85546875" style="199" customWidth="1"/>
    <col min="771" max="771" width="9.140625" style="199" customWidth="1"/>
    <col min="772" max="772" width="8" style="199" customWidth="1"/>
    <col min="773" max="773" width="12.28515625" style="199" customWidth="1"/>
    <col min="774" max="798" width="0" style="199" hidden="1" customWidth="1"/>
    <col min="799" max="799" width="28.85546875" style="199" customWidth="1"/>
    <col min="800" max="800" width="44.28515625" style="199" customWidth="1"/>
    <col min="801" max="801" width="11" style="199" customWidth="1"/>
    <col min="802" max="807" width="0" style="199" hidden="1" customWidth="1"/>
    <col min="808" max="813" width="11.42578125" style="199"/>
    <col min="814" max="814" width="14.42578125" style="199" bestFit="1" customWidth="1"/>
    <col min="815" max="1008" width="11.42578125" style="199"/>
    <col min="1009" max="1009" width="19.28515625" style="199" customWidth="1"/>
    <col min="1010" max="1010" width="6.85546875" style="199" customWidth="1"/>
    <col min="1011" max="1011" width="48" style="199" bestFit="1" customWidth="1"/>
    <col min="1012" max="1013" width="7.42578125" style="199" customWidth="1"/>
    <col min="1014" max="1014" width="5.42578125" style="199" customWidth="1"/>
    <col min="1015" max="1020" width="0" style="199" hidden="1" customWidth="1"/>
    <col min="1021" max="1026" width="5.85546875" style="199" customWidth="1"/>
    <col min="1027" max="1027" width="9.140625" style="199" customWidth="1"/>
    <col min="1028" max="1028" width="8" style="199" customWidth="1"/>
    <col min="1029" max="1029" width="12.28515625" style="199" customWidth="1"/>
    <col min="1030" max="1054" width="0" style="199" hidden="1" customWidth="1"/>
    <col min="1055" max="1055" width="28.85546875" style="199" customWidth="1"/>
    <col min="1056" max="1056" width="44.28515625" style="199" customWidth="1"/>
    <col min="1057" max="1057" width="11" style="199" customWidth="1"/>
    <col min="1058" max="1063" width="0" style="199" hidden="1" customWidth="1"/>
    <col min="1064" max="1069" width="11.42578125" style="199"/>
    <col min="1070" max="1070" width="14.42578125" style="199" bestFit="1" customWidth="1"/>
    <col min="1071" max="1264" width="11.42578125" style="199"/>
    <col min="1265" max="1265" width="19.28515625" style="199" customWidth="1"/>
    <col min="1266" max="1266" width="6.85546875" style="199" customWidth="1"/>
    <col min="1267" max="1267" width="48" style="199" bestFit="1" customWidth="1"/>
    <col min="1268" max="1269" width="7.42578125" style="199" customWidth="1"/>
    <col min="1270" max="1270" width="5.42578125" style="199" customWidth="1"/>
    <col min="1271" max="1276" width="0" style="199" hidden="1" customWidth="1"/>
    <col min="1277" max="1282" width="5.85546875" style="199" customWidth="1"/>
    <col min="1283" max="1283" width="9.140625" style="199" customWidth="1"/>
    <col min="1284" max="1284" width="8" style="199" customWidth="1"/>
    <col min="1285" max="1285" width="12.28515625" style="199" customWidth="1"/>
    <col min="1286" max="1310" width="0" style="199" hidden="1" customWidth="1"/>
    <col min="1311" max="1311" width="28.85546875" style="199" customWidth="1"/>
    <col min="1312" max="1312" width="44.28515625" style="199" customWidth="1"/>
    <col min="1313" max="1313" width="11" style="199" customWidth="1"/>
    <col min="1314" max="1319" width="0" style="199" hidden="1" customWidth="1"/>
    <col min="1320" max="1325" width="11.42578125" style="199"/>
    <col min="1326" max="1326" width="14.42578125" style="199" bestFit="1" customWidth="1"/>
    <col min="1327" max="1520" width="11.42578125" style="199"/>
    <col min="1521" max="1521" width="19.28515625" style="199" customWidth="1"/>
    <col min="1522" max="1522" width="6.85546875" style="199" customWidth="1"/>
    <col min="1523" max="1523" width="48" style="199" bestFit="1" customWidth="1"/>
    <col min="1524" max="1525" width="7.42578125" style="199" customWidth="1"/>
    <col min="1526" max="1526" width="5.42578125" style="199" customWidth="1"/>
    <col min="1527" max="1532" width="0" style="199" hidden="1" customWidth="1"/>
    <col min="1533" max="1538" width="5.85546875" style="199" customWidth="1"/>
    <col min="1539" max="1539" width="9.140625" style="199" customWidth="1"/>
    <col min="1540" max="1540" width="8" style="199" customWidth="1"/>
    <col min="1541" max="1541" width="12.28515625" style="199" customWidth="1"/>
    <col min="1542" max="1566" width="0" style="199" hidden="1" customWidth="1"/>
    <col min="1567" max="1567" width="28.85546875" style="199" customWidth="1"/>
    <col min="1568" max="1568" width="44.28515625" style="199" customWidth="1"/>
    <col min="1569" max="1569" width="11" style="199" customWidth="1"/>
    <col min="1570" max="1575" width="0" style="199" hidden="1" customWidth="1"/>
    <col min="1576" max="1581" width="11.42578125" style="199"/>
    <col min="1582" max="1582" width="14.42578125" style="199" bestFit="1" customWidth="1"/>
    <col min="1583" max="1776" width="11.42578125" style="199"/>
    <col min="1777" max="1777" width="19.28515625" style="199" customWidth="1"/>
    <col min="1778" max="1778" width="6.85546875" style="199" customWidth="1"/>
    <col min="1779" max="1779" width="48" style="199" bestFit="1" customWidth="1"/>
    <col min="1780" max="1781" width="7.42578125" style="199" customWidth="1"/>
    <col min="1782" max="1782" width="5.42578125" style="199" customWidth="1"/>
    <col min="1783" max="1788" width="0" style="199" hidden="1" customWidth="1"/>
    <col min="1789" max="1794" width="5.85546875" style="199" customWidth="1"/>
    <col min="1795" max="1795" width="9.140625" style="199" customWidth="1"/>
    <col min="1796" max="1796" width="8" style="199" customWidth="1"/>
    <col min="1797" max="1797" width="12.28515625" style="199" customWidth="1"/>
    <col min="1798" max="1822" width="0" style="199" hidden="1" customWidth="1"/>
    <col min="1823" max="1823" width="28.85546875" style="199" customWidth="1"/>
    <col min="1824" max="1824" width="44.28515625" style="199" customWidth="1"/>
    <col min="1825" max="1825" width="11" style="199" customWidth="1"/>
    <col min="1826" max="1831" width="0" style="199" hidden="1" customWidth="1"/>
    <col min="1832" max="1837" width="11.42578125" style="199"/>
    <col min="1838" max="1838" width="14.42578125" style="199" bestFit="1" customWidth="1"/>
    <col min="1839" max="2032" width="11.42578125" style="199"/>
    <col min="2033" max="2033" width="19.28515625" style="199" customWidth="1"/>
    <col min="2034" max="2034" width="6.85546875" style="199" customWidth="1"/>
    <col min="2035" max="2035" width="48" style="199" bestFit="1" customWidth="1"/>
    <col min="2036" max="2037" width="7.42578125" style="199" customWidth="1"/>
    <col min="2038" max="2038" width="5.42578125" style="199" customWidth="1"/>
    <col min="2039" max="2044" width="0" style="199" hidden="1" customWidth="1"/>
    <col min="2045" max="2050" width="5.85546875" style="199" customWidth="1"/>
    <col min="2051" max="2051" width="9.140625" style="199" customWidth="1"/>
    <col min="2052" max="2052" width="8" style="199" customWidth="1"/>
    <col min="2053" max="2053" width="12.28515625" style="199" customWidth="1"/>
    <col min="2054" max="2078" width="0" style="199" hidden="1" customWidth="1"/>
    <col min="2079" max="2079" width="28.85546875" style="199" customWidth="1"/>
    <col min="2080" max="2080" width="44.28515625" style="199" customWidth="1"/>
    <col min="2081" max="2081" width="11" style="199" customWidth="1"/>
    <col min="2082" max="2087" width="0" style="199" hidden="1" customWidth="1"/>
    <col min="2088" max="2093" width="11.42578125" style="199"/>
    <col min="2094" max="2094" width="14.42578125" style="199" bestFit="1" customWidth="1"/>
    <col min="2095" max="2288" width="11.42578125" style="199"/>
    <col min="2289" max="2289" width="19.28515625" style="199" customWidth="1"/>
    <col min="2290" max="2290" width="6.85546875" style="199" customWidth="1"/>
    <col min="2291" max="2291" width="48" style="199" bestFit="1" customWidth="1"/>
    <col min="2292" max="2293" width="7.42578125" style="199" customWidth="1"/>
    <col min="2294" max="2294" width="5.42578125" style="199" customWidth="1"/>
    <col min="2295" max="2300" width="0" style="199" hidden="1" customWidth="1"/>
    <col min="2301" max="2306" width="5.85546875" style="199" customWidth="1"/>
    <col min="2307" max="2307" width="9.140625" style="199" customWidth="1"/>
    <col min="2308" max="2308" width="8" style="199" customWidth="1"/>
    <col min="2309" max="2309" width="12.28515625" style="199" customWidth="1"/>
    <col min="2310" max="2334" width="0" style="199" hidden="1" customWidth="1"/>
    <col min="2335" max="2335" width="28.85546875" style="199" customWidth="1"/>
    <col min="2336" max="2336" width="44.28515625" style="199" customWidth="1"/>
    <col min="2337" max="2337" width="11" style="199" customWidth="1"/>
    <col min="2338" max="2343" width="0" style="199" hidden="1" customWidth="1"/>
    <col min="2344" max="2349" width="11.42578125" style="199"/>
    <col min="2350" max="2350" width="14.42578125" style="199" bestFit="1" customWidth="1"/>
    <col min="2351" max="2544" width="11.42578125" style="199"/>
    <col min="2545" max="2545" width="19.28515625" style="199" customWidth="1"/>
    <col min="2546" max="2546" width="6.85546875" style="199" customWidth="1"/>
    <col min="2547" max="2547" width="48" style="199" bestFit="1" customWidth="1"/>
    <col min="2548" max="2549" width="7.42578125" style="199" customWidth="1"/>
    <col min="2550" max="2550" width="5.42578125" style="199" customWidth="1"/>
    <col min="2551" max="2556" width="0" style="199" hidden="1" customWidth="1"/>
    <col min="2557" max="2562" width="5.85546875" style="199" customWidth="1"/>
    <col min="2563" max="2563" width="9.140625" style="199" customWidth="1"/>
    <col min="2564" max="2564" width="8" style="199" customWidth="1"/>
    <col min="2565" max="2565" width="12.28515625" style="199" customWidth="1"/>
    <col min="2566" max="2590" width="0" style="199" hidden="1" customWidth="1"/>
    <col min="2591" max="2591" width="28.85546875" style="199" customWidth="1"/>
    <col min="2592" max="2592" width="44.28515625" style="199" customWidth="1"/>
    <col min="2593" max="2593" width="11" style="199" customWidth="1"/>
    <col min="2594" max="2599" width="0" style="199" hidden="1" customWidth="1"/>
    <col min="2600" max="2605" width="11.42578125" style="199"/>
    <col min="2606" max="2606" width="14.42578125" style="199" bestFit="1" customWidth="1"/>
    <col min="2607" max="2800" width="11.42578125" style="199"/>
    <col min="2801" max="2801" width="19.28515625" style="199" customWidth="1"/>
    <col min="2802" max="2802" width="6.85546875" style="199" customWidth="1"/>
    <col min="2803" max="2803" width="48" style="199" bestFit="1" customWidth="1"/>
    <col min="2804" max="2805" width="7.42578125" style="199" customWidth="1"/>
    <col min="2806" max="2806" width="5.42578125" style="199" customWidth="1"/>
    <col min="2807" max="2812" width="0" style="199" hidden="1" customWidth="1"/>
    <col min="2813" max="2818" width="5.85546875" style="199" customWidth="1"/>
    <col min="2819" max="2819" width="9.140625" style="199" customWidth="1"/>
    <col min="2820" max="2820" width="8" style="199" customWidth="1"/>
    <col min="2821" max="2821" width="12.28515625" style="199" customWidth="1"/>
    <col min="2822" max="2846" width="0" style="199" hidden="1" customWidth="1"/>
    <col min="2847" max="2847" width="28.85546875" style="199" customWidth="1"/>
    <col min="2848" max="2848" width="44.28515625" style="199" customWidth="1"/>
    <col min="2849" max="2849" width="11" style="199" customWidth="1"/>
    <col min="2850" max="2855" width="0" style="199" hidden="1" customWidth="1"/>
    <col min="2856" max="2861" width="11.42578125" style="199"/>
    <col min="2862" max="2862" width="14.42578125" style="199" bestFit="1" customWidth="1"/>
    <col min="2863" max="3056" width="11.42578125" style="199"/>
    <col min="3057" max="3057" width="19.28515625" style="199" customWidth="1"/>
    <col min="3058" max="3058" width="6.85546875" style="199" customWidth="1"/>
    <col min="3059" max="3059" width="48" style="199" bestFit="1" customWidth="1"/>
    <col min="3060" max="3061" width="7.42578125" style="199" customWidth="1"/>
    <col min="3062" max="3062" width="5.42578125" style="199" customWidth="1"/>
    <col min="3063" max="3068" width="0" style="199" hidden="1" customWidth="1"/>
    <col min="3069" max="3074" width="5.85546875" style="199" customWidth="1"/>
    <col min="3075" max="3075" width="9.140625" style="199" customWidth="1"/>
    <col min="3076" max="3076" width="8" style="199" customWidth="1"/>
    <col min="3077" max="3077" width="12.28515625" style="199" customWidth="1"/>
    <col min="3078" max="3102" width="0" style="199" hidden="1" customWidth="1"/>
    <col min="3103" max="3103" width="28.85546875" style="199" customWidth="1"/>
    <col min="3104" max="3104" width="44.28515625" style="199" customWidth="1"/>
    <col min="3105" max="3105" width="11" style="199" customWidth="1"/>
    <col min="3106" max="3111" width="0" style="199" hidden="1" customWidth="1"/>
    <col min="3112" max="3117" width="11.42578125" style="199"/>
    <col min="3118" max="3118" width="14.42578125" style="199" bestFit="1" customWidth="1"/>
    <col min="3119" max="3312" width="11.42578125" style="199"/>
    <col min="3313" max="3313" width="19.28515625" style="199" customWidth="1"/>
    <col min="3314" max="3314" width="6.85546875" style="199" customWidth="1"/>
    <col min="3315" max="3315" width="48" style="199" bestFit="1" customWidth="1"/>
    <col min="3316" max="3317" width="7.42578125" style="199" customWidth="1"/>
    <col min="3318" max="3318" width="5.42578125" style="199" customWidth="1"/>
    <col min="3319" max="3324" width="0" style="199" hidden="1" customWidth="1"/>
    <col min="3325" max="3330" width="5.85546875" style="199" customWidth="1"/>
    <col min="3331" max="3331" width="9.140625" style="199" customWidth="1"/>
    <col min="3332" max="3332" width="8" style="199" customWidth="1"/>
    <col min="3333" max="3333" width="12.28515625" style="199" customWidth="1"/>
    <col min="3334" max="3358" width="0" style="199" hidden="1" customWidth="1"/>
    <col min="3359" max="3359" width="28.85546875" style="199" customWidth="1"/>
    <col min="3360" max="3360" width="44.28515625" style="199" customWidth="1"/>
    <col min="3361" max="3361" width="11" style="199" customWidth="1"/>
    <col min="3362" max="3367" width="0" style="199" hidden="1" customWidth="1"/>
    <col min="3368" max="3373" width="11.42578125" style="199"/>
    <col min="3374" max="3374" width="14.42578125" style="199" bestFit="1" customWidth="1"/>
    <col min="3375" max="3568" width="11.42578125" style="199"/>
    <col min="3569" max="3569" width="19.28515625" style="199" customWidth="1"/>
    <col min="3570" max="3570" width="6.85546875" style="199" customWidth="1"/>
    <col min="3571" max="3571" width="48" style="199" bestFit="1" customWidth="1"/>
    <col min="3572" max="3573" width="7.42578125" style="199" customWidth="1"/>
    <col min="3574" max="3574" width="5.42578125" style="199" customWidth="1"/>
    <col min="3575" max="3580" width="0" style="199" hidden="1" customWidth="1"/>
    <col min="3581" max="3586" width="5.85546875" style="199" customWidth="1"/>
    <col min="3587" max="3587" width="9.140625" style="199" customWidth="1"/>
    <col min="3588" max="3588" width="8" style="199" customWidth="1"/>
    <col min="3589" max="3589" width="12.28515625" style="199" customWidth="1"/>
    <col min="3590" max="3614" width="0" style="199" hidden="1" customWidth="1"/>
    <col min="3615" max="3615" width="28.85546875" style="199" customWidth="1"/>
    <col min="3616" max="3616" width="44.28515625" style="199" customWidth="1"/>
    <col min="3617" max="3617" width="11" style="199" customWidth="1"/>
    <col min="3618" max="3623" width="0" style="199" hidden="1" customWidth="1"/>
    <col min="3624" max="3629" width="11.42578125" style="199"/>
    <col min="3630" max="3630" width="14.42578125" style="199" bestFit="1" customWidth="1"/>
    <col min="3631" max="3824" width="11.42578125" style="199"/>
    <col min="3825" max="3825" width="19.28515625" style="199" customWidth="1"/>
    <col min="3826" max="3826" width="6.85546875" style="199" customWidth="1"/>
    <col min="3827" max="3827" width="48" style="199" bestFit="1" customWidth="1"/>
    <col min="3828" max="3829" width="7.42578125" style="199" customWidth="1"/>
    <col min="3830" max="3830" width="5.42578125" style="199" customWidth="1"/>
    <col min="3831" max="3836" width="0" style="199" hidden="1" customWidth="1"/>
    <col min="3837" max="3842" width="5.85546875" style="199" customWidth="1"/>
    <col min="3843" max="3843" width="9.140625" style="199" customWidth="1"/>
    <col min="3844" max="3844" width="8" style="199" customWidth="1"/>
    <col min="3845" max="3845" width="12.28515625" style="199" customWidth="1"/>
    <col min="3846" max="3870" width="0" style="199" hidden="1" customWidth="1"/>
    <col min="3871" max="3871" width="28.85546875" style="199" customWidth="1"/>
    <col min="3872" max="3872" width="44.28515625" style="199" customWidth="1"/>
    <col min="3873" max="3873" width="11" style="199" customWidth="1"/>
    <col min="3874" max="3879" width="0" style="199" hidden="1" customWidth="1"/>
    <col min="3880" max="3885" width="11.42578125" style="199"/>
    <col min="3886" max="3886" width="14.42578125" style="199" bestFit="1" customWidth="1"/>
    <col min="3887" max="4080" width="11.42578125" style="199"/>
    <col min="4081" max="4081" width="19.28515625" style="199" customWidth="1"/>
    <col min="4082" max="4082" width="6.85546875" style="199" customWidth="1"/>
    <col min="4083" max="4083" width="48" style="199" bestFit="1" customWidth="1"/>
    <col min="4084" max="4085" width="7.42578125" style="199" customWidth="1"/>
    <col min="4086" max="4086" width="5.42578125" style="199" customWidth="1"/>
    <col min="4087" max="4092" width="0" style="199" hidden="1" customWidth="1"/>
    <col min="4093" max="4098" width="5.85546875" style="199" customWidth="1"/>
    <col min="4099" max="4099" width="9.140625" style="199" customWidth="1"/>
    <col min="4100" max="4100" width="8" style="199" customWidth="1"/>
    <col min="4101" max="4101" width="12.28515625" style="199" customWidth="1"/>
    <col min="4102" max="4126" width="0" style="199" hidden="1" customWidth="1"/>
    <col min="4127" max="4127" width="28.85546875" style="199" customWidth="1"/>
    <col min="4128" max="4128" width="44.28515625" style="199" customWidth="1"/>
    <col min="4129" max="4129" width="11" style="199" customWidth="1"/>
    <col min="4130" max="4135" width="0" style="199" hidden="1" customWidth="1"/>
    <col min="4136" max="4141" width="11.42578125" style="199"/>
    <col min="4142" max="4142" width="14.42578125" style="199" bestFit="1" customWidth="1"/>
    <col min="4143" max="4336" width="11.42578125" style="199"/>
    <col min="4337" max="4337" width="19.28515625" style="199" customWidth="1"/>
    <col min="4338" max="4338" width="6.85546875" style="199" customWidth="1"/>
    <col min="4339" max="4339" width="48" style="199" bestFit="1" customWidth="1"/>
    <col min="4340" max="4341" width="7.42578125" style="199" customWidth="1"/>
    <col min="4342" max="4342" width="5.42578125" style="199" customWidth="1"/>
    <col min="4343" max="4348" width="0" style="199" hidden="1" customWidth="1"/>
    <col min="4349" max="4354" width="5.85546875" style="199" customWidth="1"/>
    <col min="4355" max="4355" width="9.140625" style="199" customWidth="1"/>
    <col min="4356" max="4356" width="8" style="199" customWidth="1"/>
    <col min="4357" max="4357" width="12.28515625" style="199" customWidth="1"/>
    <col min="4358" max="4382" width="0" style="199" hidden="1" customWidth="1"/>
    <col min="4383" max="4383" width="28.85546875" style="199" customWidth="1"/>
    <col min="4384" max="4384" width="44.28515625" style="199" customWidth="1"/>
    <col min="4385" max="4385" width="11" style="199" customWidth="1"/>
    <col min="4386" max="4391" width="0" style="199" hidden="1" customWidth="1"/>
    <col min="4392" max="4397" width="11.42578125" style="199"/>
    <col min="4398" max="4398" width="14.42578125" style="199" bestFit="1" customWidth="1"/>
    <col min="4399" max="4592" width="11.42578125" style="199"/>
    <col min="4593" max="4593" width="19.28515625" style="199" customWidth="1"/>
    <col min="4594" max="4594" width="6.85546875" style="199" customWidth="1"/>
    <col min="4595" max="4595" width="48" style="199" bestFit="1" customWidth="1"/>
    <col min="4596" max="4597" width="7.42578125" style="199" customWidth="1"/>
    <col min="4598" max="4598" width="5.42578125" style="199" customWidth="1"/>
    <col min="4599" max="4604" width="0" style="199" hidden="1" customWidth="1"/>
    <col min="4605" max="4610" width="5.85546875" style="199" customWidth="1"/>
    <col min="4611" max="4611" width="9.140625" style="199" customWidth="1"/>
    <col min="4612" max="4612" width="8" style="199" customWidth="1"/>
    <col min="4613" max="4613" width="12.28515625" style="199" customWidth="1"/>
    <col min="4614" max="4638" width="0" style="199" hidden="1" customWidth="1"/>
    <col min="4639" max="4639" width="28.85546875" style="199" customWidth="1"/>
    <col min="4640" max="4640" width="44.28515625" style="199" customWidth="1"/>
    <col min="4641" max="4641" width="11" style="199" customWidth="1"/>
    <col min="4642" max="4647" width="0" style="199" hidden="1" customWidth="1"/>
    <col min="4648" max="4653" width="11.42578125" style="199"/>
    <col min="4654" max="4654" width="14.42578125" style="199" bestFit="1" customWidth="1"/>
    <col min="4655" max="4848" width="11.42578125" style="199"/>
    <col min="4849" max="4849" width="19.28515625" style="199" customWidth="1"/>
    <col min="4850" max="4850" width="6.85546875" style="199" customWidth="1"/>
    <col min="4851" max="4851" width="48" style="199" bestFit="1" customWidth="1"/>
    <col min="4852" max="4853" width="7.42578125" style="199" customWidth="1"/>
    <col min="4854" max="4854" width="5.42578125" style="199" customWidth="1"/>
    <col min="4855" max="4860" width="0" style="199" hidden="1" customWidth="1"/>
    <col min="4861" max="4866" width="5.85546875" style="199" customWidth="1"/>
    <col min="4867" max="4867" width="9.140625" style="199" customWidth="1"/>
    <col min="4868" max="4868" width="8" style="199" customWidth="1"/>
    <col min="4869" max="4869" width="12.28515625" style="199" customWidth="1"/>
    <col min="4870" max="4894" width="0" style="199" hidden="1" customWidth="1"/>
    <col min="4895" max="4895" width="28.85546875" style="199" customWidth="1"/>
    <col min="4896" max="4896" width="44.28515625" style="199" customWidth="1"/>
    <col min="4897" max="4897" width="11" style="199" customWidth="1"/>
    <col min="4898" max="4903" width="0" style="199" hidden="1" customWidth="1"/>
    <col min="4904" max="4909" width="11.42578125" style="199"/>
    <col min="4910" max="4910" width="14.42578125" style="199" bestFit="1" customWidth="1"/>
    <col min="4911" max="5104" width="11.42578125" style="199"/>
    <col min="5105" max="5105" width="19.28515625" style="199" customWidth="1"/>
    <col min="5106" max="5106" width="6.85546875" style="199" customWidth="1"/>
    <col min="5107" max="5107" width="48" style="199" bestFit="1" customWidth="1"/>
    <col min="5108" max="5109" width="7.42578125" style="199" customWidth="1"/>
    <col min="5110" max="5110" width="5.42578125" style="199" customWidth="1"/>
    <col min="5111" max="5116" width="0" style="199" hidden="1" customWidth="1"/>
    <col min="5117" max="5122" width="5.85546875" style="199" customWidth="1"/>
    <col min="5123" max="5123" width="9.140625" style="199" customWidth="1"/>
    <col min="5124" max="5124" width="8" style="199" customWidth="1"/>
    <col min="5125" max="5125" width="12.28515625" style="199" customWidth="1"/>
    <col min="5126" max="5150" width="0" style="199" hidden="1" customWidth="1"/>
    <col min="5151" max="5151" width="28.85546875" style="199" customWidth="1"/>
    <col min="5152" max="5152" width="44.28515625" style="199" customWidth="1"/>
    <col min="5153" max="5153" width="11" style="199" customWidth="1"/>
    <col min="5154" max="5159" width="0" style="199" hidden="1" customWidth="1"/>
    <col min="5160" max="5165" width="11.42578125" style="199"/>
    <col min="5166" max="5166" width="14.42578125" style="199" bestFit="1" customWidth="1"/>
    <col min="5167" max="5360" width="11.42578125" style="199"/>
    <col min="5361" max="5361" width="19.28515625" style="199" customWidth="1"/>
    <col min="5362" max="5362" width="6.85546875" style="199" customWidth="1"/>
    <col min="5363" max="5363" width="48" style="199" bestFit="1" customWidth="1"/>
    <col min="5364" max="5365" width="7.42578125" style="199" customWidth="1"/>
    <col min="5366" max="5366" width="5.42578125" style="199" customWidth="1"/>
    <col min="5367" max="5372" width="0" style="199" hidden="1" customWidth="1"/>
    <col min="5373" max="5378" width="5.85546875" style="199" customWidth="1"/>
    <col min="5379" max="5379" width="9.140625" style="199" customWidth="1"/>
    <col min="5380" max="5380" width="8" style="199" customWidth="1"/>
    <col min="5381" max="5381" width="12.28515625" style="199" customWidth="1"/>
    <col min="5382" max="5406" width="0" style="199" hidden="1" customWidth="1"/>
    <col min="5407" max="5407" width="28.85546875" style="199" customWidth="1"/>
    <col min="5408" max="5408" width="44.28515625" style="199" customWidth="1"/>
    <col min="5409" max="5409" width="11" style="199" customWidth="1"/>
    <col min="5410" max="5415" width="0" style="199" hidden="1" customWidth="1"/>
    <col min="5416" max="5421" width="11.42578125" style="199"/>
    <col min="5422" max="5422" width="14.42578125" style="199" bestFit="1" customWidth="1"/>
    <col min="5423" max="5616" width="11.42578125" style="199"/>
    <col min="5617" max="5617" width="19.28515625" style="199" customWidth="1"/>
    <col min="5618" max="5618" width="6.85546875" style="199" customWidth="1"/>
    <col min="5619" max="5619" width="48" style="199" bestFit="1" customWidth="1"/>
    <col min="5620" max="5621" width="7.42578125" style="199" customWidth="1"/>
    <col min="5622" max="5622" width="5.42578125" style="199" customWidth="1"/>
    <col min="5623" max="5628" width="0" style="199" hidden="1" customWidth="1"/>
    <col min="5629" max="5634" width="5.85546875" style="199" customWidth="1"/>
    <col min="5635" max="5635" width="9.140625" style="199" customWidth="1"/>
    <col min="5636" max="5636" width="8" style="199" customWidth="1"/>
    <col min="5637" max="5637" width="12.28515625" style="199" customWidth="1"/>
    <col min="5638" max="5662" width="0" style="199" hidden="1" customWidth="1"/>
    <col min="5663" max="5663" width="28.85546875" style="199" customWidth="1"/>
    <col min="5664" max="5664" width="44.28515625" style="199" customWidth="1"/>
    <col min="5665" max="5665" width="11" style="199" customWidth="1"/>
    <col min="5666" max="5671" width="0" style="199" hidden="1" customWidth="1"/>
    <col min="5672" max="5677" width="11.42578125" style="199"/>
    <col min="5678" max="5678" width="14.42578125" style="199" bestFit="1" customWidth="1"/>
    <col min="5679" max="5872" width="11.42578125" style="199"/>
    <col min="5873" max="5873" width="19.28515625" style="199" customWidth="1"/>
    <col min="5874" max="5874" width="6.85546875" style="199" customWidth="1"/>
    <col min="5875" max="5875" width="48" style="199" bestFit="1" customWidth="1"/>
    <col min="5876" max="5877" width="7.42578125" style="199" customWidth="1"/>
    <col min="5878" max="5878" width="5.42578125" style="199" customWidth="1"/>
    <col min="5879" max="5884" width="0" style="199" hidden="1" customWidth="1"/>
    <col min="5885" max="5890" width="5.85546875" style="199" customWidth="1"/>
    <col min="5891" max="5891" width="9.140625" style="199" customWidth="1"/>
    <col min="5892" max="5892" width="8" style="199" customWidth="1"/>
    <col min="5893" max="5893" width="12.28515625" style="199" customWidth="1"/>
    <col min="5894" max="5918" width="0" style="199" hidden="1" customWidth="1"/>
    <col min="5919" max="5919" width="28.85546875" style="199" customWidth="1"/>
    <col min="5920" max="5920" width="44.28515625" style="199" customWidth="1"/>
    <col min="5921" max="5921" width="11" style="199" customWidth="1"/>
    <col min="5922" max="5927" width="0" style="199" hidden="1" customWidth="1"/>
    <col min="5928" max="5933" width="11.42578125" style="199"/>
    <col min="5934" max="5934" width="14.42578125" style="199" bestFit="1" customWidth="1"/>
    <col min="5935" max="6128" width="11.42578125" style="199"/>
    <col min="6129" max="6129" width="19.28515625" style="199" customWidth="1"/>
    <col min="6130" max="6130" width="6.85546875" style="199" customWidth="1"/>
    <col min="6131" max="6131" width="48" style="199" bestFit="1" customWidth="1"/>
    <col min="6132" max="6133" width="7.42578125" style="199" customWidth="1"/>
    <col min="6134" max="6134" width="5.42578125" style="199" customWidth="1"/>
    <col min="6135" max="6140" width="0" style="199" hidden="1" customWidth="1"/>
    <col min="6141" max="6146" width="5.85546875" style="199" customWidth="1"/>
    <col min="6147" max="6147" width="9.140625" style="199" customWidth="1"/>
    <col min="6148" max="6148" width="8" style="199" customWidth="1"/>
    <col min="6149" max="6149" width="12.28515625" style="199" customWidth="1"/>
    <col min="6150" max="6174" width="0" style="199" hidden="1" customWidth="1"/>
    <col min="6175" max="6175" width="28.85546875" style="199" customWidth="1"/>
    <col min="6176" max="6176" width="44.28515625" style="199" customWidth="1"/>
    <col min="6177" max="6177" width="11" style="199" customWidth="1"/>
    <col min="6178" max="6183" width="0" style="199" hidden="1" customWidth="1"/>
    <col min="6184" max="6189" width="11.42578125" style="199"/>
    <col min="6190" max="6190" width="14.42578125" style="199" bestFit="1" customWidth="1"/>
    <col min="6191" max="6384" width="11.42578125" style="199"/>
    <col min="6385" max="6385" width="19.28515625" style="199" customWidth="1"/>
    <col min="6386" max="6386" width="6.85546875" style="199" customWidth="1"/>
    <col min="6387" max="6387" width="48" style="199" bestFit="1" customWidth="1"/>
    <col min="6388" max="6389" width="7.42578125" style="199" customWidth="1"/>
    <col min="6390" max="6390" width="5.42578125" style="199" customWidth="1"/>
    <col min="6391" max="6396" width="0" style="199" hidden="1" customWidth="1"/>
    <col min="6397" max="6402" width="5.85546875" style="199" customWidth="1"/>
    <col min="6403" max="6403" width="9.140625" style="199" customWidth="1"/>
    <col min="6404" max="6404" width="8" style="199" customWidth="1"/>
    <col min="6405" max="6405" width="12.28515625" style="199" customWidth="1"/>
    <col min="6406" max="6430" width="0" style="199" hidden="1" customWidth="1"/>
    <col min="6431" max="6431" width="28.85546875" style="199" customWidth="1"/>
    <col min="6432" max="6432" width="44.28515625" style="199" customWidth="1"/>
    <col min="6433" max="6433" width="11" style="199" customWidth="1"/>
    <col min="6434" max="6439" width="0" style="199" hidden="1" customWidth="1"/>
    <col min="6440" max="6445" width="11.42578125" style="199"/>
    <col min="6446" max="6446" width="14.42578125" style="199" bestFit="1" customWidth="1"/>
    <col min="6447" max="6640" width="11.42578125" style="199"/>
    <col min="6641" max="6641" width="19.28515625" style="199" customWidth="1"/>
    <col min="6642" max="6642" width="6.85546875" style="199" customWidth="1"/>
    <col min="6643" max="6643" width="48" style="199" bestFit="1" customWidth="1"/>
    <col min="6644" max="6645" width="7.42578125" style="199" customWidth="1"/>
    <col min="6646" max="6646" width="5.42578125" style="199" customWidth="1"/>
    <col min="6647" max="6652" width="0" style="199" hidden="1" customWidth="1"/>
    <col min="6653" max="6658" width="5.85546875" style="199" customWidth="1"/>
    <col min="6659" max="6659" width="9.140625" style="199" customWidth="1"/>
    <col min="6660" max="6660" width="8" style="199" customWidth="1"/>
    <col min="6661" max="6661" width="12.28515625" style="199" customWidth="1"/>
    <col min="6662" max="6686" width="0" style="199" hidden="1" customWidth="1"/>
    <col min="6687" max="6687" width="28.85546875" style="199" customWidth="1"/>
    <col min="6688" max="6688" width="44.28515625" style="199" customWidth="1"/>
    <col min="6689" max="6689" width="11" style="199" customWidth="1"/>
    <col min="6690" max="6695" width="0" style="199" hidden="1" customWidth="1"/>
    <col min="6696" max="6701" width="11.42578125" style="199"/>
    <col min="6702" max="6702" width="14.42578125" style="199" bestFit="1" customWidth="1"/>
    <col min="6703" max="6896" width="11.42578125" style="199"/>
    <col min="6897" max="6897" width="19.28515625" style="199" customWidth="1"/>
    <col min="6898" max="6898" width="6.85546875" style="199" customWidth="1"/>
    <col min="6899" max="6899" width="48" style="199" bestFit="1" customWidth="1"/>
    <col min="6900" max="6901" width="7.42578125" style="199" customWidth="1"/>
    <col min="6902" max="6902" width="5.42578125" style="199" customWidth="1"/>
    <col min="6903" max="6908" width="0" style="199" hidden="1" customWidth="1"/>
    <col min="6909" max="6914" width="5.85546875" style="199" customWidth="1"/>
    <col min="6915" max="6915" width="9.140625" style="199" customWidth="1"/>
    <col min="6916" max="6916" width="8" style="199" customWidth="1"/>
    <col min="6917" max="6917" width="12.28515625" style="199" customWidth="1"/>
    <col min="6918" max="6942" width="0" style="199" hidden="1" customWidth="1"/>
    <col min="6943" max="6943" width="28.85546875" style="199" customWidth="1"/>
    <col min="6944" max="6944" width="44.28515625" style="199" customWidth="1"/>
    <col min="6945" max="6945" width="11" style="199" customWidth="1"/>
    <col min="6946" max="6951" width="0" style="199" hidden="1" customWidth="1"/>
    <col min="6952" max="6957" width="11.42578125" style="199"/>
    <col min="6958" max="6958" width="14.42578125" style="199" bestFit="1" customWidth="1"/>
    <col min="6959" max="7152" width="11.42578125" style="199"/>
    <col min="7153" max="7153" width="19.28515625" style="199" customWidth="1"/>
    <col min="7154" max="7154" width="6.85546875" style="199" customWidth="1"/>
    <col min="7155" max="7155" width="48" style="199" bestFit="1" customWidth="1"/>
    <col min="7156" max="7157" width="7.42578125" style="199" customWidth="1"/>
    <col min="7158" max="7158" width="5.42578125" style="199" customWidth="1"/>
    <col min="7159" max="7164" width="0" style="199" hidden="1" customWidth="1"/>
    <col min="7165" max="7170" width="5.85546875" style="199" customWidth="1"/>
    <col min="7171" max="7171" width="9.140625" style="199" customWidth="1"/>
    <col min="7172" max="7172" width="8" style="199" customWidth="1"/>
    <col min="7173" max="7173" width="12.28515625" style="199" customWidth="1"/>
    <col min="7174" max="7198" width="0" style="199" hidden="1" customWidth="1"/>
    <col min="7199" max="7199" width="28.85546875" style="199" customWidth="1"/>
    <col min="7200" max="7200" width="44.28515625" style="199" customWidth="1"/>
    <col min="7201" max="7201" width="11" style="199" customWidth="1"/>
    <col min="7202" max="7207" width="0" style="199" hidden="1" customWidth="1"/>
    <col min="7208" max="7213" width="11.42578125" style="199"/>
    <col min="7214" max="7214" width="14.42578125" style="199" bestFit="1" customWidth="1"/>
    <col min="7215" max="7408" width="11.42578125" style="199"/>
    <col min="7409" max="7409" width="19.28515625" style="199" customWidth="1"/>
    <col min="7410" max="7410" width="6.85546875" style="199" customWidth="1"/>
    <col min="7411" max="7411" width="48" style="199" bestFit="1" customWidth="1"/>
    <col min="7412" max="7413" width="7.42578125" style="199" customWidth="1"/>
    <col min="7414" max="7414" width="5.42578125" style="199" customWidth="1"/>
    <col min="7415" max="7420" width="0" style="199" hidden="1" customWidth="1"/>
    <col min="7421" max="7426" width="5.85546875" style="199" customWidth="1"/>
    <col min="7427" max="7427" width="9.140625" style="199" customWidth="1"/>
    <col min="7428" max="7428" width="8" style="199" customWidth="1"/>
    <col min="7429" max="7429" width="12.28515625" style="199" customWidth="1"/>
    <col min="7430" max="7454" width="0" style="199" hidden="1" customWidth="1"/>
    <col min="7455" max="7455" width="28.85546875" style="199" customWidth="1"/>
    <col min="7456" max="7456" width="44.28515625" style="199" customWidth="1"/>
    <col min="7457" max="7457" width="11" style="199" customWidth="1"/>
    <col min="7458" max="7463" width="0" style="199" hidden="1" customWidth="1"/>
    <col min="7464" max="7469" width="11.42578125" style="199"/>
    <col min="7470" max="7470" width="14.42578125" style="199" bestFit="1" customWidth="1"/>
    <col min="7471" max="7664" width="11.42578125" style="199"/>
    <col min="7665" max="7665" width="19.28515625" style="199" customWidth="1"/>
    <col min="7666" max="7666" width="6.85546875" style="199" customWidth="1"/>
    <col min="7667" max="7667" width="48" style="199" bestFit="1" customWidth="1"/>
    <col min="7668" max="7669" width="7.42578125" style="199" customWidth="1"/>
    <col min="7670" max="7670" width="5.42578125" style="199" customWidth="1"/>
    <col min="7671" max="7676" width="0" style="199" hidden="1" customWidth="1"/>
    <col min="7677" max="7682" width="5.85546875" style="199" customWidth="1"/>
    <col min="7683" max="7683" width="9.140625" style="199" customWidth="1"/>
    <col min="7684" max="7684" width="8" style="199" customWidth="1"/>
    <col min="7685" max="7685" width="12.28515625" style="199" customWidth="1"/>
    <col min="7686" max="7710" width="0" style="199" hidden="1" customWidth="1"/>
    <col min="7711" max="7711" width="28.85546875" style="199" customWidth="1"/>
    <col min="7712" max="7712" width="44.28515625" style="199" customWidth="1"/>
    <col min="7713" max="7713" width="11" style="199" customWidth="1"/>
    <col min="7714" max="7719" width="0" style="199" hidden="1" customWidth="1"/>
    <col min="7720" max="7725" width="11.42578125" style="199"/>
    <col min="7726" max="7726" width="14.42578125" style="199" bestFit="1" customWidth="1"/>
    <col min="7727" max="7920" width="11.42578125" style="199"/>
    <col min="7921" max="7921" width="19.28515625" style="199" customWidth="1"/>
    <col min="7922" max="7922" width="6.85546875" style="199" customWidth="1"/>
    <col min="7923" max="7923" width="48" style="199" bestFit="1" customWidth="1"/>
    <col min="7924" max="7925" width="7.42578125" style="199" customWidth="1"/>
    <col min="7926" max="7926" width="5.42578125" style="199" customWidth="1"/>
    <col min="7927" max="7932" width="0" style="199" hidden="1" customWidth="1"/>
    <col min="7933" max="7938" width="5.85546875" style="199" customWidth="1"/>
    <col min="7939" max="7939" width="9.140625" style="199" customWidth="1"/>
    <col min="7940" max="7940" width="8" style="199" customWidth="1"/>
    <col min="7941" max="7941" width="12.28515625" style="199" customWidth="1"/>
    <col min="7942" max="7966" width="0" style="199" hidden="1" customWidth="1"/>
    <col min="7967" max="7967" width="28.85546875" style="199" customWidth="1"/>
    <col min="7968" max="7968" width="44.28515625" style="199" customWidth="1"/>
    <col min="7969" max="7969" width="11" style="199" customWidth="1"/>
    <col min="7970" max="7975" width="0" style="199" hidden="1" customWidth="1"/>
    <col min="7976" max="7981" width="11.42578125" style="199"/>
    <col min="7982" max="7982" width="14.42578125" style="199" bestFit="1" customWidth="1"/>
    <col min="7983" max="8176" width="11.42578125" style="199"/>
    <col min="8177" max="8177" width="19.28515625" style="199" customWidth="1"/>
    <col min="8178" max="8178" width="6.85546875" style="199" customWidth="1"/>
    <col min="8179" max="8179" width="48" style="199" bestFit="1" customWidth="1"/>
    <col min="8180" max="8181" width="7.42578125" style="199" customWidth="1"/>
    <col min="8182" max="8182" width="5.42578125" style="199" customWidth="1"/>
    <col min="8183" max="8188" width="0" style="199" hidden="1" customWidth="1"/>
    <col min="8189" max="8194" width="5.85546875" style="199" customWidth="1"/>
    <col min="8195" max="8195" width="9.140625" style="199" customWidth="1"/>
    <col min="8196" max="8196" width="8" style="199" customWidth="1"/>
    <col min="8197" max="8197" width="12.28515625" style="199" customWidth="1"/>
    <col min="8198" max="8222" width="0" style="199" hidden="1" customWidth="1"/>
    <col min="8223" max="8223" width="28.85546875" style="199" customWidth="1"/>
    <col min="8224" max="8224" width="44.28515625" style="199" customWidth="1"/>
    <col min="8225" max="8225" width="11" style="199" customWidth="1"/>
    <col min="8226" max="8231" width="0" style="199" hidden="1" customWidth="1"/>
    <col min="8232" max="8237" width="11.42578125" style="199"/>
    <col min="8238" max="8238" width="14.42578125" style="199" bestFit="1" customWidth="1"/>
    <col min="8239" max="8432" width="11.42578125" style="199"/>
    <col min="8433" max="8433" width="19.28515625" style="199" customWidth="1"/>
    <col min="8434" max="8434" width="6.85546875" style="199" customWidth="1"/>
    <col min="8435" max="8435" width="48" style="199" bestFit="1" customWidth="1"/>
    <col min="8436" max="8437" width="7.42578125" style="199" customWidth="1"/>
    <col min="8438" max="8438" width="5.42578125" style="199" customWidth="1"/>
    <col min="8439" max="8444" width="0" style="199" hidden="1" customWidth="1"/>
    <col min="8445" max="8450" width="5.85546875" style="199" customWidth="1"/>
    <col min="8451" max="8451" width="9.140625" style="199" customWidth="1"/>
    <col min="8452" max="8452" width="8" style="199" customWidth="1"/>
    <col min="8453" max="8453" width="12.28515625" style="199" customWidth="1"/>
    <col min="8454" max="8478" width="0" style="199" hidden="1" customWidth="1"/>
    <col min="8479" max="8479" width="28.85546875" style="199" customWidth="1"/>
    <col min="8480" max="8480" width="44.28515625" style="199" customWidth="1"/>
    <col min="8481" max="8481" width="11" style="199" customWidth="1"/>
    <col min="8482" max="8487" width="0" style="199" hidden="1" customWidth="1"/>
    <col min="8488" max="8493" width="11.42578125" style="199"/>
    <col min="8494" max="8494" width="14.42578125" style="199" bestFit="1" customWidth="1"/>
    <col min="8495" max="8688" width="11.42578125" style="199"/>
    <col min="8689" max="8689" width="19.28515625" style="199" customWidth="1"/>
    <col min="8690" max="8690" width="6.85546875" style="199" customWidth="1"/>
    <col min="8691" max="8691" width="48" style="199" bestFit="1" customWidth="1"/>
    <col min="8692" max="8693" width="7.42578125" style="199" customWidth="1"/>
    <col min="8694" max="8694" width="5.42578125" style="199" customWidth="1"/>
    <col min="8695" max="8700" width="0" style="199" hidden="1" customWidth="1"/>
    <col min="8701" max="8706" width="5.85546875" style="199" customWidth="1"/>
    <col min="8707" max="8707" width="9.140625" style="199" customWidth="1"/>
    <col min="8708" max="8708" width="8" style="199" customWidth="1"/>
    <col min="8709" max="8709" width="12.28515625" style="199" customWidth="1"/>
    <col min="8710" max="8734" width="0" style="199" hidden="1" customWidth="1"/>
    <col min="8735" max="8735" width="28.85546875" style="199" customWidth="1"/>
    <col min="8736" max="8736" width="44.28515625" style="199" customWidth="1"/>
    <col min="8737" max="8737" width="11" style="199" customWidth="1"/>
    <col min="8738" max="8743" width="0" style="199" hidden="1" customWidth="1"/>
    <col min="8744" max="8749" width="11.42578125" style="199"/>
    <col min="8750" max="8750" width="14.42578125" style="199" bestFit="1" customWidth="1"/>
    <col min="8751" max="8944" width="11.42578125" style="199"/>
    <col min="8945" max="8945" width="19.28515625" style="199" customWidth="1"/>
    <col min="8946" max="8946" width="6.85546875" style="199" customWidth="1"/>
    <col min="8947" max="8947" width="48" style="199" bestFit="1" customWidth="1"/>
    <col min="8948" max="8949" width="7.42578125" style="199" customWidth="1"/>
    <col min="8950" max="8950" width="5.42578125" style="199" customWidth="1"/>
    <col min="8951" max="8956" width="0" style="199" hidden="1" customWidth="1"/>
    <col min="8957" max="8962" width="5.85546875" style="199" customWidth="1"/>
    <col min="8963" max="8963" width="9.140625" style="199" customWidth="1"/>
    <col min="8964" max="8964" width="8" style="199" customWidth="1"/>
    <col min="8965" max="8965" width="12.28515625" style="199" customWidth="1"/>
    <col min="8966" max="8990" width="0" style="199" hidden="1" customWidth="1"/>
    <col min="8991" max="8991" width="28.85546875" style="199" customWidth="1"/>
    <col min="8992" max="8992" width="44.28515625" style="199" customWidth="1"/>
    <col min="8993" max="8993" width="11" style="199" customWidth="1"/>
    <col min="8994" max="8999" width="0" style="199" hidden="1" customWidth="1"/>
    <col min="9000" max="9005" width="11.42578125" style="199"/>
    <col min="9006" max="9006" width="14.42578125" style="199" bestFit="1" customWidth="1"/>
    <col min="9007" max="9200" width="11.42578125" style="199"/>
    <col min="9201" max="9201" width="19.28515625" style="199" customWidth="1"/>
    <col min="9202" max="9202" width="6.85546875" style="199" customWidth="1"/>
    <col min="9203" max="9203" width="48" style="199" bestFit="1" customWidth="1"/>
    <col min="9204" max="9205" width="7.42578125" style="199" customWidth="1"/>
    <col min="9206" max="9206" width="5.42578125" style="199" customWidth="1"/>
    <col min="9207" max="9212" width="0" style="199" hidden="1" customWidth="1"/>
    <col min="9213" max="9218" width="5.85546875" style="199" customWidth="1"/>
    <col min="9219" max="9219" width="9.140625" style="199" customWidth="1"/>
    <col min="9220" max="9220" width="8" style="199" customWidth="1"/>
    <col min="9221" max="9221" width="12.28515625" style="199" customWidth="1"/>
    <col min="9222" max="9246" width="0" style="199" hidden="1" customWidth="1"/>
    <col min="9247" max="9247" width="28.85546875" style="199" customWidth="1"/>
    <col min="9248" max="9248" width="44.28515625" style="199" customWidth="1"/>
    <col min="9249" max="9249" width="11" style="199" customWidth="1"/>
    <col min="9250" max="9255" width="0" style="199" hidden="1" customWidth="1"/>
    <col min="9256" max="9261" width="11.42578125" style="199"/>
    <col min="9262" max="9262" width="14.42578125" style="199" bestFit="1" customWidth="1"/>
    <col min="9263" max="9456" width="11.42578125" style="199"/>
    <col min="9457" max="9457" width="19.28515625" style="199" customWidth="1"/>
    <col min="9458" max="9458" width="6.85546875" style="199" customWidth="1"/>
    <col min="9459" max="9459" width="48" style="199" bestFit="1" customWidth="1"/>
    <col min="9460" max="9461" width="7.42578125" style="199" customWidth="1"/>
    <col min="9462" max="9462" width="5.42578125" style="199" customWidth="1"/>
    <col min="9463" max="9468" width="0" style="199" hidden="1" customWidth="1"/>
    <col min="9469" max="9474" width="5.85546875" style="199" customWidth="1"/>
    <col min="9475" max="9475" width="9.140625" style="199" customWidth="1"/>
    <col min="9476" max="9476" width="8" style="199" customWidth="1"/>
    <col min="9477" max="9477" width="12.28515625" style="199" customWidth="1"/>
    <col min="9478" max="9502" width="0" style="199" hidden="1" customWidth="1"/>
    <col min="9503" max="9503" width="28.85546875" style="199" customWidth="1"/>
    <col min="9504" max="9504" width="44.28515625" style="199" customWidth="1"/>
    <col min="9505" max="9505" width="11" style="199" customWidth="1"/>
    <col min="9506" max="9511" width="0" style="199" hidden="1" customWidth="1"/>
    <col min="9512" max="9517" width="11.42578125" style="199"/>
    <col min="9518" max="9518" width="14.42578125" style="199" bestFit="1" customWidth="1"/>
    <col min="9519" max="9712" width="11.42578125" style="199"/>
    <col min="9713" max="9713" width="19.28515625" style="199" customWidth="1"/>
    <col min="9714" max="9714" width="6.85546875" style="199" customWidth="1"/>
    <col min="9715" max="9715" width="48" style="199" bestFit="1" customWidth="1"/>
    <col min="9716" max="9717" width="7.42578125" style="199" customWidth="1"/>
    <col min="9718" max="9718" width="5.42578125" style="199" customWidth="1"/>
    <col min="9719" max="9724" width="0" style="199" hidden="1" customWidth="1"/>
    <col min="9725" max="9730" width="5.85546875" style="199" customWidth="1"/>
    <col min="9731" max="9731" width="9.140625" style="199" customWidth="1"/>
    <col min="9732" max="9732" width="8" style="199" customWidth="1"/>
    <col min="9733" max="9733" width="12.28515625" style="199" customWidth="1"/>
    <col min="9734" max="9758" width="0" style="199" hidden="1" customWidth="1"/>
    <col min="9759" max="9759" width="28.85546875" style="199" customWidth="1"/>
    <col min="9760" max="9760" width="44.28515625" style="199" customWidth="1"/>
    <col min="9761" max="9761" width="11" style="199" customWidth="1"/>
    <col min="9762" max="9767" width="0" style="199" hidden="1" customWidth="1"/>
    <col min="9768" max="9773" width="11.42578125" style="199"/>
    <col min="9774" max="9774" width="14.42578125" style="199" bestFit="1" customWidth="1"/>
    <col min="9775" max="9968" width="11.42578125" style="199"/>
    <col min="9969" max="9969" width="19.28515625" style="199" customWidth="1"/>
    <col min="9970" max="9970" width="6.85546875" style="199" customWidth="1"/>
    <col min="9971" max="9971" width="48" style="199" bestFit="1" customWidth="1"/>
    <col min="9972" max="9973" width="7.42578125" style="199" customWidth="1"/>
    <col min="9974" max="9974" width="5.42578125" style="199" customWidth="1"/>
    <col min="9975" max="9980" width="0" style="199" hidden="1" customWidth="1"/>
    <col min="9981" max="9986" width="5.85546875" style="199" customWidth="1"/>
    <col min="9987" max="9987" width="9.140625" style="199" customWidth="1"/>
    <col min="9988" max="9988" width="8" style="199" customWidth="1"/>
    <col min="9989" max="9989" width="12.28515625" style="199" customWidth="1"/>
    <col min="9990" max="10014" width="0" style="199" hidden="1" customWidth="1"/>
    <col min="10015" max="10015" width="28.85546875" style="199" customWidth="1"/>
    <col min="10016" max="10016" width="44.28515625" style="199" customWidth="1"/>
    <col min="10017" max="10017" width="11" style="199" customWidth="1"/>
    <col min="10018" max="10023" width="0" style="199" hidden="1" customWidth="1"/>
    <col min="10024" max="10029" width="11.42578125" style="199"/>
    <col min="10030" max="10030" width="14.42578125" style="199" bestFit="1" customWidth="1"/>
    <col min="10031" max="10224" width="11.42578125" style="199"/>
    <col min="10225" max="10225" width="19.28515625" style="199" customWidth="1"/>
    <col min="10226" max="10226" width="6.85546875" style="199" customWidth="1"/>
    <col min="10227" max="10227" width="48" style="199" bestFit="1" customWidth="1"/>
    <col min="10228" max="10229" width="7.42578125" style="199" customWidth="1"/>
    <col min="10230" max="10230" width="5.42578125" style="199" customWidth="1"/>
    <col min="10231" max="10236" width="0" style="199" hidden="1" customWidth="1"/>
    <col min="10237" max="10242" width="5.85546875" style="199" customWidth="1"/>
    <col min="10243" max="10243" width="9.140625" style="199" customWidth="1"/>
    <col min="10244" max="10244" width="8" style="199" customWidth="1"/>
    <col min="10245" max="10245" width="12.28515625" style="199" customWidth="1"/>
    <col min="10246" max="10270" width="0" style="199" hidden="1" customWidth="1"/>
    <col min="10271" max="10271" width="28.85546875" style="199" customWidth="1"/>
    <col min="10272" max="10272" width="44.28515625" style="199" customWidth="1"/>
    <col min="10273" max="10273" width="11" style="199" customWidth="1"/>
    <col min="10274" max="10279" width="0" style="199" hidden="1" customWidth="1"/>
    <col min="10280" max="10285" width="11.42578125" style="199"/>
    <col min="10286" max="10286" width="14.42578125" style="199" bestFit="1" customWidth="1"/>
    <col min="10287" max="10480" width="11.42578125" style="199"/>
    <col min="10481" max="10481" width="19.28515625" style="199" customWidth="1"/>
    <col min="10482" max="10482" width="6.85546875" style="199" customWidth="1"/>
    <col min="10483" max="10483" width="48" style="199" bestFit="1" customWidth="1"/>
    <col min="10484" max="10485" width="7.42578125" style="199" customWidth="1"/>
    <col min="10486" max="10486" width="5.42578125" style="199" customWidth="1"/>
    <col min="10487" max="10492" width="0" style="199" hidden="1" customWidth="1"/>
    <col min="10493" max="10498" width="5.85546875" style="199" customWidth="1"/>
    <col min="10499" max="10499" width="9.140625" style="199" customWidth="1"/>
    <col min="10500" max="10500" width="8" style="199" customWidth="1"/>
    <col min="10501" max="10501" width="12.28515625" style="199" customWidth="1"/>
    <col min="10502" max="10526" width="0" style="199" hidden="1" customWidth="1"/>
    <col min="10527" max="10527" width="28.85546875" style="199" customWidth="1"/>
    <col min="10528" max="10528" width="44.28515625" style="199" customWidth="1"/>
    <col min="10529" max="10529" width="11" style="199" customWidth="1"/>
    <col min="10530" max="10535" width="0" style="199" hidden="1" customWidth="1"/>
    <col min="10536" max="10541" width="11.42578125" style="199"/>
    <col min="10542" max="10542" width="14.42578125" style="199" bestFit="1" customWidth="1"/>
    <col min="10543" max="10736" width="11.42578125" style="199"/>
    <col min="10737" max="10737" width="19.28515625" style="199" customWidth="1"/>
    <col min="10738" max="10738" width="6.85546875" style="199" customWidth="1"/>
    <col min="10739" max="10739" width="48" style="199" bestFit="1" customWidth="1"/>
    <col min="10740" max="10741" width="7.42578125" style="199" customWidth="1"/>
    <col min="10742" max="10742" width="5.42578125" style="199" customWidth="1"/>
    <col min="10743" max="10748" width="0" style="199" hidden="1" customWidth="1"/>
    <col min="10749" max="10754" width="5.85546875" style="199" customWidth="1"/>
    <col min="10755" max="10755" width="9.140625" style="199" customWidth="1"/>
    <col min="10756" max="10756" width="8" style="199" customWidth="1"/>
    <col min="10757" max="10757" width="12.28515625" style="199" customWidth="1"/>
    <col min="10758" max="10782" width="0" style="199" hidden="1" customWidth="1"/>
    <col min="10783" max="10783" width="28.85546875" style="199" customWidth="1"/>
    <col min="10784" max="10784" width="44.28515625" style="199" customWidth="1"/>
    <col min="10785" max="10785" width="11" style="199" customWidth="1"/>
    <col min="10786" max="10791" width="0" style="199" hidden="1" customWidth="1"/>
    <col min="10792" max="10797" width="11.42578125" style="199"/>
    <col min="10798" max="10798" width="14.42578125" style="199" bestFit="1" customWidth="1"/>
    <col min="10799" max="10992" width="11.42578125" style="199"/>
    <col min="10993" max="10993" width="19.28515625" style="199" customWidth="1"/>
    <col min="10994" max="10994" width="6.85546875" style="199" customWidth="1"/>
    <col min="10995" max="10995" width="48" style="199" bestFit="1" customWidth="1"/>
    <col min="10996" max="10997" width="7.42578125" style="199" customWidth="1"/>
    <col min="10998" max="10998" width="5.42578125" style="199" customWidth="1"/>
    <col min="10999" max="11004" width="0" style="199" hidden="1" customWidth="1"/>
    <col min="11005" max="11010" width="5.85546875" style="199" customWidth="1"/>
    <col min="11011" max="11011" width="9.140625" style="199" customWidth="1"/>
    <col min="11012" max="11012" width="8" style="199" customWidth="1"/>
    <col min="11013" max="11013" width="12.28515625" style="199" customWidth="1"/>
    <col min="11014" max="11038" width="0" style="199" hidden="1" customWidth="1"/>
    <col min="11039" max="11039" width="28.85546875" style="199" customWidth="1"/>
    <col min="11040" max="11040" width="44.28515625" style="199" customWidth="1"/>
    <col min="11041" max="11041" width="11" style="199" customWidth="1"/>
    <col min="11042" max="11047" width="0" style="199" hidden="1" customWidth="1"/>
    <col min="11048" max="11053" width="11.42578125" style="199"/>
    <col min="11054" max="11054" width="14.42578125" style="199" bestFit="1" customWidth="1"/>
    <col min="11055" max="11248" width="11.42578125" style="199"/>
    <col min="11249" max="11249" width="19.28515625" style="199" customWidth="1"/>
    <col min="11250" max="11250" width="6.85546875" style="199" customWidth="1"/>
    <col min="11251" max="11251" width="48" style="199" bestFit="1" customWidth="1"/>
    <col min="11252" max="11253" width="7.42578125" style="199" customWidth="1"/>
    <col min="11254" max="11254" width="5.42578125" style="199" customWidth="1"/>
    <col min="11255" max="11260" width="0" style="199" hidden="1" customWidth="1"/>
    <col min="11261" max="11266" width="5.85546875" style="199" customWidth="1"/>
    <col min="11267" max="11267" width="9.140625" style="199" customWidth="1"/>
    <col min="11268" max="11268" width="8" style="199" customWidth="1"/>
    <col min="11269" max="11269" width="12.28515625" style="199" customWidth="1"/>
    <col min="11270" max="11294" width="0" style="199" hidden="1" customWidth="1"/>
    <col min="11295" max="11295" width="28.85546875" style="199" customWidth="1"/>
    <col min="11296" max="11296" width="44.28515625" style="199" customWidth="1"/>
    <col min="11297" max="11297" width="11" style="199" customWidth="1"/>
    <col min="11298" max="11303" width="0" style="199" hidden="1" customWidth="1"/>
    <col min="11304" max="11309" width="11.42578125" style="199"/>
    <col min="11310" max="11310" width="14.42578125" style="199" bestFit="1" customWidth="1"/>
    <col min="11311" max="11504" width="11.42578125" style="199"/>
    <col min="11505" max="11505" width="19.28515625" style="199" customWidth="1"/>
    <col min="11506" max="11506" width="6.85546875" style="199" customWidth="1"/>
    <col min="11507" max="11507" width="48" style="199" bestFit="1" customWidth="1"/>
    <col min="11508" max="11509" width="7.42578125" style="199" customWidth="1"/>
    <col min="11510" max="11510" width="5.42578125" style="199" customWidth="1"/>
    <col min="11511" max="11516" width="0" style="199" hidden="1" customWidth="1"/>
    <col min="11517" max="11522" width="5.85546875" style="199" customWidth="1"/>
    <col min="11523" max="11523" width="9.140625" style="199" customWidth="1"/>
    <col min="11524" max="11524" width="8" style="199" customWidth="1"/>
    <col min="11525" max="11525" width="12.28515625" style="199" customWidth="1"/>
    <col min="11526" max="11550" width="0" style="199" hidden="1" customWidth="1"/>
    <col min="11551" max="11551" width="28.85546875" style="199" customWidth="1"/>
    <col min="11552" max="11552" width="44.28515625" style="199" customWidth="1"/>
    <col min="11553" max="11553" width="11" style="199" customWidth="1"/>
    <col min="11554" max="11559" width="0" style="199" hidden="1" customWidth="1"/>
    <col min="11560" max="11565" width="11.42578125" style="199"/>
    <col min="11566" max="11566" width="14.42578125" style="199" bestFit="1" customWidth="1"/>
    <col min="11567" max="11760" width="11.42578125" style="199"/>
    <col min="11761" max="11761" width="19.28515625" style="199" customWidth="1"/>
    <col min="11762" max="11762" width="6.85546875" style="199" customWidth="1"/>
    <col min="11763" max="11763" width="48" style="199" bestFit="1" customWidth="1"/>
    <col min="11764" max="11765" width="7.42578125" style="199" customWidth="1"/>
    <col min="11766" max="11766" width="5.42578125" style="199" customWidth="1"/>
    <col min="11767" max="11772" width="0" style="199" hidden="1" customWidth="1"/>
    <col min="11773" max="11778" width="5.85546875" style="199" customWidth="1"/>
    <col min="11779" max="11779" width="9.140625" style="199" customWidth="1"/>
    <col min="11780" max="11780" width="8" style="199" customWidth="1"/>
    <col min="11781" max="11781" width="12.28515625" style="199" customWidth="1"/>
    <col min="11782" max="11806" width="0" style="199" hidden="1" customWidth="1"/>
    <col min="11807" max="11807" width="28.85546875" style="199" customWidth="1"/>
    <col min="11808" max="11808" width="44.28515625" style="199" customWidth="1"/>
    <col min="11809" max="11809" width="11" style="199" customWidth="1"/>
    <col min="11810" max="11815" width="0" style="199" hidden="1" customWidth="1"/>
    <col min="11816" max="11821" width="11.42578125" style="199"/>
    <col min="11822" max="11822" width="14.42578125" style="199" bestFit="1" customWidth="1"/>
    <col min="11823" max="12016" width="11.42578125" style="199"/>
    <col min="12017" max="12017" width="19.28515625" style="199" customWidth="1"/>
    <col min="12018" max="12018" width="6.85546875" style="199" customWidth="1"/>
    <col min="12019" max="12019" width="48" style="199" bestFit="1" customWidth="1"/>
    <col min="12020" max="12021" width="7.42578125" style="199" customWidth="1"/>
    <col min="12022" max="12022" width="5.42578125" style="199" customWidth="1"/>
    <col min="12023" max="12028" width="0" style="199" hidden="1" customWidth="1"/>
    <col min="12029" max="12034" width="5.85546875" style="199" customWidth="1"/>
    <col min="12035" max="12035" width="9.140625" style="199" customWidth="1"/>
    <col min="12036" max="12036" width="8" style="199" customWidth="1"/>
    <col min="12037" max="12037" width="12.28515625" style="199" customWidth="1"/>
    <col min="12038" max="12062" width="0" style="199" hidden="1" customWidth="1"/>
    <col min="12063" max="12063" width="28.85546875" style="199" customWidth="1"/>
    <col min="12064" max="12064" width="44.28515625" style="199" customWidth="1"/>
    <col min="12065" max="12065" width="11" style="199" customWidth="1"/>
    <col min="12066" max="12071" width="0" style="199" hidden="1" customWidth="1"/>
    <col min="12072" max="12077" width="11.42578125" style="199"/>
    <col min="12078" max="12078" width="14.42578125" style="199" bestFit="1" customWidth="1"/>
    <col min="12079" max="12272" width="11.42578125" style="199"/>
    <col min="12273" max="12273" width="19.28515625" style="199" customWidth="1"/>
    <col min="12274" max="12274" width="6.85546875" style="199" customWidth="1"/>
    <col min="12275" max="12275" width="48" style="199" bestFit="1" customWidth="1"/>
    <col min="12276" max="12277" width="7.42578125" style="199" customWidth="1"/>
    <col min="12278" max="12278" width="5.42578125" style="199" customWidth="1"/>
    <col min="12279" max="12284" width="0" style="199" hidden="1" customWidth="1"/>
    <col min="12285" max="12290" width="5.85546875" style="199" customWidth="1"/>
    <col min="12291" max="12291" width="9.140625" style="199" customWidth="1"/>
    <col min="12292" max="12292" width="8" style="199" customWidth="1"/>
    <col min="12293" max="12293" width="12.28515625" style="199" customWidth="1"/>
    <col min="12294" max="12318" width="0" style="199" hidden="1" customWidth="1"/>
    <col min="12319" max="12319" width="28.85546875" style="199" customWidth="1"/>
    <col min="12320" max="12320" width="44.28515625" style="199" customWidth="1"/>
    <col min="12321" max="12321" width="11" style="199" customWidth="1"/>
    <col min="12322" max="12327" width="0" style="199" hidden="1" customWidth="1"/>
    <col min="12328" max="12333" width="11.42578125" style="199"/>
    <col min="12334" max="12334" width="14.42578125" style="199" bestFit="1" customWidth="1"/>
    <col min="12335" max="12528" width="11.42578125" style="199"/>
    <col min="12529" max="12529" width="19.28515625" style="199" customWidth="1"/>
    <col min="12530" max="12530" width="6.85546875" style="199" customWidth="1"/>
    <col min="12531" max="12531" width="48" style="199" bestFit="1" customWidth="1"/>
    <col min="12532" max="12533" width="7.42578125" style="199" customWidth="1"/>
    <col min="12534" max="12534" width="5.42578125" style="199" customWidth="1"/>
    <col min="12535" max="12540" width="0" style="199" hidden="1" customWidth="1"/>
    <col min="12541" max="12546" width="5.85546875" style="199" customWidth="1"/>
    <col min="12547" max="12547" width="9.140625" style="199" customWidth="1"/>
    <col min="12548" max="12548" width="8" style="199" customWidth="1"/>
    <col min="12549" max="12549" width="12.28515625" style="199" customWidth="1"/>
    <col min="12550" max="12574" width="0" style="199" hidden="1" customWidth="1"/>
    <col min="12575" max="12575" width="28.85546875" style="199" customWidth="1"/>
    <col min="12576" max="12576" width="44.28515625" style="199" customWidth="1"/>
    <col min="12577" max="12577" width="11" style="199" customWidth="1"/>
    <col min="12578" max="12583" width="0" style="199" hidden="1" customWidth="1"/>
    <col min="12584" max="12589" width="11.42578125" style="199"/>
    <col min="12590" max="12590" width="14.42578125" style="199" bestFit="1" customWidth="1"/>
    <col min="12591" max="12784" width="11.42578125" style="199"/>
    <col min="12785" max="12785" width="19.28515625" style="199" customWidth="1"/>
    <col min="12786" max="12786" width="6.85546875" style="199" customWidth="1"/>
    <col min="12787" max="12787" width="48" style="199" bestFit="1" customWidth="1"/>
    <col min="12788" max="12789" width="7.42578125" style="199" customWidth="1"/>
    <col min="12790" max="12790" width="5.42578125" style="199" customWidth="1"/>
    <col min="12791" max="12796" width="0" style="199" hidden="1" customWidth="1"/>
    <col min="12797" max="12802" width="5.85546875" style="199" customWidth="1"/>
    <col min="12803" max="12803" width="9.140625" style="199" customWidth="1"/>
    <col min="12804" max="12804" width="8" style="199" customWidth="1"/>
    <col min="12805" max="12805" width="12.28515625" style="199" customWidth="1"/>
    <col min="12806" max="12830" width="0" style="199" hidden="1" customWidth="1"/>
    <col min="12831" max="12831" width="28.85546875" style="199" customWidth="1"/>
    <col min="12832" max="12832" width="44.28515625" style="199" customWidth="1"/>
    <col min="12833" max="12833" width="11" style="199" customWidth="1"/>
    <col min="12834" max="12839" width="0" style="199" hidden="1" customWidth="1"/>
    <col min="12840" max="12845" width="11.42578125" style="199"/>
    <col min="12846" max="12846" width="14.42578125" style="199" bestFit="1" customWidth="1"/>
    <col min="12847" max="13040" width="11.42578125" style="199"/>
    <col min="13041" max="13041" width="19.28515625" style="199" customWidth="1"/>
    <col min="13042" max="13042" width="6.85546875" style="199" customWidth="1"/>
    <col min="13043" max="13043" width="48" style="199" bestFit="1" customWidth="1"/>
    <col min="13044" max="13045" width="7.42578125" style="199" customWidth="1"/>
    <col min="13046" max="13046" width="5.42578125" style="199" customWidth="1"/>
    <col min="13047" max="13052" width="0" style="199" hidden="1" customWidth="1"/>
    <col min="13053" max="13058" width="5.85546875" style="199" customWidth="1"/>
    <col min="13059" max="13059" width="9.140625" style="199" customWidth="1"/>
    <col min="13060" max="13060" width="8" style="199" customWidth="1"/>
    <col min="13061" max="13061" width="12.28515625" style="199" customWidth="1"/>
    <col min="13062" max="13086" width="0" style="199" hidden="1" customWidth="1"/>
    <col min="13087" max="13087" width="28.85546875" style="199" customWidth="1"/>
    <col min="13088" max="13088" width="44.28515625" style="199" customWidth="1"/>
    <col min="13089" max="13089" width="11" style="199" customWidth="1"/>
    <col min="13090" max="13095" width="0" style="199" hidden="1" customWidth="1"/>
    <col min="13096" max="13101" width="11.42578125" style="199"/>
    <col min="13102" max="13102" width="14.42578125" style="199" bestFit="1" customWidth="1"/>
    <col min="13103" max="13296" width="11.42578125" style="199"/>
    <col min="13297" max="13297" width="19.28515625" style="199" customWidth="1"/>
    <col min="13298" max="13298" width="6.85546875" style="199" customWidth="1"/>
    <col min="13299" max="13299" width="48" style="199" bestFit="1" customWidth="1"/>
    <col min="13300" max="13301" width="7.42578125" style="199" customWidth="1"/>
    <col min="13302" max="13302" width="5.42578125" style="199" customWidth="1"/>
    <col min="13303" max="13308" width="0" style="199" hidden="1" customWidth="1"/>
    <col min="13309" max="13314" width="5.85546875" style="199" customWidth="1"/>
    <col min="13315" max="13315" width="9.140625" style="199" customWidth="1"/>
    <col min="13316" max="13316" width="8" style="199" customWidth="1"/>
    <col min="13317" max="13317" width="12.28515625" style="199" customWidth="1"/>
    <col min="13318" max="13342" width="0" style="199" hidden="1" customWidth="1"/>
    <col min="13343" max="13343" width="28.85546875" style="199" customWidth="1"/>
    <col min="13344" max="13344" width="44.28515625" style="199" customWidth="1"/>
    <col min="13345" max="13345" width="11" style="199" customWidth="1"/>
    <col min="13346" max="13351" width="0" style="199" hidden="1" customWidth="1"/>
    <col min="13352" max="13357" width="11.42578125" style="199"/>
    <col min="13358" max="13358" width="14.42578125" style="199" bestFit="1" customWidth="1"/>
    <col min="13359" max="13552" width="11.42578125" style="199"/>
    <col min="13553" max="13553" width="19.28515625" style="199" customWidth="1"/>
    <col min="13554" max="13554" width="6.85546875" style="199" customWidth="1"/>
    <col min="13555" max="13555" width="48" style="199" bestFit="1" customWidth="1"/>
    <col min="13556" max="13557" width="7.42578125" style="199" customWidth="1"/>
    <col min="13558" max="13558" width="5.42578125" style="199" customWidth="1"/>
    <col min="13559" max="13564" width="0" style="199" hidden="1" customWidth="1"/>
    <col min="13565" max="13570" width="5.85546875" style="199" customWidth="1"/>
    <col min="13571" max="13571" width="9.140625" style="199" customWidth="1"/>
    <col min="13572" max="13572" width="8" style="199" customWidth="1"/>
    <col min="13573" max="13573" width="12.28515625" style="199" customWidth="1"/>
    <col min="13574" max="13598" width="0" style="199" hidden="1" customWidth="1"/>
    <col min="13599" max="13599" width="28.85546875" style="199" customWidth="1"/>
    <col min="13600" max="13600" width="44.28515625" style="199" customWidth="1"/>
    <col min="13601" max="13601" width="11" style="199" customWidth="1"/>
    <col min="13602" max="13607" width="0" style="199" hidden="1" customWidth="1"/>
    <col min="13608" max="13613" width="11.42578125" style="199"/>
    <col min="13614" max="13614" width="14.42578125" style="199" bestFit="1" customWidth="1"/>
    <col min="13615" max="13808" width="11.42578125" style="199"/>
    <col min="13809" max="13809" width="19.28515625" style="199" customWidth="1"/>
    <col min="13810" max="13810" width="6.85546875" style="199" customWidth="1"/>
    <col min="13811" max="13811" width="48" style="199" bestFit="1" customWidth="1"/>
    <col min="13812" max="13813" width="7.42578125" style="199" customWidth="1"/>
    <col min="13814" max="13814" width="5.42578125" style="199" customWidth="1"/>
    <col min="13815" max="13820" width="0" style="199" hidden="1" customWidth="1"/>
    <col min="13821" max="13826" width="5.85546875" style="199" customWidth="1"/>
    <col min="13827" max="13827" width="9.140625" style="199" customWidth="1"/>
    <col min="13828" max="13828" width="8" style="199" customWidth="1"/>
    <col min="13829" max="13829" width="12.28515625" style="199" customWidth="1"/>
    <col min="13830" max="13854" width="0" style="199" hidden="1" customWidth="1"/>
    <col min="13855" max="13855" width="28.85546875" style="199" customWidth="1"/>
    <col min="13856" max="13856" width="44.28515625" style="199" customWidth="1"/>
    <col min="13857" max="13857" width="11" style="199" customWidth="1"/>
    <col min="13858" max="13863" width="0" style="199" hidden="1" customWidth="1"/>
    <col min="13864" max="13869" width="11.42578125" style="199"/>
    <col min="13870" max="13870" width="14.42578125" style="199" bestFit="1" customWidth="1"/>
    <col min="13871" max="14064" width="11.42578125" style="199"/>
    <col min="14065" max="14065" width="19.28515625" style="199" customWidth="1"/>
    <col min="14066" max="14066" width="6.85546875" style="199" customWidth="1"/>
    <col min="14067" max="14067" width="48" style="199" bestFit="1" customWidth="1"/>
    <col min="14068" max="14069" width="7.42578125" style="199" customWidth="1"/>
    <col min="14070" max="14070" width="5.42578125" style="199" customWidth="1"/>
    <col min="14071" max="14076" width="0" style="199" hidden="1" customWidth="1"/>
    <col min="14077" max="14082" width="5.85546875" style="199" customWidth="1"/>
    <col min="14083" max="14083" width="9.140625" style="199" customWidth="1"/>
    <col min="14084" max="14084" width="8" style="199" customWidth="1"/>
    <col min="14085" max="14085" width="12.28515625" style="199" customWidth="1"/>
    <col min="14086" max="14110" width="0" style="199" hidden="1" customWidth="1"/>
    <col min="14111" max="14111" width="28.85546875" style="199" customWidth="1"/>
    <col min="14112" max="14112" width="44.28515625" style="199" customWidth="1"/>
    <col min="14113" max="14113" width="11" style="199" customWidth="1"/>
    <col min="14114" max="14119" width="0" style="199" hidden="1" customWidth="1"/>
    <col min="14120" max="14125" width="11.42578125" style="199"/>
    <col min="14126" max="14126" width="14.42578125" style="199" bestFit="1" customWidth="1"/>
    <col min="14127" max="14320" width="11.42578125" style="199"/>
    <col min="14321" max="14321" width="19.28515625" style="199" customWidth="1"/>
    <col min="14322" max="14322" width="6.85546875" style="199" customWidth="1"/>
    <col min="14323" max="14323" width="48" style="199" bestFit="1" customWidth="1"/>
    <col min="14324" max="14325" width="7.42578125" style="199" customWidth="1"/>
    <col min="14326" max="14326" width="5.42578125" style="199" customWidth="1"/>
    <col min="14327" max="14332" width="0" style="199" hidden="1" customWidth="1"/>
    <col min="14333" max="14338" width="5.85546875" style="199" customWidth="1"/>
    <col min="14339" max="14339" width="9.140625" style="199" customWidth="1"/>
    <col min="14340" max="14340" width="8" style="199" customWidth="1"/>
    <col min="14341" max="14341" width="12.28515625" style="199" customWidth="1"/>
    <col min="14342" max="14366" width="0" style="199" hidden="1" customWidth="1"/>
    <col min="14367" max="14367" width="28.85546875" style="199" customWidth="1"/>
    <col min="14368" max="14368" width="44.28515625" style="199" customWidth="1"/>
    <col min="14369" max="14369" width="11" style="199" customWidth="1"/>
    <col min="14370" max="14375" width="0" style="199" hidden="1" customWidth="1"/>
    <col min="14376" max="14381" width="11.42578125" style="199"/>
    <col min="14382" max="14382" width="14.42578125" style="199" bestFit="1" customWidth="1"/>
    <col min="14383" max="14576" width="11.42578125" style="199"/>
    <col min="14577" max="14577" width="19.28515625" style="199" customWidth="1"/>
    <col min="14578" max="14578" width="6.85546875" style="199" customWidth="1"/>
    <col min="14579" max="14579" width="48" style="199" bestFit="1" customWidth="1"/>
    <col min="14580" max="14581" width="7.42578125" style="199" customWidth="1"/>
    <col min="14582" max="14582" width="5.42578125" style="199" customWidth="1"/>
    <col min="14583" max="14588" width="0" style="199" hidden="1" customWidth="1"/>
    <col min="14589" max="14594" width="5.85546875" style="199" customWidth="1"/>
    <col min="14595" max="14595" width="9.140625" style="199" customWidth="1"/>
    <col min="14596" max="14596" width="8" style="199" customWidth="1"/>
    <col min="14597" max="14597" width="12.28515625" style="199" customWidth="1"/>
    <col min="14598" max="14622" width="0" style="199" hidden="1" customWidth="1"/>
    <col min="14623" max="14623" width="28.85546875" style="199" customWidth="1"/>
    <col min="14624" max="14624" width="44.28515625" style="199" customWidth="1"/>
    <col min="14625" max="14625" width="11" style="199" customWidth="1"/>
    <col min="14626" max="14631" width="0" style="199" hidden="1" customWidth="1"/>
    <col min="14632" max="14637" width="11.42578125" style="199"/>
    <col min="14638" max="14638" width="14.42578125" style="199" bestFit="1" customWidth="1"/>
    <col min="14639" max="14832" width="11.42578125" style="199"/>
    <col min="14833" max="14833" width="19.28515625" style="199" customWidth="1"/>
    <col min="14834" max="14834" width="6.85546875" style="199" customWidth="1"/>
    <col min="14835" max="14835" width="48" style="199" bestFit="1" customWidth="1"/>
    <col min="14836" max="14837" width="7.42578125" style="199" customWidth="1"/>
    <col min="14838" max="14838" width="5.42578125" style="199" customWidth="1"/>
    <col min="14839" max="14844" width="0" style="199" hidden="1" customWidth="1"/>
    <col min="14845" max="14850" width="5.85546875" style="199" customWidth="1"/>
    <col min="14851" max="14851" width="9.140625" style="199" customWidth="1"/>
    <col min="14852" max="14852" width="8" style="199" customWidth="1"/>
    <col min="14853" max="14853" width="12.28515625" style="199" customWidth="1"/>
    <col min="14854" max="14878" width="0" style="199" hidden="1" customWidth="1"/>
    <col min="14879" max="14879" width="28.85546875" style="199" customWidth="1"/>
    <col min="14880" max="14880" width="44.28515625" style="199" customWidth="1"/>
    <col min="14881" max="14881" width="11" style="199" customWidth="1"/>
    <col min="14882" max="14887" width="0" style="199" hidden="1" customWidth="1"/>
    <col min="14888" max="14893" width="11.42578125" style="199"/>
    <col min="14894" max="14894" width="14.42578125" style="199" bestFit="1" customWidth="1"/>
    <col min="14895" max="15088" width="11.42578125" style="199"/>
    <col min="15089" max="15089" width="19.28515625" style="199" customWidth="1"/>
    <col min="15090" max="15090" width="6.85546875" style="199" customWidth="1"/>
    <col min="15091" max="15091" width="48" style="199" bestFit="1" customWidth="1"/>
    <col min="15092" max="15093" width="7.42578125" style="199" customWidth="1"/>
    <col min="15094" max="15094" width="5.42578125" style="199" customWidth="1"/>
    <col min="15095" max="15100" width="0" style="199" hidden="1" customWidth="1"/>
    <col min="15101" max="15106" width="5.85546875" style="199" customWidth="1"/>
    <col min="15107" max="15107" width="9.140625" style="199" customWidth="1"/>
    <col min="15108" max="15108" width="8" style="199" customWidth="1"/>
    <col min="15109" max="15109" width="12.28515625" style="199" customWidth="1"/>
    <col min="15110" max="15134" width="0" style="199" hidden="1" customWidth="1"/>
    <col min="15135" max="15135" width="28.85546875" style="199" customWidth="1"/>
    <col min="15136" max="15136" width="44.28515625" style="199" customWidth="1"/>
    <col min="15137" max="15137" width="11" style="199" customWidth="1"/>
    <col min="15138" max="15143" width="0" style="199" hidden="1" customWidth="1"/>
    <col min="15144" max="15149" width="11.42578125" style="199"/>
    <col min="15150" max="15150" width="14.42578125" style="199" bestFit="1" customWidth="1"/>
    <col min="15151" max="15344" width="11.42578125" style="199"/>
    <col min="15345" max="15345" width="19.28515625" style="199" customWidth="1"/>
    <col min="15346" max="15346" width="6.85546875" style="199" customWidth="1"/>
    <col min="15347" max="15347" width="48" style="199" bestFit="1" customWidth="1"/>
    <col min="15348" max="15349" width="7.42578125" style="199" customWidth="1"/>
    <col min="15350" max="15350" width="5.42578125" style="199" customWidth="1"/>
    <col min="15351" max="15356" width="0" style="199" hidden="1" customWidth="1"/>
    <col min="15357" max="15362" width="5.85546875" style="199" customWidth="1"/>
    <col min="15363" max="15363" width="9.140625" style="199" customWidth="1"/>
    <col min="15364" max="15364" width="8" style="199" customWidth="1"/>
    <col min="15365" max="15365" width="12.28515625" style="199" customWidth="1"/>
    <col min="15366" max="15390" width="0" style="199" hidden="1" customWidth="1"/>
    <col min="15391" max="15391" width="28.85546875" style="199" customWidth="1"/>
    <col min="15392" max="15392" width="44.28515625" style="199" customWidth="1"/>
    <col min="15393" max="15393" width="11" style="199" customWidth="1"/>
    <col min="15394" max="15399" width="0" style="199" hidden="1" customWidth="1"/>
    <col min="15400" max="15405" width="11.42578125" style="199"/>
    <col min="15406" max="15406" width="14.42578125" style="199" bestFit="1" customWidth="1"/>
    <col min="15407" max="15600" width="11.42578125" style="199"/>
    <col min="15601" max="15601" width="19.28515625" style="199" customWidth="1"/>
    <col min="15602" max="15602" width="6.85546875" style="199" customWidth="1"/>
    <col min="15603" max="15603" width="48" style="199" bestFit="1" customWidth="1"/>
    <col min="15604" max="15605" width="7.42578125" style="199" customWidth="1"/>
    <col min="15606" max="15606" width="5.42578125" style="199" customWidth="1"/>
    <col min="15607" max="15612" width="0" style="199" hidden="1" customWidth="1"/>
    <col min="15613" max="15618" width="5.85546875" style="199" customWidth="1"/>
    <col min="15619" max="15619" width="9.140625" style="199" customWidth="1"/>
    <col min="15620" max="15620" width="8" style="199" customWidth="1"/>
    <col min="15621" max="15621" width="12.28515625" style="199" customWidth="1"/>
    <col min="15622" max="15646" width="0" style="199" hidden="1" customWidth="1"/>
    <col min="15647" max="15647" width="28.85546875" style="199" customWidth="1"/>
    <col min="15648" max="15648" width="44.28515625" style="199" customWidth="1"/>
    <col min="15649" max="15649" width="11" style="199" customWidth="1"/>
    <col min="15650" max="15655" width="0" style="199" hidden="1" customWidth="1"/>
    <col min="15656" max="15661" width="11.42578125" style="199"/>
    <col min="15662" max="15662" width="14.42578125" style="199" bestFit="1" customWidth="1"/>
    <col min="15663" max="15856" width="11.42578125" style="199"/>
    <col min="15857" max="15857" width="19.28515625" style="199" customWidth="1"/>
    <col min="15858" max="15858" width="6.85546875" style="199" customWidth="1"/>
    <col min="15859" max="15859" width="48" style="199" bestFit="1" customWidth="1"/>
    <col min="15860" max="15861" width="7.42578125" style="199" customWidth="1"/>
    <col min="15862" max="15862" width="5.42578125" style="199" customWidth="1"/>
    <col min="15863" max="15868" width="0" style="199" hidden="1" customWidth="1"/>
    <col min="15869" max="15874" width="5.85546875" style="199" customWidth="1"/>
    <col min="15875" max="15875" width="9.140625" style="199" customWidth="1"/>
    <col min="15876" max="15876" width="8" style="199" customWidth="1"/>
    <col min="15877" max="15877" width="12.28515625" style="199" customWidth="1"/>
    <col min="15878" max="15902" width="0" style="199" hidden="1" customWidth="1"/>
    <col min="15903" max="15903" width="28.85546875" style="199" customWidth="1"/>
    <col min="15904" max="15904" width="44.28515625" style="199" customWidth="1"/>
    <col min="15905" max="15905" width="11" style="199" customWidth="1"/>
    <col min="15906" max="15911" width="0" style="199" hidden="1" customWidth="1"/>
    <col min="15912" max="15917" width="11.42578125" style="199"/>
    <col min="15918" max="15918" width="14.42578125" style="199" bestFit="1" customWidth="1"/>
    <col min="15919" max="16112" width="11.42578125" style="199"/>
    <col min="16113" max="16113" width="19.28515625" style="199" customWidth="1"/>
    <col min="16114" max="16114" width="6.85546875" style="199" customWidth="1"/>
    <col min="16115" max="16115" width="48" style="199" bestFit="1" customWidth="1"/>
    <col min="16116" max="16117" width="7.42578125" style="199" customWidth="1"/>
    <col min="16118" max="16118" width="5.42578125" style="199" customWidth="1"/>
    <col min="16119" max="16124" width="0" style="199" hidden="1" customWidth="1"/>
    <col min="16125" max="16130" width="5.85546875" style="199" customWidth="1"/>
    <col min="16131" max="16131" width="9.140625" style="199" customWidth="1"/>
    <col min="16132" max="16132" width="8" style="199" customWidth="1"/>
    <col min="16133" max="16133" width="12.28515625" style="199" customWidth="1"/>
    <col min="16134" max="16158" width="0" style="199" hidden="1" customWidth="1"/>
    <col min="16159" max="16159" width="28.85546875" style="199" customWidth="1"/>
    <col min="16160" max="16160" width="44.28515625" style="199" customWidth="1"/>
    <col min="16161" max="16161" width="11" style="199" customWidth="1"/>
    <col min="16162" max="16167" width="0" style="199" hidden="1" customWidth="1"/>
    <col min="16168" max="16173" width="11.42578125" style="199"/>
    <col min="16174" max="16174" width="14.42578125" style="199" bestFit="1" customWidth="1"/>
    <col min="16175" max="16384" width="11.42578125" style="199"/>
  </cols>
  <sheetData>
    <row r="1" spans="1:46" s="322" customFormat="1" ht="28.5" customHeight="1" x14ac:dyDescent="0.25">
      <c r="A1" s="523"/>
      <c r="B1" s="524"/>
      <c r="C1" s="470" t="s">
        <v>420</v>
      </c>
      <c r="D1" s="471"/>
      <c r="E1" s="471"/>
      <c r="F1" s="471"/>
      <c r="G1" s="471"/>
      <c r="H1" s="471"/>
      <c r="I1" s="471"/>
      <c r="J1" s="471"/>
      <c r="K1" s="471"/>
      <c r="L1" s="471"/>
      <c r="M1" s="471"/>
      <c r="N1" s="471"/>
      <c r="O1" s="471"/>
      <c r="P1" s="471"/>
      <c r="Q1" s="471"/>
      <c r="R1" s="471"/>
      <c r="S1" s="471"/>
      <c r="T1" s="471"/>
      <c r="U1" s="471"/>
      <c r="V1" s="471"/>
      <c r="W1" s="471"/>
      <c r="X1" s="471"/>
      <c r="Y1" s="471"/>
      <c r="Z1" s="471"/>
      <c r="AA1" s="471"/>
      <c r="AB1" s="471"/>
      <c r="AC1" s="471"/>
      <c r="AD1" s="471"/>
      <c r="AE1" s="471"/>
      <c r="AF1" s="471"/>
      <c r="AG1" s="471"/>
      <c r="AH1" s="471"/>
      <c r="AI1" s="471"/>
      <c r="AJ1" s="471"/>
      <c r="AK1" s="471"/>
      <c r="AL1" s="471"/>
      <c r="AM1" s="471"/>
      <c r="AN1" s="471"/>
      <c r="AO1" s="471"/>
      <c r="AP1" s="471"/>
      <c r="AQ1" s="471"/>
      <c r="AR1" s="471"/>
      <c r="AS1" s="471"/>
      <c r="AT1" s="472"/>
    </row>
    <row r="2" spans="1:46" s="322" customFormat="1" ht="21" customHeight="1" x14ac:dyDescent="0.25">
      <c r="A2" s="525"/>
      <c r="B2" s="526"/>
      <c r="C2" s="473"/>
      <c r="D2" s="474"/>
      <c r="E2" s="474"/>
      <c r="F2" s="474"/>
      <c r="G2" s="474"/>
      <c r="H2" s="474"/>
      <c r="I2" s="474"/>
      <c r="J2" s="474"/>
      <c r="K2" s="474"/>
      <c r="L2" s="474"/>
      <c r="M2" s="474"/>
      <c r="N2" s="474"/>
      <c r="O2" s="474"/>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5"/>
    </row>
    <row r="3" spans="1:46" s="322" customFormat="1" ht="28.5" customHeight="1" thickBot="1" x14ac:dyDescent="0.3">
      <c r="A3" s="527"/>
      <c r="B3" s="528"/>
      <c r="C3" s="476"/>
      <c r="D3" s="477"/>
      <c r="E3" s="477"/>
      <c r="F3" s="477"/>
      <c r="G3" s="477"/>
      <c r="H3" s="477"/>
      <c r="I3" s="477"/>
      <c r="J3" s="477"/>
      <c r="K3" s="477"/>
      <c r="L3" s="477"/>
      <c r="M3" s="477"/>
      <c r="N3" s="477"/>
      <c r="O3" s="477"/>
      <c r="P3" s="477"/>
      <c r="Q3" s="477"/>
      <c r="R3" s="477"/>
      <c r="S3" s="477"/>
      <c r="T3" s="477"/>
      <c r="U3" s="477"/>
      <c r="V3" s="477"/>
      <c r="W3" s="477"/>
      <c r="X3" s="477"/>
      <c r="Y3" s="477"/>
      <c r="Z3" s="477"/>
      <c r="AA3" s="477"/>
      <c r="AB3" s="477"/>
      <c r="AC3" s="477"/>
      <c r="AD3" s="477"/>
      <c r="AE3" s="477"/>
      <c r="AF3" s="477"/>
      <c r="AG3" s="477"/>
      <c r="AH3" s="477"/>
      <c r="AI3" s="477"/>
      <c r="AJ3" s="477"/>
      <c r="AK3" s="477"/>
      <c r="AL3" s="477"/>
      <c r="AM3" s="477"/>
      <c r="AN3" s="477"/>
      <c r="AO3" s="477"/>
      <c r="AP3" s="477"/>
      <c r="AQ3" s="477"/>
      <c r="AR3" s="477"/>
      <c r="AS3" s="477"/>
      <c r="AT3" s="478"/>
    </row>
    <row r="4" spans="1:46" s="234" customFormat="1" ht="15" customHeight="1" thickBot="1" x14ac:dyDescent="0.3">
      <c r="B4" s="237"/>
      <c r="C4" s="237"/>
      <c r="D4" s="237"/>
      <c r="E4" s="237"/>
      <c r="F4" s="237"/>
      <c r="G4" s="237"/>
      <c r="H4" s="237"/>
      <c r="I4" s="237"/>
      <c r="J4" s="237"/>
      <c r="K4" s="237"/>
      <c r="L4" s="237"/>
      <c r="M4" s="237"/>
      <c r="N4" s="237"/>
      <c r="O4" s="237"/>
      <c r="P4" s="237"/>
      <c r="Q4" s="235"/>
      <c r="R4" s="235"/>
      <c r="S4" s="235"/>
      <c r="T4" s="235"/>
      <c r="U4" s="235"/>
      <c r="V4" s="235"/>
      <c r="W4" s="235"/>
      <c r="X4" s="235"/>
      <c r="Y4" s="235"/>
      <c r="Z4" s="235"/>
      <c r="AA4" s="235"/>
      <c r="AB4" s="235"/>
      <c r="AC4" s="235"/>
      <c r="AD4" s="235"/>
      <c r="AE4" s="235"/>
      <c r="AF4" s="235"/>
      <c r="AG4" s="235"/>
    </row>
    <row r="5" spans="1:46" s="234" customFormat="1" ht="21" customHeight="1" thickBot="1" x14ac:dyDescent="0.3">
      <c r="A5" s="545" t="s">
        <v>406</v>
      </c>
      <c r="B5" s="546"/>
      <c r="C5" s="546"/>
      <c r="D5" s="546"/>
      <c r="E5" s="546"/>
      <c r="F5" s="546"/>
      <c r="G5" s="546"/>
      <c r="H5" s="546"/>
      <c r="I5" s="546"/>
      <c r="J5" s="546"/>
      <c r="K5" s="546"/>
      <c r="L5" s="546"/>
      <c r="M5" s="546"/>
      <c r="N5" s="546"/>
      <c r="O5" s="547"/>
      <c r="P5" s="283"/>
      <c r="Q5" s="548" t="s">
        <v>48</v>
      </c>
      <c r="R5" s="549"/>
      <c r="S5" s="549"/>
      <c r="T5" s="549"/>
      <c r="U5" s="549"/>
      <c r="V5" s="549"/>
      <c r="W5" s="549"/>
      <c r="X5" s="549"/>
      <c r="Y5" s="549"/>
      <c r="Z5" s="549"/>
      <c r="AA5" s="549"/>
      <c r="AB5" s="549"/>
      <c r="AC5" s="549"/>
      <c r="AD5" s="549"/>
      <c r="AE5" s="549"/>
      <c r="AF5" s="550"/>
      <c r="AG5" s="332"/>
      <c r="AH5" s="545" t="s">
        <v>46</v>
      </c>
      <c r="AI5" s="546"/>
      <c r="AJ5" s="546"/>
      <c r="AK5" s="546"/>
      <c r="AL5" s="546"/>
      <c r="AM5" s="546"/>
      <c r="AN5" s="546"/>
      <c r="AO5" s="546"/>
      <c r="AP5" s="546"/>
      <c r="AQ5" s="546"/>
      <c r="AR5" s="546"/>
      <c r="AS5" s="546"/>
      <c r="AT5" s="547"/>
    </row>
    <row r="6" spans="1:46" s="234" customFormat="1" ht="9" customHeight="1" thickBot="1" x14ac:dyDescent="0.3">
      <c r="B6" s="943"/>
      <c r="C6" s="943"/>
      <c r="D6" s="943"/>
      <c r="E6" s="943"/>
      <c r="F6" s="943"/>
      <c r="G6" s="943"/>
      <c r="H6" s="943"/>
      <c r="I6" s="943"/>
      <c r="J6" s="943"/>
      <c r="K6" s="943"/>
      <c r="L6" s="943"/>
      <c r="M6" s="943"/>
      <c r="N6" s="943"/>
      <c r="O6" s="943"/>
      <c r="P6" s="943"/>
      <c r="Q6" s="943"/>
      <c r="R6" s="943"/>
      <c r="S6" s="943"/>
      <c r="T6" s="943"/>
      <c r="U6" s="943"/>
      <c r="V6" s="943"/>
      <c r="W6" s="943"/>
      <c r="X6" s="943"/>
      <c r="Y6" s="943"/>
      <c r="Z6" s="943"/>
      <c r="AA6" s="943"/>
      <c r="AB6" s="943"/>
      <c r="AC6" s="943"/>
      <c r="AD6" s="943"/>
      <c r="AE6" s="943"/>
      <c r="AF6" s="943"/>
      <c r="AG6" s="293"/>
    </row>
    <row r="7" spans="1:46" s="174" customFormat="1" ht="27.75" customHeight="1" thickBot="1" x14ac:dyDescent="0.3">
      <c r="A7" s="529" t="s">
        <v>193</v>
      </c>
      <c r="B7" s="530"/>
      <c r="C7" s="167" t="s">
        <v>50</v>
      </c>
      <c r="D7" s="167" t="s">
        <v>51</v>
      </c>
      <c r="E7" s="167" t="s">
        <v>52</v>
      </c>
      <c r="F7" s="167" t="s">
        <v>53</v>
      </c>
      <c r="G7" s="167" t="s">
        <v>54</v>
      </c>
      <c r="H7" s="167" t="s">
        <v>55</v>
      </c>
      <c r="I7" s="167" t="s">
        <v>56</v>
      </c>
      <c r="J7" s="167" t="s">
        <v>57</v>
      </c>
      <c r="K7" s="167" t="s">
        <v>58</v>
      </c>
      <c r="L7" s="167" t="s">
        <v>59</v>
      </c>
      <c r="M7" s="167" t="s">
        <v>60</v>
      </c>
      <c r="N7" s="167" t="s">
        <v>61</v>
      </c>
      <c r="O7" s="168" t="s">
        <v>6</v>
      </c>
      <c r="P7" s="169"/>
      <c r="Q7" s="285" t="s">
        <v>49</v>
      </c>
      <c r="R7" s="286" t="s">
        <v>47</v>
      </c>
      <c r="S7" s="170"/>
      <c r="T7" s="167" t="s">
        <v>50</v>
      </c>
      <c r="U7" s="167" t="s">
        <v>51</v>
      </c>
      <c r="V7" s="167" t="s">
        <v>52</v>
      </c>
      <c r="W7" s="167" t="s">
        <v>53</v>
      </c>
      <c r="X7" s="167" t="s">
        <v>54</v>
      </c>
      <c r="Y7" s="167" t="s">
        <v>55</v>
      </c>
      <c r="Z7" s="167" t="s">
        <v>56</v>
      </c>
      <c r="AA7" s="167" t="s">
        <v>57</v>
      </c>
      <c r="AB7" s="167" t="s">
        <v>58</v>
      </c>
      <c r="AC7" s="167" t="s">
        <v>59</v>
      </c>
      <c r="AD7" s="167" t="s">
        <v>60</v>
      </c>
      <c r="AE7" s="167" t="s">
        <v>61</v>
      </c>
      <c r="AF7" s="168" t="s">
        <v>6</v>
      </c>
      <c r="AG7" s="169"/>
      <c r="AH7" s="223" t="s">
        <v>225</v>
      </c>
      <c r="AI7" s="223" t="s">
        <v>226</v>
      </c>
      <c r="AJ7" s="223" t="s">
        <v>227</v>
      </c>
      <c r="AK7" s="223" t="s">
        <v>228</v>
      </c>
      <c r="AL7" s="223" t="s">
        <v>229</v>
      </c>
      <c r="AM7" s="223" t="s">
        <v>230</v>
      </c>
      <c r="AN7" s="223" t="s">
        <v>0</v>
      </c>
      <c r="AO7" s="223" t="s">
        <v>1</v>
      </c>
      <c r="AP7" s="223" t="s">
        <v>2</v>
      </c>
      <c r="AQ7" s="223" t="s">
        <v>3</v>
      </c>
      <c r="AR7" s="223" t="s">
        <v>4</v>
      </c>
      <c r="AS7" s="223" t="s">
        <v>5</v>
      </c>
      <c r="AT7" s="225" t="s">
        <v>62</v>
      </c>
    </row>
    <row r="8" spans="1:46" s="174" customFormat="1" ht="26.1" customHeight="1" thickTop="1" x14ac:dyDescent="0.25">
      <c r="A8" s="960">
        <v>1</v>
      </c>
      <c r="B8" s="959" t="str">
        <f>+'CONSOLIDADO ENE-DIC 2017'!C51</f>
        <v xml:space="preserve">Atender 100% las necesidades relacionadas con la prestación de servicios de apoyo a la gestión de la entidad </v>
      </c>
      <c r="C8" s="957">
        <v>0.13</v>
      </c>
      <c r="D8" s="957">
        <v>0.18</v>
      </c>
      <c r="E8" s="957">
        <v>0.22</v>
      </c>
      <c r="F8" s="957">
        <v>0.26</v>
      </c>
      <c r="G8" s="957">
        <v>0.3</v>
      </c>
      <c r="H8" s="957">
        <v>0.34</v>
      </c>
      <c r="I8" s="957">
        <v>0.38</v>
      </c>
      <c r="J8" s="957">
        <v>0.62</v>
      </c>
      <c r="K8" s="957">
        <v>0.67</v>
      </c>
      <c r="L8" s="957">
        <v>0.91</v>
      </c>
      <c r="M8" s="957">
        <v>0.96</v>
      </c>
      <c r="N8" s="957">
        <v>1</v>
      </c>
      <c r="O8" s="963">
        <v>1</v>
      </c>
      <c r="P8" s="254"/>
      <c r="Q8" s="520" t="s">
        <v>63</v>
      </c>
      <c r="R8" s="737" t="s">
        <v>149</v>
      </c>
      <c r="S8" s="239" t="s">
        <v>44</v>
      </c>
      <c r="T8" s="70">
        <v>20</v>
      </c>
      <c r="U8" s="70"/>
      <c r="V8" s="70"/>
      <c r="W8" s="70"/>
      <c r="X8" s="70"/>
      <c r="Y8" s="70"/>
      <c r="Z8" s="70"/>
      <c r="AA8" s="310">
        <v>40</v>
      </c>
      <c r="AB8" s="310">
        <v>20</v>
      </c>
      <c r="AC8" s="310">
        <v>20</v>
      </c>
      <c r="AD8" s="310"/>
      <c r="AE8" s="70"/>
      <c r="AF8" s="178">
        <f>IF(SUM(T8:AE8)=100,SUM(T8:AE8),IF(SUM(T8:AE8)=0,0,"Debe ponderar 100 puntos"))</f>
        <v>100</v>
      </c>
      <c r="AG8" s="175"/>
      <c r="AH8" s="738">
        <f t="shared" ref="AH8" si="0">IF(AND(T8=0,T9=0),"No Prog ni Ejec",IF(T8=0,CONCATENATE("No Prog, Ejec=  ",T9),T9/T8))</f>
        <v>1</v>
      </c>
      <c r="AI8" s="607" t="str">
        <f t="shared" ref="AI8" si="1">IF(AND(U8=0,U9=0),"No Prog ni Ejec",IF(U8=0,CONCATENATE("No Prog, Ejec=  ",U9),U9/U8))</f>
        <v>No Prog ni Ejec</v>
      </c>
      <c r="AJ8" s="607" t="str">
        <f t="shared" ref="AJ8" si="2">IF(AND(V8=0,V9=0),"No Prog ni Ejec",IF(V8=0,CONCATENATE("No Prog, Ejec=  ",V9),V9/V8))</f>
        <v>No Prog ni Ejec</v>
      </c>
      <c r="AK8" s="607" t="str">
        <f t="shared" ref="AK8" si="3">IF(AND(W8=0,W9=0),"No Prog ni Ejec",IF(W8=0,CONCATENATE("No Prog, Ejec=  ",W9),W9/W8))</f>
        <v>No Prog ni Ejec</v>
      </c>
      <c r="AL8" s="607" t="str">
        <f t="shared" ref="AL8" si="4">IF(AND(X8=0,X9=0),"No Prog ni Ejec",IF(X8=0,CONCATENATE("No Prog, Ejec=  ",X9),X9/X8))</f>
        <v>No Prog ni Ejec</v>
      </c>
      <c r="AM8" s="607" t="str">
        <f t="shared" ref="AM8" si="5">IF(AND(Y8=0,Y9=0),"No Prog ni Ejec",IF(Y8=0,CONCATENATE("No Prog, Ejec=  ",Y9),Y9/Y8))</f>
        <v>No Prog ni Ejec</v>
      </c>
      <c r="AN8" s="607" t="str">
        <f t="shared" ref="AN8:AT8" si="6">IF(AND(Z8=0,Z9=0),"No Prog ni Ejec",IF(Z8=0,CONCATENATE("No Prog, Ejec=  ",Z9),Z9/Z8))</f>
        <v>No Prog ni Ejec</v>
      </c>
      <c r="AO8" s="607">
        <f t="shared" si="6"/>
        <v>1</v>
      </c>
      <c r="AP8" s="607">
        <f t="shared" si="6"/>
        <v>0</v>
      </c>
      <c r="AQ8" s="607">
        <f t="shared" si="6"/>
        <v>2</v>
      </c>
      <c r="AR8" s="607" t="str">
        <f t="shared" si="6"/>
        <v>No Prog ni Ejec</v>
      </c>
      <c r="AS8" s="607" t="str">
        <f t="shared" si="6"/>
        <v>No Prog ni Ejec</v>
      </c>
      <c r="AT8" s="608">
        <f t="shared" si="6"/>
        <v>1</v>
      </c>
    </row>
    <row r="9" spans="1:46" s="174" customFormat="1" ht="26.1" customHeight="1" x14ac:dyDescent="0.25">
      <c r="A9" s="961"/>
      <c r="B9" s="460"/>
      <c r="C9" s="955"/>
      <c r="D9" s="955"/>
      <c r="E9" s="955"/>
      <c r="F9" s="955"/>
      <c r="G9" s="955"/>
      <c r="H9" s="955"/>
      <c r="I9" s="955"/>
      <c r="J9" s="955"/>
      <c r="K9" s="955"/>
      <c r="L9" s="955"/>
      <c r="M9" s="955"/>
      <c r="N9" s="955"/>
      <c r="O9" s="964"/>
      <c r="P9" s="254"/>
      <c r="Q9" s="507"/>
      <c r="R9" s="579"/>
      <c r="S9" s="240" t="s">
        <v>45</v>
      </c>
      <c r="T9" s="65">
        <v>20</v>
      </c>
      <c r="U9" s="65"/>
      <c r="V9" s="65"/>
      <c r="W9" s="65"/>
      <c r="X9" s="65"/>
      <c r="Y9" s="65"/>
      <c r="Z9" s="65"/>
      <c r="AA9" s="306">
        <v>40</v>
      </c>
      <c r="AB9" s="306">
        <v>0</v>
      </c>
      <c r="AC9" s="306">
        <v>40</v>
      </c>
      <c r="AD9" s="306"/>
      <c r="AE9" s="65"/>
      <c r="AF9" s="181">
        <f>SUM(T9:AE9)</f>
        <v>100</v>
      </c>
      <c r="AG9" s="175"/>
      <c r="AH9" s="583"/>
      <c r="AI9" s="577"/>
      <c r="AJ9" s="577"/>
      <c r="AK9" s="577"/>
      <c r="AL9" s="577"/>
      <c r="AM9" s="577"/>
      <c r="AN9" s="577"/>
      <c r="AO9" s="577"/>
      <c r="AP9" s="577"/>
      <c r="AQ9" s="577"/>
      <c r="AR9" s="577"/>
      <c r="AS9" s="577"/>
      <c r="AT9" s="580"/>
    </row>
    <row r="10" spans="1:46" s="174" customFormat="1" ht="26.1" customHeight="1" x14ac:dyDescent="0.25">
      <c r="A10" s="961"/>
      <c r="B10" s="460"/>
      <c r="C10" s="955"/>
      <c r="D10" s="955"/>
      <c r="E10" s="955"/>
      <c r="F10" s="955"/>
      <c r="G10" s="955"/>
      <c r="H10" s="955"/>
      <c r="I10" s="955"/>
      <c r="J10" s="955"/>
      <c r="K10" s="955"/>
      <c r="L10" s="955"/>
      <c r="M10" s="955"/>
      <c r="N10" s="955"/>
      <c r="O10" s="964"/>
      <c r="P10" s="254"/>
      <c r="Q10" s="507" t="s">
        <v>65</v>
      </c>
      <c r="R10" s="579" t="s">
        <v>160</v>
      </c>
      <c r="S10" s="241" t="s">
        <v>44</v>
      </c>
      <c r="T10" s="68">
        <v>5</v>
      </c>
      <c r="U10" s="68">
        <v>11</v>
      </c>
      <c r="V10" s="68">
        <v>8</v>
      </c>
      <c r="W10" s="68">
        <v>8</v>
      </c>
      <c r="X10" s="68">
        <v>8</v>
      </c>
      <c r="Y10" s="68">
        <v>8</v>
      </c>
      <c r="Z10" s="68">
        <v>8</v>
      </c>
      <c r="AA10" s="307">
        <v>8</v>
      </c>
      <c r="AB10" s="307">
        <v>9</v>
      </c>
      <c r="AC10" s="307">
        <v>9</v>
      </c>
      <c r="AD10" s="307">
        <v>9</v>
      </c>
      <c r="AE10" s="68">
        <v>9</v>
      </c>
      <c r="AF10" s="184">
        <f>IF(SUM(T10:AE10)=100,SUM(T10:AE10),IF(SUM(T10:AE10)=0,0,"Debe ponderar 100 puntos"))</f>
        <v>100</v>
      </c>
      <c r="AG10" s="175"/>
      <c r="AH10" s="583">
        <f t="shared" ref="AH10:AT10" si="7">IF(AND(T10=0,T11=0),"No Prog ni Ejec",IF(T10=0,CONCATENATE("No Prog, Ejec=  ",T11),T11/T10))</f>
        <v>1</v>
      </c>
      <c r="AI10" s="577">
        <f t="shared" si="7"/>
        <v>1</v>
      </c>
      <c r="AJ10" s="577">
        <f t="shared" si="7"/>
        <v>1</v>
      </c>
      <c r="AK10" s="577">
        <f t="shared" si="7"/>
        <v>1</v>
      </c>
      <c r="AL10" s="577">
        <f t="shared" si="7"/>
        <v>1</v>
      </c>
      <c r="AM10" s="577">
        <f t="shared" si="7"/>
        <v>1</v>
      </c>
      <c r="AN10" s="577">
        <f t="shared" si="7"/>
        <v>1</v>
      </c>
      <c r="AO10" s="577">
        <f t="shared" si="7"/>
        <v>1</v>
      </c>
      <c r="AP10" s="577">
        <f t="shared" si="7"/>
        <v>1</v>
      </c>
      <c r="AQ10" s="577">
        <f t="shared" si="7"/>
        <v>1</v>
      </c>
      <c r="AR10" s="577">
        <f t="shared" si="7"/>
        <v>1</v>
      </c>
      <c r="AS10" s="577">
        <f t="shared" si="7"/>
        <v>1</v>
      </c>
      <c r="AT10" s="580">
        <f t="shared" si="7"/>
        <v>1</v>
      </c>
    </row>
    <row r="11" spans="1:46" s="174" customFormat="1" ht="30" customHeight="1" thickBot="1" x14ac:dyDescent="0.3">
      <c r="A11" s="962"/>
      <c r="B11" s="494"/>
      <c r="C11" s="958"/>
      <c r="D11" s="958"/>
      <c r="E11" s="958"/>
      <c r="F11" s="958"/>
      <c r="G11" s="958"/>
      <c r="H11" s="958"/>
      <c r="I11" s="958"/>
      <c r="J11" s="958"/>
      <c r="K11" s="958"/>
      <c r="L11" s="958"/>
      <c r="M11" s="958"/>
      <c r="N11" s="958"/>
      <c r="O11" s="965"/>
      <c r="P11" s="254"/>
      <c r="Q11" s="516"/>
      <c r="R11" s="646"/>
      <c r="S11" s="242" t="s">
        <v>45</v>
      </c>
      <c r="T11" s="65">
        <v>5</v>
      </c>
      <c r="U11" s="65">
        <v>11</v>
      </c>
      <c r="V11" s="65">
        <v>8</v>
      </c>
      <c r="W11" s="65">
        <v>8</v>
      </c>
      <c r="X11" s="65">
        <v>8</v>
      </c>
      <c r="Y11" s="65">
        <v>8</v>
      </c>
      <c r="Z11" s="65">
        <v>8</v>
      </c>
      <c r="AA11" s="306">
        <v>8</v>
      </c>
      <c r="AB11" s="306">
        <v>9</v>
      </c>
      <c r="AC11" s="306">
        <v>9</v>
      </c>
      <c r="AD11" s="306">
        <v>9</v>
      </c>
      <c r="AE11" s="65">
        <v>9</v>
      </c>
      <c r="AF11" s="187">
        <f>SUM(T11:AE11)</f>
        <v>100</v>
      </c>
      <c r="AG11" s="175"/>
      <c r="AH11" s="598"/>
      <c r="AI11" s="586"/>
      <c r="AJ11" s="586"/>
      <c r="AK11" s="586"/>
      <c r="AL11" s="586"/>
      <c r="AM11" s="586"/>
      <c r="AN11" s="586"/>
      <c r="AO11" s="586"/>
      <c r="AP11" s="586"/>
      <c r="AQ11" s="586"/>
      <c r="AR11" s="586"/>
      <c r="AS11" s="586"/>
      <c r="AT11" s="585"/>
    </row>
    <row r="12" spans="1:46" s="174" customFormat="1" ht="32.25" customHeight="1" thickTop="1" x14ac:dyDescent="0.25">
      <c r="A12" s="497">
        <v>2</v>
      </c>
      <c r="B12" s="459" t="str">
        <f>+'CONSOLIDADO ENE-DIC 2017'!C52</f>
        <v>Implementar y mantener 40% el sistema integrado de gestión de la entidad</v>
      </c>
      <c r="C12" s="966">
        <v>0</v>
      </c>
      <c r="D12" s="966">
        <v>0.21</v>
      </c>
      <c r="E12" s="966">
        <v>0.26</v>
      </c>
      <c r="F12" s="966">
        <v>0.27</v>
      </c>
      <c r="G12" s="966">
        <v>0.28999999999999998</v>
      </c>
      <c r="H12" s="966">
        <v>0.31</v>
      </c>
      <c r="I12" s="966">
        <v>0.32</v>
      </c>
      <c r="J12" s="966">
        <v>0.34</v>
      </c>
      <c r="K12" s="966">
        <v>0.37</v>
      </c>
      <c r="L12" s="966">
        <v>0.38</v>
      </c>
      <c r="M12" s="966">
        <v>0.38</v>
      </c>
      <c r="N12" s="966">
        <v>0.39</v>
      </c>
      <c r="O12" s="967">
        <v>0.39</v>
      </c>
      <c r="P12" s="254"/>
      <c r="Q12" s="515" t="s">
        <v>66</v>
      </c>
      <c r="R12" s="724" t="s">
        <v>161</v>
      </c>
      <c r="S12" s="243" t="s">
        <v>44</v>
      </c>
      <c r="T12" s="70"/>
      <c r="U12" s="70">
        <v>10</v>
      </c>
      <c r="V12" s="70">
        <v>60</v>
      </c>
      <c r="W12" s="70"/>
      <c r="X12" s="70"/>
      <c r="Y12" s="70"/>
      <c r="Z12" s="70"/>
      <c r="AA12" s="310">
        <v>10</v>
      </c>
      <c r="AB12" s="310">
        <v>10</v>
      </c>
      <c r="AC12" s="310"/>
      <c r="AD12" s="310"/>
      <c r="AE12" s="70">
        <v>10</v>
      </c>
      <c r="AF12" s="190">
        <f>IF(SUM(T12:AE12)=100,SUM(T12:AE12),IF(SUM(T12:AE12)=0,0,"Debe ponderar 100 puntos"))</f>
        <v>100</v>
      </c>
      <c r="AG12" s="175"/>
      <c r="AH12" s="615" t="str">
        <f t="shared" ref="AH12" si="8">IF(AND(T12=0,T13=0),"No Prog ni Ejec",IF(T12=0,CONCATENATE("No Prog, Ejec=  ",T13),T13/T12))</f>
        <v>No Prog ni Ejec</v>
      </c>
      <c r="AI12" s="611">
        <f t="shared" ref="AI12" si="9">IF(AND(U12=0,U13=0),"No Prog ni Ejec",IF(U12=0,CONCATENATE("No Prog, Ejec=  ",U13),U13/U12))</f>
        <v>1</v>
      </c>
      <c r="AJ12" s="611">
        <f t="shared" ref="AJ12" si="10">IF(AND(V12=0,V13=0),"No Prog ni Ejec",IF(V12=0,CONCATENATE("No Prog, Ejec=  ",V13),V13/V12))</f>
        <v>1</v>
      </c>
      <c r="AK12" s="611" t="str">
        <f t="shared" ref="AK12" si="11">IF(AND(W12=0,W13=0),"No Prog ni Ejec",IF(W12=0,CONCATENATE("No Prog, Ejec=  ",W13),W13/W12))</f>
        <v>No Prog, Ejec=  5</v>
      </c>
      <c r="AL12" s="611" t="str">
        <f t="shared" ref="AL12" si="12">IF(AND(X12=0,X13=0),"No Prog ni Ejec",IF(X12=0,CONCATENATE("No Prog, Ejec=  ",X13),X13/X12))</f>
        <v>No Prog ni Ejec</v>
      </c>
      <c r="AM12" s="611" t="str">
        <f t="shared" ref="AM12" si="13">IF(AND(Y12=0,Y13=0),"No Prog ni Ejec",IF(Y12=0,CONCATENATE("No Prog, Ejec=  ",Y13),Y13/Y12))</f>
        <v>No Prog ni Ejec</v>
      </c>
      <c r="AN12" s="611" t="str">
        <f t="shared" ref="AN12:AT12" si="14">IF(AND(Z12=0,Z13=0),"No Prog ni Ejec",IF(Z12=0,CONCATENATE("No Prog, Ejec=  ",Z13),Z13/Z12))</f>
        <v>No Prog ni Ejec</v>
      </c>
      <c r="AO12" s="611">
        <f t="shared" si="14"/>
        <v>1</v>
      </c>
      <c r="AP12" s="611">
        <f t="shared" si="14"/>
        <v>1</v>
      </c>
      <c r="AQ12" s="611" t="str">
        <f t="shared" si="14"/>
        <v>No Prog ni Ejec</v>
      </c>
      <c r="AR12" s="611" t="str">
        <f t="shared" si="14"/>
        <v>No Prog ni Ejec</v>
      </c>
      <c r="AS12" s="611">
        <f t="shared" si="14"/>
        <v>0.5</v>
      </c>
      <c r="AT12" s="610">
        <f t="shared" si="14"/>
        <v>1</v>
      </c>
    </row>
    <row r="13" spans="1:46" s="174" customFormat="1" ht="32.25" customHeight="1" x14ac:dyDescent="0.25">
      <c r="A13" s="961"/>
      <c r="B13" s="460"/>
      <c r="C13" s="955"/>
      <c r="D13" s="955"/>
      <c r="E13" s="955"/>
      <c r="F13" s="955"/>
      <c r="G13" s="955"/>
      <c r="H13" s="955"/>
      <c r="I13" s="955"/>
      <c r="J13" s="955"/>
      <c r="K13" s="955"/>
      <c r="L13" s="955"/>
      <c r="M13" s="955"/>
      <c r="N13" s="955"/>
      <c r="O13" s="964"/>
      <c r="P13" s="254"/>
      <c r="Q13" s="507"/>
      <c r="R13" s="579"/>
      <c r="S13" s="240" t="s">
        <v>45</v>
      </c>
      <c r="T13" s="65"/>
      <c r="U13" s="65">
        <v>10</v>
      </c>
      <c r="V13" s="65">
        <v>60</v>
      </c>
      <c r="W13" s="65">
        <v>5</v>
      </c>
      <c r="X13" s="65"/>
      <c r="Y13" s="65"/>
      <c r="Z13" s="65"/>
      <c r="AA13" s="306">
        <v>10</v>
      </c>
      <c r="AB13" s="306">
        <v>10</v>
      </c>
      <c r="AC13" s="306"/>
      <c r="AD13" s="306"/>
      <c r="AE13" s="65">
        <v>5</v>
      </c>
      <c r="AF13" s="181">
        <f>SUM(T13:AE13)</f>
        <v>100</v>
      </c>
      <c r="AG13" s="175"/>
      <c r="AH13" s="583"/>
      <c r="AI13" s="577"/>
      <c r="AJ13" s="577"/>
      <c r="AK13" s="577"/>
      <c r="AL13" s="577"/>
      <c r="AM13" s="577"/>
      <c r="AN13" s="577"/>
      <c r="AO13" s="577"/>
      <c r="AP13" s="577"/>
      <c r="AQ13" s="577"/>
      <c r="AR13" s="577"/>
      <c r="AS13" s="577"/>
      <c r="AT13" s="580"/>
    </row>
    <row r="14" spans="1:46" s="174" customFormat="1" ht="26.1" customHeight="1" x14ac:dyDescent="0.25">
      <c r="A14" s="961"/>
      <c r="B14" s="460"/>
      <c r="C14" s="955"/>
      <c r="D14" s="955"/>
      <c r="E14" s="955"/>
      <c r="F14" s="955"/>
      <c r="G14" s="955"/>
      <c r="H14" s="955"/>
      <c r="I14" s="955"/>
      <c r="J14" s="955"/>
      <c r="K14" s="955"/>
      <c r="L14" s="955"/>
      <c r="M14" s="955"/>
      <c r="N14" s="955"/>
      <c r="O14" s="964"/>
      <c r="P14" s="254"/>
      <c r="Q14" s="507" t="s">
        <v>67</v>
      </c>
      <c r="R14" s="579" t="s">
        <v>88</v>
      </c>
      <c r="S14" s="241" t="s">
        <v>44</v>
      </c>
      <c r="T14" s="68"/>
      <c r="U14" s="68"/>
      <c r="V14" s="68"/>
      <c r="W14" s="68">
        <v>33</v>
      </c>
      <c r="X14" s="68"/>
      <c r="Y14" s="68"/>
      <c r="Z14" s="68"/>
      <c r="AA14" s="307">
        <v>33</v>
      </c>
      <c r="AB14" s="307"/>
      <c r="AC14" s="307"/>
      <c r="AD14" s="307"/>
      <c r="AE14" s="68">
        <v>34</v>
      </c>
      <c r="AF14" s="184">
        <f>IF(SUM(T14:AE14)=100,SUM(T14:AE14),IF(SUM(T14:AE14)=0,0,"Debe ponderar 100 puntos"))</f>
        <v>100</v>
      </c>
      <c r="AG14" s="175"/>
      <c r="AH14" s="583" t="str">
        <f t="shared" ref="AH14" si="15">IF(AND(T14=0,T15=0),"No Prog ni Ejec",IF(T14=0,CONCATENATE("No Prog, Ejec=  ",T15),T15/T14))</f>
        <v>No Prog ni Ejec</v>
      </c>
      <c r="AI14" s="577" t="str">
        <f t="shared" ref="AI14" si="16">IF(AND(U14=0,U15=0),"No Prog ni Ejec",IF(U14=0,CONCATENATE("No Prog, Ejec=  ",U15),U15/U14))</f>
        <v>No Prog ni Ejec</v>
      </c>
      <c r="AJ14" s="577" t="str">
        <f t="shared" ref="AJ14" si="17">IF(AND(V14=0,V15=0),"No Prog ni Ejec",IF(V14=0,CONCATENATE("No Prog, Ejec=  ",V15),V15/V14))</f>
        <v>No Prog ni Ejec</v>
      </c>
      <c r="AK14" s="577">
        <f t="shared" ref="AK14" si="18">IF(AND(W14=0,W15=0),"No Prog ni Ejec",IF(W14=0,CONCATENATE("No Prog, Ejec=  ",W15),W15/W14))</f>
        <v>1</v>
      </c>
      <c r="AL14" s="577" t="str">
        <f t="shared" ref="AL14" si="19">IF(AND(X14=0,X15=0),"No Prog ni Ejec",IF(X14=0,CONCATENATE("No Prog, Ejec=  ",X15),X15/X14))</f>
        <v>No Prog ni Ejec</v>
      </c>
      <c r="AM14" s="577" t="str">
        <f t="shared" ref="AM14" si="20">IF(AND(Y14=0,Y15=0),"No Prog ni Ejec",IF(Y14=0,CONCATENATE("No Prog, Ejec=  ",Y15),Y15/Y14))</f>
        <v>No Prog ni Ejec</v>
      </c>
      <c r="AN14" s="577" t="str">
        <f t="shared" ref="AN14:AT14" si="21">IF(AND(Z14=0,Z15=0),"No Prog ni Ejec",IF(Z14=0,CONCATENATE("No Prog, Ejec=  ",Z15),Z15/Z14))</f>
        <v>No Prog ni Ejec</v>
      </c>
      <c r="AO14" s="577">
        <f t="shared" si="21"/>
        <v>1</v>
      </c>
      <c r="AP14" s="577" t="str">
        <f t="shared" si="21"/>
        <v>No Prog ni Ejec</v>
      </c>
      <c r="AQ14" s="577" t="str">
        <f t="shared" si="21"/>
        <v>No Prog ni Ejec</v>
      </c>
      <c r="AR14" s="577" t="str">
        <f t="shared" si="21"/>
        <v>No Prog ni Ejec</v>
      </c>
      <c r="AS14" s="577">
        <f t="shared" si="21"/>
        <v>1</v>
      </c>
      <c r="AT14" s="580">
        <f t="shared" si="21"/>
        <v>1</v>
      </c>
    </row>
    <row r="15" spans="1:46" s="174" customFormat="1" ht="26.1" customHeight="1" x14ac:dyDescent="0.25">
      <c r="A15" s="961"/>
      <c r="B15" s="460"/>
      <c r="C15" s="955"/>
      <c r="D15" s="955"/>
      <c r="E15" s="955"/>
      <c r="F15" s="955"/>
      <c r="G15" s="955"/>
      <c r="H15" s="955"/>
      <c r="I15" s="955"/>
      <c r="J15" s="955"/>
      <c r="K15" s="955"/>
      <c r="L15" s="955"/>
      <c r="M15" s="955"/>
      <c r="N15" s="955"/>
      <c r="O15" s="964"/>
      <c r="P15" s="254"/>
      <c r="Q15" s="507"/>
      <c r="R15" s="579"/>
      <c r="S15" s="240" t="s">
        <v>45</v>
      </c>
      <c r="T15" s="65"/>
      <c r="U15" s="65"/>
      <c r="V15" s="65"/>
      <c r="W15" s="65">
        <v>33</v>
      </c>
      <c r="X15" s="65"/>
      <c r="Y15" s="65"/>
      <c r="Z15" s="65"/>
      <c r="AA15" s="306">
        <v>33</v>
      </c>
      <c r="AB15" s="306"/>
      <c r="AC15" s="306"/>
      <c r="AD15" s="306"/>
      <c r="AE15" s="65">
        <v>34</v>
      </c>
      <c r="AF15" s="181">
        <f>SUM(T15:AE15)</f>
        <v>100</v>
      </c>
      <c r="AG15" s="175"/>
      <c r="AH15" s="583"/>
      <c r="AI15" s="577"/>
      <c r="AJ15" s="577"/>
      <c r="AK15" s="577"/>
      <c r="AL15" s="577"/>
      <c r="AM15" s="577"/>
      <c r="AN15" s="577"/>
      <c r="AO15" s="577"/>
      <c r="AP15" s="577"/>
      <c r="AQ15" s="577"/>
      <c r="AR15" s="577"/>
      <c r="AS15" s="577"/>
      <c r="AT15" s="580"/>
    </row>
    <row r="16" spans="1:46" s="174" customFormat="1" ht="26.1" customHeight="1" x14ac:dyDescent="0.25">
      <c r="A16" s="961"/>
      <c r="B16" s="460"/>
      <c r="C16" s="955"/>
      <c r="D16" s="955"/>
      <c r="E16" s="955"/>
      <c r="F16" s="955"/>
      <c r="G16" s="955"/>
      <c r="H16" s="955"/>
      <c r="I16" s="955"/>
      <c r="J16" s="955"/>
      <c r="K16" s="955"/>
      <c r="L16" s="955"/>
      <c r="M16" s="955"/>
      <c r="N16" s="955"/>
      <c r="O16" s="964"/>
      <c r="P16" s="254"/>
      <c r="Q16" s="507" t="s">
        <v>68</v>
      </c>
      <c r="R16" s="579" t="s">
        <v>162</v>
      </c>
      <c r="S16" s="241" t="s">
        <v>44</v>
      </c>
      <c r="T16" s="68"/>
      <c r="U16" s="68"/>
      <c r="V16" s="68"/>
      <c r="W16" s="68"/>
      <c r="X16" s="68">
        <v>20</v>
      </c>
      <c r="Y16" s="68">
        <v>20</v>
      </c>
      <c r="Z16" s="68">
        <v>20</v>
      </c>
      <c r="AA16" s="307">
        <v>20</v>
      </c>
      <c r="AB16" s="307">
        <v>10</v>
      </c>
      <c r="AC16" s="307">
        <v>10</v>
      </c>
      <c r="AD16" s="307"/>
      <c r="AE16" s="68"/>
      <c r="AF16" s="184">
        <f>IF(SUM(T16:AE16)=100,SUM(T16:AE16),IF(SUM(T16:AE16)=0,0,"Debe ponderar 100 puntos"))</f>
        <v>100</v>
      </c>
      <c r="AG16" s="175"/>
      <c r="AH16" s="583" t="str">
        <f t="shared" ref="AH16" si="22">IF(AND(T16=0,T17=0),"No Prog ni Ejec",IF(T16=0,CONCATENATE("No Prog, Ejec=  ",T17),T17/T16))</f>
        <v>No Prog ni Ejec</v>
      </c>
      <c r="AI16" s="577" t="str">
        <f t="shared" ref="AI16" si="23">IF(AND(U16=0,U17=0),"No Prog ni Ejec",IF(U16=0,CONCATENATE("No Prog, Ejec=  ",U17),U17/U16))</f>
        <v>No Prog ni Ejec</v>
      </c>
      <c r="AJ16" s="577" t="str">
        <f t="shared" ref="AJ16" si="24">IF(AND(V16=0,V17=0),"No Prog ni Ejec",IF(V16=0,CONCATENATE("No Prog, Ejec=  ",V17),V17/V16))</f>
        <v>No Prog ni Ejec</v>
      </c>
      <c r="AK16" s="577" t="str">
        <f t="shared" ref="AK16" si="25">IF(AND(W16=0,W17=0),"No Prog ni Ejec",IF(W16=0,CONCATENATE("No Prog, Ejec=  ",W17),W17/W16))</f>
        <v>No Prog ni Ejec</v>
      </c>
      <c r="AL16" s="577">
        <f t="shared" ref="AL16" si="26">IF(AND(X16=0,X17=0),"No Prog ni Ejec",IF(X16=0,CONCATENATE("No Prog, Ejec=  ",X17),X17/X16))</f>
        <v>1</v>
      </c>
      <c r="AM16" s="577">
        <f t="shared" ref="AM16" si="27">IF(AND(Y16=0,Y17=0),"No Prog ni Ejec",IF(Y16=0,CONCATENATE("No Prog, Ejec=  ",Y17),Y17/Y16))</f>
        <v>1</v>
      </c>
      <c r="AN16" s="577">
        <f t="shared" ref="AN16" si="28">IF(AND(Z16=0,Z17=0),"No Prog ni Ejec",IF(Z16=0,CONCATENATE("No Prog, Ejec=  ",Z17),Z17/Z16))</f>
        <v>1</v>
      </c>
      <c r="AO16" s="577">
        <f t="shared" ref="AO16" si="29">IF(AND(AA16=0,AA17=0),"No Prog ni Ejec",IF(AA16=0,CONCATENATE("No Prog, Ejec=  ",AA17),AA17/AA16))</f>
        <v>0</v>
      </c>
      <c r="AP16" s="577">
        <f t="shared" ref="AP16" si="30">IF(AND(AB16=0,AB17=0),"No Prog ni Ejec",IF(AB16=0,CONCATENATE("No Prog, Ejec=  ",AB17),AB17/AB16))</f>
        <v>3</v>
      </c>
      <c r="AQ16" s="577">
        <f t="shared" ref="AQ16" si="31">IF(AND(AC16=0,AC17=0),"No Prog ni Ejec",IF(AC16=0,CONCATENATE("No Prog, Ejec=  ",AC17),AC17/AC16))</f>
        <v>0.2</v>
      </c>
      <c r="AR16" s="577" t="str">
        <f t="shared" ref="AR16" si="32">IF(AND(AD16=0,AD17=0),"No Prog ni Ejec",IF(AD16=0,CONCATENATE("No Prog, Ejec=  ",AD17),AD17/AD16))</f>
        <v>No Prog ni Ejec</v>
      </c>
      <c r="AS16" s="577" t="str">
        <f t="shared" ref="AS16" si="33">IF(AND(AE16=0,AE17=0),"No Prog ni Ejec",IF(AE16=0,CONCATENATE("No Prog, Ejec=  ",AE17),AE17/AE16))</f>
        <v>No Prog ni Ejec</v>
      </c>
      <c r="AT16" s="580">
        <f t="shared" ref="AT16" si="34">IF(AND(AF16=0,AF17=0),"No Prog ni Ejec",IF(AF16=0,CONCATENATE("No Prog, Ejec=  ",AF17),AF17/AF16))</f>
        <v>0.92</v>
      </c>
    </row>
    <row r="17" spans="1:46" s="174" customFormat="1" ht="26.1" customHeight="1" thickBot="1" x14ac:dyDescent="0.3">
      <c r="A17" s="962"/>
      <c r="B17" s="494"/>
      <c r="C17" s="958"/>
      <c r="D17" s="958"/>
      <c r="E17" s="958"/>
      <c r="F17" s="958"/>
      <c r="G17" s="958"/>
      <c r="H17" s="958"/>
      <c r="I17" s="958"/>
      <c r="J17" s="958"/>
      <c r="K17" s="958"/>
      <c r="L17" s="958"/>
      <c r="M17" s="958"/>
      <c r="N17" s="958"/>
      <c r="O17" s="965"/>
      <c r="P17" s="254"/>
      <c r="Q17" s="516"/>
      <c r="R17" s="646"/>
      <c r="S17" s="242" t="s">
        <v>45</v>
      </c>
      <c r="T17" s="65"/>
      <c r="U17" s="65"/>
      <c r="V17" s="65"/>
      <c r="W17" s="65"/>
      <c r="X17" s="65">
        <v>20</v>
      </c>
      <c r="Y17" s="65">
        <v>20</v>
      </c>
      <c r="Z17" s="65">
        <v>20</v>
      </c>
      <c r="AA17" s="306">
        <v>0</v>
      </c>
      <c r="AB17" s="306">
        <v>30</v>
      </c>
      <c r="AC17" s="306">
        <v>2</v>
      </c>
      <c r="AD17" s="306">
        <v>0</v>
      </c>
      <c r="AE17" s="65">
        <v>0</v>
      </c>
      <c r="AF17" s="187">
        <f>SUM(T17:AE17)</f>
        <v>92</v>
      </c>
      <c r="AG17" s="175"/>
      <c r="AH17" s="598"/>
      <c r="AI17" s="586"/>
      <c r="AJ17" s="586"/>
      <c r="AK17" s="586"/>
      <c r="AL17" s="586"/>
      <c r="AM17" s="586"/>
      <c r="AN17" s="586"/>
      <c r="AO17" s="586"/>
      <c r="AP17" s="586"/>
      <c r="AQ17" s="586"/>
      <c r="AR17" s="586"/>
      <c r="AS17" s="586"/>
      <c r="AT17" s="585"/>
    </row>
    <row r="18" spans="1:46" s="174" customFormat="1" ht="26.1" customHeight="1" thickTop="1" x14ac:dyDescent="0.25">
      <c r="A18" s="497">
        <v>3</v>
      </c>
      <c r="B18" s="459" t="str">
        <f>+'CONSOLIDADO ENE-DIC 2017'!C53</f>
        <v>Implementar y mantener 40% el sistema integrado de consevación</v>
      </c>
      <c r="C18" s="966">
        <v>0</v>
      </c>
      <c r="D18" s="966">
        <v>0</v>
      </c>
      <c r="E18" s="966">
        <v>0.22</v>
      </c>
      <c r="F18" s="966">
        <v>0.23</v>
      </c>
      <c r="G18" s="966">
        <v>0.27</v>
      </c>
      <c r="H18" s="966">
        <v>0.28000000000000003</v>
      </c>
      <c r="I18" s="966">
        <v>0.3</v>
      </c>
      <c r="J18" s="966">
        <v>0.31</v>
      </c>
      <c r="K18" s="966">
        <v>0.32</v>
      </c>
      <c r="L18" s="966">
        <v>0.33</v>
      </c>
      <c r="M18" s="966">
        <v>0.39</v>
      </c>
      <c r="N18" s="966">
        <v>0.4</v>
      </c>
      <c r="O18" s="967">
        <v>0.4</v>
      </c>
      <c r="P18" s="254"/>
      <c r="Q18" s="515" t="s">
        <v>70</v>
      </c>
      <c r="R18" s="724" t="s">
        <v>369</v>
      </c>
      <c r="S18" s="243" t="s">
        <v>44</v>
      </c>
      <c r="T18" s="70"/>
      <c r="U18" s="70"/>
      <c r="V18" s="70"/>
      <c r="W18" s="70"/>
      <c r="X18" s="70">
        <v>40</v>
      </c>
      <c r="Y18" s="70"/>
      <c r="Z18" s="70"/>
      <c r="AA18" s="310"/>
      <c r="AB18" s="310">
        <v>40</v>
      </c>
      <c r="AC18" s="310"/>
      <c r="AD18" s="310"/>
      <c r="AE18" s="70">
        <v>20</v>
      </c>
      <c r="AF18" s="190">
        <f>IF(SUM(T18:AE18)=100,SUM(T18:AE18),IF(SUM(T18:AE18)=0,0,"Debe ponderar 100 puntos"))</f>
        <v>100</v>
      </c>
      <c r="AG18" s="175"/>
      <c r="AH18" s="615" t="str">
        <f t="shared" ref="AH18" si="35">IF(AND(T18=0,T19=0),"No Prog ni Ejec",IF(T18=0,CONCATENATE("No Prog, Ejec=  ",T19),T19/T18))</f>
        <v>No Prog ni Ejec</v>
      </c>
      <c r="AI18" s="611" t="str">
        <f t="shared" ref="AI18" si="36">IF(AND(U18=0,U19=0),"No Prog ni Ejec",IF(U18=0,CONCATENATE("No Prog, Ejec=  ",U19),U19/U18))</f>
        <v>No Prog ni Ejec</v>
      </c>
      <c r="AJ18" s="611" t="str">
        <f t="shared" ref="AJ18" si="37">IF(AND(V18=0,V19=0),"No Prog ni Ejec",IF(V18=0,CONCATENATE("No Prog, Ejec=  ",V19),V19/V18))</f>
        <v>No Prog ni Ejec</v>
      </c>
      <c r="AK18" s="611" t="str">
        <f t="shared" ref="AK18" si="38">IF(AND(W18=0,W19=0),"No Prog ni Ejec",IF(W18=0,CONCATENATE("No Prog, Ejec=  ",W19),W19/W18))</f>
        <v>No Prog ni Ejec</v>
      </c>
      <c r="AL18" s="611">
        <f t="shared" ref="AL18" si="39">IF(AND(X18=0,X19=0),"No Prog ni Ejec",IF(X18=0,CONCATENATE("No Prog, Ejec=  ",X19),X19/X18))</f>
        <v>1</v>
      </c>
      <c r="AM18" s="611" t="str">
        <f t="shared" ref="AM18" si="40">IF(AND(Y18=0,Y19=0),"No Prog ni Ejec",IF(Y18=0,CONCATENATE("No Prog, Ejec=  ",Y19),Y19/Y18))</f>
        <v>No Prog ni Ejec</v>
      </c>
      <c r="AN18" s="611" t="str">
        <f t="shared" ref="AN18" si="41">IF(AND(Z18=0,Z19=0),"No Prog ni Ejec",IF(Z18=0,CONCATENATE("No Prog, Ejec=  ",Z19),Z19/Z18))</f>
        <v>No Prog ni Ejec</v>
      </c>
      <c r="AO18" s="611" t="str">
        <f t="shared" ref="AO18" si="42">IF(AND(AA18=0,AA19=0),"No Prog ni Ejec",IF(AA18=0,CONCATENATE("No Prog, Ejec=  ",AA19),AA19/AA18))</f>
        <v>No Prog ni Ejec</v>
      </c>
      <c r="AP18" s="611">
        <f t="shared" ref="AP18" si="43">IF(AND(AB18=0,AB19=0),"No Prog ni Ejec",IF(AB18=0,CONCATENATE("No Prog, Ejec=  ",AB19),AB19/AB18))</f>
        <v>0</v>
      </c>
      <c r="AQ18" s="611" t="str">
        <f t="shared" ref="AQ18" si="44">IF(AND(AC18=0,AC19=0),"No Prog ni Ejec",IF(AC18=0,CONCATENATE("No Prog, Ejec=  ",AC19),AC19/AC18))</f>
        <v>No Prog ni Ejec</v>
      </c>
      <c r="AR18" s="611" t="str">
        <f t="shared" ref="AR18" si="45">IF(AND(AD18=0,AD19=0),"No Prog ni Ejec",IF(AD18=0,CONCATENATE("No Prog, Ejec=  ",AD19),AD19/AD18))</f>
        <v>No Prog, Ejec=  60</v>
      </c>
      <c r="AS18" s="611">
        <f t="shared" ref="AS18" si="46">IF(AND(AE18=0,AE19=0),"No Prog ni Ejec",IF(AE18=0,CONCATENATE("No Prog, Ejec=  ",AE19),AE19/AE18))</f>
        <v>0</v>
      </c>
      <c r="AT18" s="610">
        <f t="shared" ref="AT18" si="47">IF(AND(AF18=0,AF19=0),"No Prog ni Ejec",IF(AF18=0,CONCATENATE("No Prog, Ejec=  ",AF19),AF19/AF18))</f>
        <v>1</v>
      </c>
    </row>
    <row r="19" spans="1:46" s="174" customFormat="1" ht="26.1" customHeight="1" x14ac:dyDescent="0.25">
      <c r="A19" s="961"/>
      <c r="B19" s="460"/>
      <c r="C19" s="955"/>
      <c r="D19" s="955"/>
      <c r="E19" s="955"/>
      <c r="F19" s="955"/>
      <c r="G19" s="955"/>
      <c r="H19" s="955"/>
      <c r="I19" s="955"/>
      <c r="J19" s="955"/>
      <c r="K19" s="955"/>
      <c r="L19" s="955"/>
      <c r="M19" s="955"/>
      <c r="N19" s="955"/>
      <c r="O19" s="964"/>
      <c r="P19" s="254"/>
      <c r="Q19" s="507"/>
      <c r="R19" s="579"/>
      <c r="S19" s="240" t="s">
        <v>45</v>
      </c>
      <c r="T19" s="65"/>
      <c r="U19" s="65"/>
      <c r="V19" s="65"/>
      <c r="W19" s="65"/>
      <c r="X19" s="65">
        <v>40</v>
      </c>
      <c r="Y19" s="65"/>
      <c r="Z19" s="65"/>
      <c r="AA19" s="306"/>
      <c r="AB19" s="306">
        <v>0</v>
      </c>
      <c r="AC19" s="306"/>
      <c r="AD19" s="306">
        <v>60</v>
      </c>
      <c r="AE19" s="65"/>
      <c r="AF19" s="181">
        <f>SUM(T19:AE19)</f>
        <v>100</v>
      </c>
      <c r="AG19" s="175"/>
      <c r="AH19" s="583"/>
      <c r="AI19" s="577"/>
      <c r="AJ19" s="577"/>
      <c r="AK19" s="577"/>
      <c r="AL19" s="577"/>
      <c r="AM19" s="577"/>
      <c r="AN19" s="577"/>
      <c r="AO19" s="577"/>
      <c r="AP19" s="577"/>
      <c r="AQ19" s="577"/>
      <c r="AR19" s="577"/>
      <c r="AS19" s="577"/>
      <c r="AT19" s="580"/>
    </row>
    <row r="20" spans="1:46" s="174" customFormat="1" ht="26.1" customHeight="1" x14ac:dyDescent="0.25">
      <c r="A20" s="961"/>
      <c r="B20" s="460"/>
      <c r="C20" s="955"/>
      <c r="D20" s="955"/>
      <c r="E20" s="955"/>
      <c r="F20" s="955"/>
      <c r="G20" s="955"/>
      <c r="H20" s="955"/>
      <c r="I20" s="955"/>
      <c r="J20" s="955"/>
      <c r="K20" s="955"/>
      <c r="L20" s="955"/>
      <c r="M20" s="955"/>
      <c r="N20" s="955"/>
      <c r="O20" s="964"/>
      <c r="P20" s="254"/>
      <c r="Q20" s="507" t="s">
        <v>71</v>
      </c>
      <c r="R20" s="579" t="s">
        <v>370</v>
      </c>
      <c r="S20" s="241" t="s">
        <v>44</v>
      </c>
      <c r="T20" s="64"/>
      <c r="U20" s="64"/>
      <c r="V20" s="64">
        <v>10</v>
      </c>
      <c r="W20" s="64">
        <v>10</v>
      </c>
      <c r="X20" s="64">
        <v>10</v>
      </c>
      <c r="Y20" s="64">
        <v>10</v>
      </c>
      <c r="Z20" s="64">
        <v>10</v>
      </c>
      <c r="AA20" s="305">
        <v>10</v>
      </c>
      <c r="AB20" s="305">
        <v>10</v>
      </c>
      <c r="AC20" s="305">
        <v>10</v>
      </c>
      <c r="AD20" s="305">
        <v>10</v>
      </c>
      <c r="AE20" s="64">
        <v>10</v>
      </c>
      <c r="AF20" s="184">
        <f>IF(SUM(T20:AE20)=100,SUM(T20:AE20),IF(SUM(T20:AE20)=0,0,"Debe ponderar 100 puntos"))</f>
        <v>100</v>
      </c>
      <c r="AG20" s="175"/>
      <c r="AH20" s="583" t="str">
        <f t="shared" ref="AH20" si="48">IF(AND(T20=0,T21=0),"No Prog ni Ejec",IF(T20=0,CONCATENATE("No Prog, Ejec=  ",T21),T21/T20))</f>
        <v>No Prog ni Ejec</v>
      </c>
      <c r="AI20" s="577" t="str">
        <f t="shared" ref="AI20" si="49">IF(AND(U20=0,U21=0),"No Prog ni Ejec",IF(U20=0,CONCATENATE("No Prog, Ejec=  ",U21),U21/U20))</f>
        <v>No Prog ni Ejec</v>
      </c>
      <c r="AJ20" s="577">
        <f t="shared" ref="AJ20" si="50">IF(AND(V20=0,V21=0),"No Prog ni Ejec",IF(V20=0,CONCATENATE("No Prog, Ejec=  ",V21),V21/V20))</f>
        <v>1</v>
      </c>
      <c r="AK20" s="577">
        <f t="shared" ref="AK20" si="51">IF(AND(W20=0,W21=0),"No Prog ni Ejec",IF(W20=0,CONCATENATE("No Prog, Ejec=  ",W21),W21/W20))</f>
        <v>1</v>
      </c>
      <c r="AL20" s="577">
        <f t="shared" ref="AL20" si="52">IF(AND(X20=0,X21=0),"No Prog ni Ejec",IF(X20=0,CONCATENATE("No Prog, Ejec=  ",X21),X21/X20))</f>
        <v>1</v>
      </c>
      <c r="AM20" s="577">
        <f t="shared" ref="AM20" si="53">IF(AND(Y20=0,Y21=0),"No Prog ni Ejec",IF(Y20=0,CONCATENATE("No Prog, Ejec=  ",Y21),Y21/Y20))</f>
        <v>1</v>
      </c>
      <c r="AN20" s="577">
        <f t="shared" ref="AN20" si="54">IF(AND(Z20=0,Z21=0),"No Prog ni Ejec",IF(Z20=0,CONCATENATE("No Prog, Ejec=  ",Z21),Z21/Z20))</f>
        <v>1</v>
      </c>
      <c r="AO20" s="577">
        <f t="shared" ref="AO20" si="55">IF(AND(AA20=0,AA21=0),"No Prog ni Ejec",IF(AA20=0,CONCATENATE("No Prog, Ejec=  ",AA21),AA21/AA20))</f>
        <v>1</v>
      </c>
      <c r="AP20" s="577">
        <f t="shared" ref="AP20" si="56">IF(AND(AB20=0,AB21=0),"No Prog ni Ejec",IF(AB20=0,CONCATENATE("No Prog, Ejec=  ",AB21),AB21/AB20))</f>
        <v>1</v>
      </c>
      <c r="AQ20" s="577">
        <f t="shared" ref="AQ20" si="57">IF(AND(AC20=0,AC21=0),"No Prog ni Ejec",IF(AC20=0,CONCATENATE("No Prog, Ejec=  ",AC21),AC21/AC20))</f>
        <v>1</v>
      </c>
      <c r="AR20" s="577">
        <f t="shared" ref="AR20" si="58">IF(AND(AD20=0,AD21=0),"No Prog ni Ejec",IF(AD20=0,CONCATENATE("No Prog, Ejec=  ",AD21),AD21/AD20))</f>
        <v>1</v>
      </c>
      <c r="AS20" s="577">
        <f t="shared" ref="AS20" si="59">IF(AND(AE20=0,AE21=0),"No Prog ni Ejec",IF(AE20=0,CONCATENATE("No Prog, Ejec=  ",AE21),AE21/AE20))</f>
        <v>1</v>
      </c>
      <c r="AT20" s="580">
        <f t="shared" ref="AT20" si="60">IF(AND(AF20=0,AF21=0),"No Prog ni Ejec",IF(AF20=0,CONCATENATE("No Prog, Ejec=  ",AF21),AF21/AF20))</f>
        <v>1</v>
      </c>
    </row>
    <row r="21" spans="1:46" s="174" customFormat="1" ht="26.1" customHeight="1" x14ac:dyDescent="0.25">
      <c r="A21" s="961"/>
      <c r="B21" s="460"/>
      <c r="C21" s="955"/>
      <c r="D21" s="955"/>
      <c r="E21" s="955"/>
      <c r="F21" s="955"/>
      <c r="G21" s="955"/>
      <c r="H21" s="955"/>
      <c r="I21" s="955"/>
      <c r="J21" s="955"/>
      <c r="K21" s="955"/>
      <c r="L21" s="955"/>
      <c r="M21" s="955"/>
      <c r="N21" s="955"/>
      <c r="O21" s="964"/>
      <c r="P21" s="254"/>
      <c r="Q21" s="507"/>
      <c r="R21" s="579"/>
      <c r="S21" s="240" t="s">
        <v>45</v>
      </c>
      <c r="T21" s="65"/>
      <c r="U21" s="65"/>
      <c r="V21" s="65">
        <v>10</v>
      </c>
      <c r="W21" s="65">
        <v>10</v>
      </c>
      <c r="X21" s="65">
        <v>10</v>
      </c>
      <c r="Y21" s="65">
        <v>10</v>
      </c>
      <c r="Z21" s="69">
        <v>10</v>
      </c>
      <c r="AA21" s="313">
        <v>10</v>
      </c>
      <c r="AB21" s="313">
        <v>10</v>
      </c>
      <c r="AC21" s="313">
        <v>10</v>
      </c>
      <c r="AD21" s="313">
        <v>10</v>
      </c>
      <c r="AE21" s="69">
        <v>10</v>
      </c>
      <c r="AF21" s="181">
        <f>SUM(T21:AE21)</f>
        <v>100</v>
      </c>
      <c r="AG21" s="175"/>
      <c r="AH21" s="583"/>
      <c r="AI21" s="577"/>
      <c r="AJ21" s="577"/>
      <c r="AK21" s="577"/>
      <c r="AL21" s="577"/>
      <c r="AM21" s="577"/>
      <c r="AN21" s="577"/>
      <c r="AO21" s="577"/>
      <c r="AP21" s="577"/>
      <c r="AQ21" s="577"/>
      <c r="AR21" s="577"/>
      <c r="AS21" s="577"/>
      <c r="AT21" s="580"/>
    </row>
    <row r="22" spans="1:46" s="174" customFormat="1" ht="26.1" customHeight="1" x14ac:dyDescent="0.25">
      <c r="A22" s="961"/>
      <c r="B22" s="460"/>
      <c r="C22" s="955"/>
      <c r="D22" s="955"/>
      <c r="E22" s="955"/>
      <c r="F22" s="955"/>
      <c r="G22" s="955"/>
      <c r="H22" s="955"/>
      <c r="I22" s="955"/>
      <c r="J22" s="955"/>
      <c r="K22" s="955"/>
      <c r="L22" s="955"/>
      <c r="M22" s="955"/>
      <c r="N22" s="955"/>
      <c r="O22" s="964"/>
      <c r="P22" s="254"/>
      <c r="Q22" s="507" t="s">
        <v>72</v>
      </c>
      <c r="R22" s="579" t="s">
        <v>163</v>
      </c>
      <c r="S22" s="241"/>
      <c r="T22" s="68"/>
      <c r="U22" s="68"/>
      <c r="V22" s="68">
        <v>20</v>
      </c>
      <c r="W22" s="68"/>
      <c r="X22" s="68">
        <v>20</v>
      </c>
      <c r="Y22" s="68"/>
      <c r="Z22" s="68">
        <v>20</v>
      </c>
      <c r="AA22" s="307"/>
      <c r="AB22" s="307">
        <v>20</v>
      </c>
      <c r="AC22" s="307"/>
      <c r="AD22" s="307">
        <v>20</v>
      </c>
      <c r="AE22" s="68"/>
      <c r="AF22" s="184">
        <f>IF(SUM(T22:AE22)=100,SUM(T22:AE22),IF(SUM(T22:AE22)=0,0,"Debe ponderar 100 puntos"))</f>
        <v>100</v>
      </c>
      <c r="AG22" s="175"/>
      <c r="AH22" s="583" t="str">
        <f t="shared" ref="AH22" si="61">IF(AND(T22=0,T23=0),"No Prog ni Ejec",IF(T22=0,CONCATENATE("No Prog, Ejec=  ",T23),T23/T22))</f>
        <v>No Prog ni Ejec</v>
      </c>
      <c r="AI22" s="577" t="str">
        <f t="shared" ref="AI22" si="62">IF(AND(U22=0,U23=0),"No Prog ni Ejec",IF(U22=0,CONCATENATE("No Prog, Ejec=  ",U23),U23/U22))</f>
        <v>No Prog ni Ejec</v>
      </c>
      <c r="AJ22" s="577">
        <f t="shared" ref="AJ22" si="63">IF(AND(V22=0,V23=0),"No Prog ni Ejec",IF(V22=0,CONCATENATE("No Prog, Ejec=  ",V23),V23/V22))</f>
        <v>1</v>
      </c>
      <c r="AK22" s="577" t="str">
        <f t="shared" ref="AK22" si="64">IF(AND(W22=0,W23=0),"No Prog ni Ejec",IF(W22=0,CONCATENATE("No Prog, Ejec=  ",W23),W23/W22))</f>
        <v>No Prog ni Ejec</v>
      </c>
      <c r="AL22" s="577">
        <f t="shared" ref="AL22" si="65">IF(AND(X22=0,X23=0),"No Prog ni Ejec",IF(X22=0,CONCATENATE("No Prog, Ejec=  ",X23),X23/X22))</f>
        <v>1</v>
      </c>
      <c r="AM22" s="577" t="str">
        <f t="shared" ref="AM22" si="66">IF(AND(Y22=0,Y23=0),"No Prog ni Ejec",IF(Y22=0,CONCATENATE("No Prog, Ejec=  ",Y23),Y23/Y22))</f>
        <v>No Prog ni Ejec</v>
      </c>
      <c r="AN22" s="577">
        <f t="shared" ref="AN22" si="67">IF(AND(Z22=0,Z23=0),"No Prog ni Ejec",IF(Z22=0,CONCATENATE("No Prog, Ejec=  ",Z23),Z23/Z22))</f>
        <v>1</v>
      </c>
      <c r="AO22" s="577" t="str">
        <f t="shared" ref="AO22" si="68">IF(AND(AA22=0,AA23=0),"No Prog ni Ejec",IF(AA22=0,CONCATENATE("No Prog, Ejec=  ",AA23),AA23/AA22))</f>
        <v>No Prog ni Ejec</v>
      </c>
      <c r="AP22" s="577">
        <f t="shared" ref="AP22" si="69">IF(AND(AB22=0,AB23=0),"No Prog ni Ejec",IF(AB22=0,CONCATENATE("No Prog, Ejec=  ",AB23),AB23/AB22))</f>
        <v>1</v>
      </c>
      <c r="AQ22" s="577" t="str">
        <f t="shared" ref="AQ22" si="70">IF(AND(AC22=0,AC23=0),"No Prog ni Ejec",IF(AC22=0,CONCATENATE("No Prog, Ejec=  ",AC23),AC23/AC22))</f>
        <v>No Prog ni Ejec</v>
      </c>
      <c r="AR22" s="577">
        <f t="shared" ref="AR22" si="71">IF(AND(AD22=0,AD23=0),"No Prog ni Ejec",IF(AD22=0,CONCATENATE("No Prog, Ejec=  ",AD23),AD23/AD22))</f>
        <v>1</v>
      </c>
      <c r="AS22" s="577" t="str">
        <f t="shared" ref="AS22" si="72">IF(AND(AE22=0,AE23=0),"No Prog ni Ejec",IF(AE22=0,CONCATENATE("No Prog, Ejec=  ",AE23),AE23/AE22))</f>
        <v>No Prog ni Ejec</v>
      </c>
      <c r="AT22" s="580">
        <f t="shared" ref="AT22" si="73">IF(AND(AF22=0,AF23=0),"No Prog ni Ejec",IF(AF22=0,CONCATENATE("No Prog, Ejec=  ",AF23),AF23/AF22))</f>
        <v>1</v>
      </c>
    </row>
    <row r="23" spans="1:46" s="174" customFormat="1" ht="26.1" customHeight="1" thickBot="1" x14ac:dyDescent="0.3">
      <c r="A23" s="962"/>
      <c r="B23" s="494"/>
      <c r="C23" s="958"/>
      <c r="D23" s="958"/>
      <c r="E23" s="958"/>
      <c r="F23" s="958"/>
      <c r="G23" s="958"/>
      <c r="H23" s="958"/>
      <c r="I23" s="958"/>
      <c r="J23" s="958"/>
      <c r="K23" s="958"/>
      <c r="L23" s="958"/>
      <c r="M23" s="958"/>
      <c r="N23" s="958"/>
      <c r="O23" s="965"/>
      <c r="P23" s="254"/>
      <c r="Q23" s="516"/>
      <c r="R23" s="646"/>
      <c r="S23" s="242"/>
      <c r="T23" s="66"/>
      <c r="U23" s="66"/>
      <c r="V23" s="66">
        <v>20</v>
      </c>
      <c r="W23" s="66"/>
      <c r="X23" s="66">
        <v>20</v>
      </c>
      <c r="Y23" s="66"/>
      <c r="Z23" s="66">
        <v>20</v>
      </c>
      <c r="AA23" s="308"/>
      <c r="AB23" s="308">
        <v>20</v>
      </c>
      <c r="AC23" s="308"/>
      <c r="AD23" s="308">
        <v>20</v>
      </c>
      <c r="AE23" s="66"/>
      <c r="AF23" s="187">
        <f>SUM(T23:AE23)</f>
        <v>100</v>
      </c>
      <c r="AG23" s="175"/>
      <c r="AH23" s="598"/>
      <c r="AI23" s="586"/>
      <c r="AJ23" s="586"/>
      <c r="AK23" s="586"/>
      <c r="AL23" s="586"/>
      <c r="AM23" s="586"/>
      <c r="AN23" s="586"/>
      <c r="AO23" s="586"/>
      <c r="AP23" s="586"/>
      <c r="AQ23" s="586"/>
      <c r="AR23" s="586"/>
      <c r="AS23" s="586"/>
      <c r="AT23" s="585"/>
    </row>
    <row r="24" spans="1:46" s="174" customFormat="1" ht="26.1" customHeight="1" thickTop="1" x14ac:dyDescent="0.25">
      <c r="A24" s="961">
        <v>4</v>
      </c>
      <c r="B24" s="460" t="str">
        <f>+'CONSOLIDADO ENE-DIC 2017'!C54</f>
        <v>Mantener y hacer seguimiento al 100% del  subsistema interno de gestión de archivos - SIGA en el IDT</v>
      </c>
      <c r="C24" s="955">
        <v>0</v>
      </c>
      <c r="D24" s="955">
        <v>0</v>
      </c>
      <c r="E24" s="955">
        <v>0.03</v>
      </c>
      <c r="F24" s="955">
        <v>0.03</v>
      </c>
      <c r="G24" s="955">
        <v>0.06</v>
      </c>
      <c r="H24" s="955">
        <v>0.2</v>
      </c>
      <c r="I24" s="955">
        <v>0.24</v>
      </c>
      <c r="J24" s="955">
        <v>0.39</v>
      </c>
      <c r="K24" s="955">
        <v>0.69</v>
      </c>
      <c r="L24" s="955">
        <v>0.83</v>
      </c>
      <c r="M24" s="955">
        <v>0.86</v>
      </c>
      <c r="N24" s="955">
        <v>0.86</v>
      </c>
      <c r="O24" s="964">
        <v>0.86</v>
      </c>
      <c r="P24" s="254"/>
      <c r="Q24" s="498" t="s">
        <v>77</v>
      </c>
      <c r="R24" s="624" t="s">
        <v>371</v>
      </c>
      <c r="S24" s="244" t="s">
        <v>44</v>
      </c>
      <c r="T24" s="64"/>
      <c r="U24" s="64"/>
      <c r="V24" s="64"/>
      <c r="W24" s="64"/>
      <c r="X24" s="64"/>
      <c r="Y24" s="64"/>
      <c r="Z24" s="64"/>
      <c r="AA24" s="305"/>
      <c r="AB24" s="305">
        <v>25</v>
      </c>
      <c r="AC24" s="305">
        <v>25</v>
      </c>
      <c r="AD24" s="305">
        <v>25</v>
      </c>
      <c r="AE24" s="70">
        <v>25</v>
      </c>
      <c r="AF24" s="193">
        <f>IF(SUM(T24:AE24)=100,SUM(T24:AE24),IF(SUM(T24:AE24)=0,0,"Debe ponderar 100 puntos"))</f>
        <v>100</v>
      </c>
      <c r="AG24" s="175"/>
      <c r="AH24" s="506" t="str">
        <f t="shared" ref="AH24" si="74">IF(AND(T24=0,T25=0),"No Prog ni Ejec",IF(T24=0,CONCATENATE("No Prog, Ejec=  ",T25),T25/T24))</f>
        <v>No Prog ni Ejec</v>
      </c>
      <c r="AI24" s="485" t="str">
        <f t="shared" ref="AI24" si="75">IF(AND(U24=0,U25=0),"No Prog ni Ejec",IF(U24=0,CONCATENATE("No Prog, Ejec=  ",U25),U25/U24))</f>
        <v>No Prog ni Ejec</v>
      </c>
      <c r="AJ24" s="485" t="str">
        <f t="shared" ref="AJ24" si="76">IF(AND(V24=0,V25=0),"No Prog ni Ejec",IF(V24=0,CONCATENATE("No Prog, Ejec=  ",V25),V25/V24))</f>
        <v>No Prog ni Ejec</v>
      </c>
      <c r="AK24" s="485" t="str">
        <f t="shared" ref="AK24" si="77">IF(AND(W24=0,W25=0),"No Prog ni Ejec",IF(W24=0,CONCATENATE("No Prog, Ejec=  ",W25),W25/W24))</f>
        <v>No Prog ni Ejec</v>
      </c>
      <c r="AL24" s="485" t="str">
        <f t="shared" ref="AL24" si="78">IF(AND(X24=0,X25=0),"No Prog ni Ejec",IF(X24=0,CONCATENATE("No Prog, Ejec=  ",X25),X25/X24))</f>
        <v>No Prog ni Ejec</v>
      </c>
      <c r="AM24" s="485" t="str">
        <f t="shared" ref="AM24" si="79">IF(AND(Y24=0,Y25=0),"No Prog ni Ejec",IF(Y24=0,CONCATENATE("No Prog, Ejec=  ",Y25),Y25/Y24))</f>
        <v>No Prog ni Ejec</v>
      </c>
      <c r="AN24" s="485" t="str">
        <f t="shared" ref="AN24:AT24" si="80">IF(AND(Z24=0,Z25=0),"No Prog ni Ejec",IF(Z24=0,CONCATENATE("No Prog, Ejec=  ",Z25),Z25/Z24))</f>
        <v>No Prog ni Ejec</v>
      </c>
      <c r="AO24" s="485" t="str">
        <f t="shared" si="80"/>
        <v>No Prog ni Ejec</v>
      </c>
      <c r="AP24" s="485">
        <f t="shared" si="80"/>
        <v>0</v>
      </c>
      <c r="AQ24" s="485">
        <f t="shared" si="80"/>
        <v>0</v>
      </c>
      <c r="AR24" s="485">
        <f t="shared" si="80"/>
        <v>0</v>
      </c>
      <c r="AS24" s="485">
        <f t="shared" si="80"/>
        <v>0</v>
      </c>
      <c r="AT24" s="483">
        <f t="shared" si="80"/>
        <v>0</v>
      </c>
    </row>
    <row r="25" spans="1:46" s="174" customFormat="1" ht="26.1" customHeight="1" x14ac:dyDescent="0.25">
      <c r="A25" s="961"/>
      <c r="B25" s="460"/>
      <c r="C25" s="955"/>
      <c r="D25" s="955"/>
      <c r="E25" s="955"/>
      <c r="F25" s="955"/>
      <c r="G25" s="955"/>
      <c r="H25" s="955"/>
      <c r="I25" s="955"/>
      <c r="J25" s="955"/>
      <c r="K25" s="955"/>
      <c r="L25" s="955"/>
      <c r="M25" s="955"/>
      <c r="N25" s="955"/>
      <c r="O25" s="964"/>
      <c r="P25" s="254"/>
      <c r="Q25" s="507"/>
      <c r="R25" s="579"/>
      <c r="S25" s="240" t="s">
        <v>45</v>
      </c>
      <c r="T25" s="69"/>
      <c r="U25" s="69"/>
      <c r="V25" s="69"/>
      <c r="W25" s="69"/>
      <c r="X25" s="69"/>
      <c r="Y25" s="69"/>
      <c r="Z25" s="69"/>
      <c r="AA25" s="313"/>
      <c r="AB25" s="313">
        <v>0</v>
      </c>
      <c r="AC25" s="313">
        <v>0</v>
      </c>
      <c r="AD25" s="313">
        <v>0</v>
      </c>
      <c r="AE25" s="69">
        <v>0</v>
      </c>
      <c r="AF25" s="181">
        <f>SUM(T25:AE25)</f>
        <v>0</v>
      </c>
      <c r="AG25" s="175"/>
      <c r="AH25" s="583"/>
      <c r="AI25" s="577"/>
      <c r="AJ25" s="577"/>
      <c r="AK25" s="577"/>
      <c r="AL25" s="577"/>
      <c r="AM25" s="577"/>
      <c r="AN25" s="577"/>
      <c r="AO25" s="577"/>
      <c r="AP25" s="577"/>
      <c r="AQ25" s="577"/>
      <c r="AR25" s="577"/>
      <c r="AS25" s="577"/>
      <c r="AT25" s="580"/>
    </row>
    <row r="26" spans="1:46" s="174" customFormat="1" ht="26.1" customHeight="1" x14ac:dyDescent="0.25">
      <c r="A26" s="961"/>
      <c r="B26" s="460"/>
      <c r="C26" s="955"/>
      <c r="D26" s="955"/>
      <c r="E26" s="955"/>
      <c r="F26" s="955"/>
      <c r="G26" s="955"/>
      <c r="H26" s="955"/>
      <c r="I26" s="955"/>
      <c r="J26" s="955"/>
      <c r="K26" s="955"/>
      <c r="L26" s="955"/>
      <c r="M26" s="955"/>
      <c r="N26" s="955"/>
      <c r="O26" s="964"/>
      <c r="P26" s="254"/>
      <c r="Q26" s="507" t="s">
        <v>78</v>
      </c>
      <c r="R26" s="579" t="s">
        <v>372</v>
      </c>
      <c r="S26" s="241" t="s">
        <v>44</v>
      </c>
      <c r="T26" s="68"/>
      <c r="U26" s="68"/>
      <c r="V26" s="68"/>
      <c r="W26" s="68"/>
      <c r="X26" s="68"/>
      <c r="Y26" s="68">
        <v>5</v>
      </c>
      <c r="Z26" s="68">
        <v>5</v>
      </c>
      <c r="AA26" s="307">
        <v>10</v>
      </c>
      <c r="AB26" s="307">
        <v>10</v>
      </c>
      <c r="AC26" s="307">
        <v>25</v>
      </c>
      <c r="AD26" s="307">
        <v>25</v>
      </c>
      <c r="AE26" s="68">
        <v>20</v>
      </c>
      <c r="AF26" s="184">
        <f>IF(SUM(T26:AE26)=100,SUM(T26:AE26),IF(SUM(T26:AE26)=0,0,"Debe ponderar 100 puntos"))</f>
        <v>100</v>
      </c>
      <c r="AG26" s="175"/>
      <c r="AH26" s="583" t="str">
        <f t="shared" ref="AH26" si="81">IF(AND(T26=0,T27=0),"No Prog ni Ejec",IF(T26=0,CONCATENATE("No Prog, Ejec=  ",T27),T27/T26))</f>
        <v>No Prog ni Ejec</v>
      </c>
      <c r="AI26" s="577" t="str">
        <f t="shared" ref="AI26" si="82">IF(AND(U26=0,U27=0),"No Prog ni Ejec",IF(U26=0,CONCATENATE("No Prog, Ejec=  ",U27),U27/U26))</f>
        <v>No Prog ni Ejec</v>
      </c>
      <c r="AJ26" s="577" t="str">
        <f t="shared" ref="AJ26" si="83">IF(AND(V26=0,V27=0),"No Prog ni Ejec",IF(V26=0,CONCATENATE("No Prog, Ejec=  ",V27),V27/V26))</f>
        <v>No Prog ni Ejec</v>
      </c>
      <c r="AK26" s="577" t="str">
        <f t="shared" ref="AK26" si="84">IF(AND(W26=0,W27=0),"No Prog ni Ejec",IF(W26=0,CONCATENATE("No Prog, Ejec=  ",W27),W27/W26))</f>
        <v>No Prog ni Ejec</v>
      </c>
      <c r="AL26" s="577" t="str">
        <f t="shared" ref="AL26" si="85">IF(AND(X26=0,X27=0),"No Prog ni Ejec",IF(X26=0,CONCATENATE("No Prog, Ejec=  ",X27),X27/X26))</f>
        <v>No Prog ni Ejec</v>
      </c>
      <c r="AM26" s="577">
        <f t="shared" ref="AM26" si="86">IF(AND(Y26=0,Y27=0),"No Prog ni Ejec",IF(Y26=0,CONCATENATE("No Prog, Ejec=  ",Y27),Y27/Y26))</f>
        <v>1</v>
      </c>
      <c r="AN26" s="577">
        <f t="shared" ref="AN26:AT26" si="87">IF(AND(Z26=0,Z27=0),"No Prog ni Ejec",IF(Z26=0,CONCATENATE("No Prog, Ejec=  ",Z27),Z27/Z26))</f>
        <v>1</v>
      </c>
      <c r="AO26" s="577">
        <f t="shared" si="87"/>
        <v>1</v>
      </c>
      <c r="AP26" s="577">
        <f t="shared" si="87"/>
        <v>5</v>
      </c>
      <c r="AQ26" s="577">
        <f t="shared" si="87"/>
        <v>1</v>
      </c>
      <c r="AR26" s="577">
        <f t="shared" si="87"/>
        <v>0.2</v>
      </c>
      <c r="AS26" s="577">
        <f t="shared" si="87"/>
        <v>0</v>
      </c>
      <c r="AT26" s="580">
        <f t="shared" si="87"/>
        <v>1</v>
      </c>
    </row>
    <row r="27" spans="1:46" s="174" customFormat="1" ht="26.1" customHeight="1" x14ac:dyDescent="0.25">
      <c r="A27" s="961"/>
      <c r="B27" s="460"/>
      <c r="C27" s="955"/>
      <c r="D27" s="955"/>
      <c r="E27" s="955"/>
      <c r="F27" s="955"/>
      <c r="G27" s="955"/>
      <c r="H27" s="955"/>
      <c r="I27" s="955"/>
      <c r="J27" s="955"/>
      <c r="K27" s="955"/>
      <c r="L27" s="955"/>
      <c r="M27" s="955"/>
      <c r="N27" s="955"/>
      <c r="O27" s="964"/>
      <c r="P27" s="254"/>
      <c r="Q27" s="507"/>
      <c r="R27" s="579"/>
      <c r="S27" s="240" t="s">
        <v>45</v>
      </c>
      <c r="T27" s="65"/>
      <c r="U27" s="65"/>
      <c r="V27" s="65"/>
      <c r="W27" s="65"/>
      <c r="X27" s="65"/>
      <c r="Y27" s="65">
        <v>5</v>
      </c>
      <c r="Z27" s="65">
        <v>5</v>
      </c>
      <c r="AA27" s="306">
        <v>10</v>
      </c>
      <c r="AB27" s="306">
        <v>50</v>
      </c>
      <c r="AC27" s="306">
        <v>25</v>
      </c>
      <c r="AD27" s="306">
        <v>5</v>
      </c>
      <c r="AE27" s="65"/>
      <c r="AF27" s="181">
        <f>SUM(T27:AE27)</f>
        <v>100</v>
      </c>
      <c r="AG27" s="175"/>
      <c r="AH27" s="583"/>
      <c r="AI27" s="577"/>
      <c r="AJ27" s="577"/>
      <c r="AK27" s="577"/>
      <c r="AL27" s="577"/>
      <c r="AM27" s="577"/>
      <c r="AN27" s="577"/>
      <c r="AO27" s="577"/>
      <c r="AP27" s="577"/>
      <c r="AQ27" s="577"/>
      <c r="AR27" s="577"/>
      <c r="AS27" s="577"/>
      <c r="AT27" s="580"/>
    </row>
    <row r="28" spans="1:46" s="174" customFormat="1" ht="26.1" customHeight="1" x14ac:dyDescent="0.25">
      <c r="A28" s="961"/>
      <c r="B28" s="460"/>
      <c r="C28" s="955"/>
      <c r="D28" s="955"/>
      <c r="E28" s="955"/>
      <c r="F28" s="955"/>
      <c r="G28" s="955"/>
      <c r="H28" s="955"/>
      <c r="I28" s="955"/>
      <c r="J28" s="955"/>
      <c r="K28" s="955"/>
      <c r="L28" s="955"/>
      <c r="M28" s="955"/>
      <c r="N28" s="955"/>
      <c r="O28" s="964"/>
      <c r="P28" s="254"/>
      <c r="Q28" s="507" t="s">
        <v>79</v>
      </c>
      <c r="R28" s="579" t="s">
        <v>373</v>
      </c>
      <c r="S28" s="241" t="s">
        <v>44</v>
      </c>
      <c r="T28" s="68"/>
      <c r="U28" s="68"/>
      <c r="V28" s="68"/>
      <c r="W28" s="68"/>
      <c r="X28" s="68"/>
      <c r="Y28" s="68">
        <v>40</v>
      </c>
      <c r="Z28" s="68"/>
      <c r="AA28" s="307">
        <v>40</v>
      </c>
      <c r="AB28" s="307"/>
      <c r="AC28" s="307">
        <v>10</v>
      </c>
      <c r="AD28" s="307"/>
      <c r="AE28" s="68">
        <v>10</v>
      </c>
      <c r="AF28" s="184">
        <f>IF(SUM(T28:AE28)=100,SUM(T28:AE28),IF(SUM(T28:AE28)=0,0,"Debe ponderar 100 puntos"))</f>
        <v>100</v>
      </c>
      <c r="AG28" s="175"/>
      <c r="AH28" s="583" t="str">
        <f t="shared" ref="AH28" si="88">IF(AND(T28=0,T29=0),"No Prog ni Ejec",IF(T28=0,CONCATENATE("No Prog, Ejec=  ",T29),T29/T28))</f>
        <v>No Prog ni Ejec</v>
      </c>
      <c r="AI28" s="577" t="str">
        <f t="shared" ref="AI28" si="89">IF(AND(U28=0,U29=0),"No Prog ni Ejec",IF(U28=0,CONCATENATE("No Prog, Ejec=  ",U29),U29/U28))</f>
        <v>No Prog ni Ejec</v>
      </c>
      <c r="AJ28" s="577" t="str">
        <f t="shared" ref="AJ28" si="90">IF(AND(V28=0,V29=0),"No Prog ni Ejec",IF(V28=0,CONCATENATE("No Prog, Ejec=  ",V29),V29/V28))</f>
        <v>No Prog, Ejec=  10</v>
      </c>
      <c r="AK28" s="577" t="str">
        <f t="shared" ref="AK28" si="91">IF(AND(W28=0,W29=0),"No Prog ni Ejec",IF(W28=0,CONCATENATE("No Prog, Ejec=  ",W29),W29/W28))</f>
        <v>No Prog ni Ejec</v>
      </c>
      <c r="AL28" s="577" t="str">
        <f t="shared" ref="AL28" si="92">IF(AND(X28=0,X29=0),"No Prog ni Ejec",IF(X28=0,CONCATENATE("No Prog, Ejec=  ",X29),X29/X28))</f>
        <v>No Prog, Ejec=  10</v>
      </c>
      <c r="AM28" s="577">
        <f t="shared" ref="AM28" si="93">IF(AND(Y28=0,Y29=0),"No Prog ni Ejec",IF(Y28=0,CONCATENATE("No Prog, Ejec=  ",Y29),Y29/Y28))</f>
        <v>1</v>
      </c>
      <c r="AN28" s="577" t="str">
        <f t="shared" ref="AN28:AT28" si="94">IF(AND(Z28=0,Z29=0),"No Prog ni Ejec",IF(Z28=0,CONCATENATE("No Prog, Ejec=  ",Z29),Z29/Z28))</f>
        <v>No Prog, Ejec=  5</v>
      </c>
      <c r="AO28" s="577">
        <f t="shared" si="94"/>
        <v>0.75</v>
      </c>
      <c r="AP28" s="577" t="str">
        <f t="shared" si="94"/>
        <v>No Prog, Ejec=  5</v>
      </c>
      <c r="AQ28" s="577">
        <f t="shared" si="94"/>
        <v>0</v>
      </c>
      <c r="AR28" s="577" t="str">
        <f t="shared" si="94"/>
        <v>No Prog ni Ejec</v>
      </c>
      <c r="AS28" s="577">
        <f t="shared" si="94"/>
        <v>0</v>
      </c>
      <c r="AT28" s="580">
        <f t="shared" si="94"/>
        <v>1</v>
      </c>
    </row>
    <row r="29" spans="1:46" s="174" customFormat="1" ht="26.1" customHeight="1" thickBot="1" x14ac:dyDescent="0.3">
      <c r="A29" s="969"/>
      <c r="B29" s="493"/>
      <c r="C29" s="956"/>
      <c r="D29" s="956"/>
      <c r="E29" s="956"/>
      <c r="F29" s="956"/>
      <c r="G29" s="956"/>
      <c r="H29" s="956"/>
      <c r="I29" s="956"/>
      <c r="J29" s="956"/>
      <c r="K29" s="956"/>
      <c r="L29" s="956"/>
      <c r="M29" s="956"/>
      <c r="N29" s="956"/>
      <c r="O29" s="968"/>
      <c r="P29" s="254"/>
      <c r="Q29" s="513"/>
      <c r="R29" s="582"/>
      <c r="S29" s="245" t="s">
        <v>45</v>
      </c>
      <c r="T29" s="66"/>
      <c r="U29" s="66"/>
      <c r="V29" s="66">
        <v>10</v>
      </c>
      <c r="W29" s="66"/>
      <c r="X29" s="66">
        <v>10</v>
      </c>
      <c r="Y29" s="66">
        <v>40</v>
      </c>
      <c r="Z29" s="66">
        <v>5</v>
      </c>
      <c r="AA29" s="308">
        <v>30</v>
      </c>
      <c r="AB29" s="308">
        <v>5</v>
      </c>
      <c r="AC29" s="308"/>
      <c r="AD29" s="308"/>
      <c r="AE29" s="66"/>
      <c r="AF29" s="196">
        <f>SUM(T29:AE29)</f>
        <v>100</v>
      </c>
      <c r="AG29" s="175"/>
      <c r="AH29" s="584"/>
      <c r="AI29" s="578"/>
      <c r="AJ29" s="578"/>
      <c r="AK29" s="578"/>
      <c r="AL29" s="578"/>
      <c r="AM29" s="578"/>
      <c r="AN29" s="578"/>
      <c r="AO29" s="578"/>
      <c r="AP29" s="578"/>
      <c r="AQ29" s="578"/>
      <c r="AR29" s="578"/>
      <c r="AS29" s="578"/>
      <c r="AT29" s="581"/>
    </row>
    <row r="30" spans="1:46" s="174" customFormat="1" ht="12.75" customHeight="1" thickBot="1" x14ac:dyDescent="0.3">
      <c r="B30" s="255"/>
      <c r="C30" s="233"/>
      <c r="D30" s="233"/>
      <c r="E30" s="233"/>
      <c r="F30" s="233"/>
      <c r="G30" s="169"/>
      <c r="H30" s="169"/>
      <c r="I30" s="169"/>
      <c r="J30" s="169"/>
      <c r="K30" s="169"/>
      <c r="L30" s="169"/>
      <c r="M30" s="169"/>
      <c r="N30" s="169"/>
      <c r="O30" s="169"/>
      <c r="P30" s="169"/>
      <c r="Q30" s="169"/>
      <c r="R30" s="169"/>
      <c r="S30" s="169"/>
      <c r="T30" s="169"/>
      <c r="U30" s="169"/>
      <c r="V30" s="169"/>
      <c r="W30" s="169"/>
      <c r="X30" s="169"/>
      <c r="Y30" s="169"/>
      <c r="Z30" s="169"/>
      <c r="AA30" s="169"/>
      <c r="AB30" s="169"/>
      <c r="AC30" s="169"/>
      <c r="AD30" s="169"/>
      <c r="AE30" s="169"/>
      <c r="AF30" s="169"/>
      <c r="AG30" s="169"/>
    </row>
    <row r="31" spans="1:46" ht="17.25" customHeight="1" thickTop="1" thickBot="1" x14ac:dyDescent="0.3">
      <c r="B31" s="560" t="s">
        <v>408</v>
      </c>
      <c r="C31" s="561"/>
      <c r="D31" s="561"/>
      <c r="E31" s="561"/>
      <c r="F31" s="561"/>
      <c r="G31" s="561"/>
      <c r="H31" s="561"/>
      <c r="I31" s="561"/>
      <c r="J31" s="561"/>
      <c r="K31" s="562"/>
      <c r="L31" s="198"/>
      <c r="M31" s="198"/>
      <c r="N31" s="198"/>
      <c r="O31" s="217"/>
      <c r="P31" s="198"/>
      <c r="Q31" s="202"/>
      <c r="R31" s="199"/>
      <c r="V31" s="200"/>
      <c r="Y31" s="199"/>
      <c r="AB31" s="200"/>
      <c r="AF31" s="201"/>
      <c r="AG31" s="676" t="s">
        <v>184</v>
      </c>
      <c r="AH31" s="677"/>
      <c r="AI31" s="677"/>
      <c r="AJ31" s="677"/>
      <c r="AK31" s="677"/>
      <c r="AL31" s="677"/>
      <c r="AM31" s="678"/>
    </row>
    <row r="32" spans="1:46" ht="15.75" thickTop="1" x14ac:dyDescent="0.25">
      <c r="B32" s="351" t="s">
        <v>185</v>
      </c>
      <c r="C32" s="563" t="s">
        <v>197</v>
      </c>
      <c r="D32" s="564"/>
      <c r="E32" s="564"/>
      <c r="F32" s="564"/>
      <c r="G32" s="564"/>
      <c r="H32" s="564"/>
      <c r="I32" s="564"/>
      <c r="J32" s="564"/>
      <c r="K32" s="565"/>
      <c r="L32" s="198"/>
      <c r="M32" s="198"/>
      <c r="N32" s="198"/>
      <c r="O32" s="217"/>
      <c r="P32" s="198"/>
      <c r="Q32" s="202"/>
      <c r="R32" s="199"/>
      <c r="S32" s="174"/>
      <c r="T32" s="174"/>
      <c r="V32" s="200"/>
      <c r="Y32" s="174"/>
      <c r="Z32" s="174"/>
      <c r="AB32" s="200"/>
      <c r="AF32" s="201"/>
      <c r="AG32" s="664" t="s">
        <v>7</v>
      </c>
      <c r="AH32" s="665"/>
      <c r="AI32" s="666"/>
      <c r="AJ32" s="650" t="s">
        <v>8</v>
      </c>
      <c r="AK32" s="651"/>
      <c r="AL32" s="651"/>
      <c r="AM32" s="652"/>
    </row>
    <row r="33" spans="1:40" s="234" customFormat="1" ht="15" x14ac:dyDescent="0.25">
      <c r="B33" s="352" t="s">
        <v>187</v>
      </c>
      <c r="C33" s="566" t="s">
        <v>201</v>
      </c>
      <c r="D33" s="567"/>
      <c r="E33" s="567"/>
      <c r="F33" s="567"/>
      <c r="G33" s="567"/>
      <c r="H33" s="567"/>
      <c r="I33" s="567"/>
      <c r="J33" s="567"/>
      <c r="K33" s="568"/>
      <c r="L33" s="235"/>
      <c r="M33" s="235"/>
      <c r="N33" s="235"/>
      <c r="O33" s="235"/>
      <c r="P33" s="235"/>
      <c r="Q33" s="235"/>
      <c r="R33" s="235"/>
      <c r="S33" s="235"/>
      <c r="T33" s="235"/>
      <c r="U33" s="235"/>
      <c r="Y33" s="235"/>
      <c r="Z33" s="235"/>
      <c r="AA33" s="235"/>
      <c r="AF33" s="235"/>
      <c r="AG33" s="667" t="s">
        <v>9</v>
      </c>
      <c r="AH33" s="668"/>
      <c r="AI33" s="669"/>
      <c r="AJ33" s="653" t="s">
        <v>83</v>
      </c>
      <c r="AK33" s="654"/>
      <c r="AL33" s="654"/>
      <c r="AM33" s="655"/>
    </row>
    <row r="34" spans="1:40" s="234" customFormat="1" ht="15.75" customHeight="1" x14ac:dyDescent="0.25">
      <c r="B34" s="353" t="s">
        <v>188</v>
      </c>
      <c r="C34" s="566" t="s">
        <v>437</v>
      </c>
      <c r="D34" s="567"/>
      <c r="E34" s="567"/>
      <c r="F34" s="567"/>
      <c r="G34" s="567"/>
      <c r="H34" s="567"/>
      <c r="I34" s="567"/>
      <c r="J34" s="567"/>
      <c r="K34" s="568"/>
      <c r="L34" s="214"/>
      <c r="M34" s="214"/>
      <c r="N34" s="214"/>
      <c r="O34" s="235"/>
      <c r="P34" s="235"/>
      <c r="Q34" s="235"/>
      <c r="R34" s="235"/>
      <c r="S34" s="235"/>
      <c r="T34" s="235"/>
      <c r="U34" s="235"/>
      <c r="Y34" s="235"/>
      <c r="Z34" s="235"/>
      <c r="AA34" s="235"/>
      <c r="AF34" s="235"/>
      <c r="AG34" s="670" t="s">
        <v>10</v>
      </c>
      <c r="AH34" s="671"/>
      <c r="AI34" s="672"/>
      <c r="AJ34" s="650" t="s">
        <v>11</v>
      </c>
      <c r="AK34" s="651"/>
      <c r="AL34" s="651"/>
      <c r="AM34" s="652"/>
    </row>
    <row r="35" spans="1:40" s="234" customFormat="1" ht="15.75" customHeight="1" thickBot="1" x14ac:dyDescent="0.3">
      <c r="B35" s="354" t="s">
        <v>189</v>
      </c>
      <c r="C35" s="569" t="s">
        <v>445</v>
      </c>
      <c r="D35" s="570"/>
      <c r="E35" s="570"/>
      <c r="F35" s="570"/>
      <c r="G35" s="570"/>
      <c r="H35" s="570"/>
      <c r="I35" s="570"/>
      <c r="J35" s="570"/>
      <c r="K35" s="571"/>
      <c r="L35" s="214"/>
      <c r="M35" s="214"/>
      <c r="N35" s="214"/>
      <c r="O35" s="235"/>
      <c r="P35" s="235"/>
      <c r="Q35" s="235"/>
      <c r="R35" s="235"/>
      <c r="S35" s="235"/>
      <c r="T35" s="235"/>
      <c r="U35" s="235"/>
      <c r="Y35" s="235"/>
      <c r="Z35" s="235"/>
      <c r="AA35" s="235"/>
      <c r="AF35" s="235"/>
      <c r="AG35" s="673" t="s">
        <v>12</v>
      </c>
      <c r="AH35" s="674"/>
      <c r="AI35" s="675"/>
      <c r="AJ35" s="650" t="s">
        <v>13</v>
      </c>
      <c r="AK35" s="651"/>
      <c r="AL35" s="651"/>
      <c r="AM35" s="652"/>
    </row>
    <row r="36" spans="1:40" ht="15.75" customHeight="1" thickTop="1" x14ac:dyDescent="0.25">
      <c r="B36" s="235"/>
      <c r="C36" s="214"/>
      <c r="D36" s="214"/>
      <c r="E36" s="214"/>
      <c r="F36" s="214"/>
      <c r="G36" s="214"/>
      <c r="H36" s="214"/>
      <c r="I36" s="214"/>
      <c r="J36" s="214"/>
      <c r="K36" s="214"/>
      <c r="L36" s="214"/>
      <c r="M36" s="214"/>
      <c r="N36" s="214"/>
      <c r="O36" s="214"/>
      <c r="Q36" s="217"/>
      <c r="R36" s="218"/>
      <c r="S36" s="174"/>
      <c r="T36" s="174"/>
      <c r="U36" s="174"/>
      <c r="V36" s="174"/>
      <c r="Z36" s="174"/>
      <c r="AA36" s="174"/>
      <c r="AB36" s="174"/>
      <c r="AG36" s="680">
        <v>1</v>
      </c>
      <c r="AH36" s="681"/>
      <c r="AI36" s="682"/>
      <c r="AJ36" s="686" t="s">
        <v>14</v>
      </c>
      <c r="AK36" s="687"/>
      <c r="AL36" s="687"/>
      <c r="AM36" s="688"/>
    </row>
    <row r="37" spans="1:40" x14ac:dyDescent="0.25">
      <c r="B37" s="217"/>
      <c r="C37" s="214"/>
      <c r="D37" s="214"/>
      <c r="E37" s="214"/>
      <c r="F37" s="214"/>
      <c r="G37" s="214"/>
      <c r="H37" s="214"/>
      <c r="I37" s="214"/>
      <c r="J37" s="214"/>
      <c r="K37" s="214"/>
      <c r="L37" s="214"/>
      <c r="M37" s="214"/>
      <c r="N37" s="214"/>
      <c r="O37" s="214"/>
      <c r="Q37" s="217"/>
      <c r="R37" s="218"/>
      <c r="S37" s="174"/>
      <c r="T37" s="174"/>
      <c r="U37" s="174"/>
      <c r="V37" s="174"/>
      <c r="Z37" s="174"/>
      <c r="AA37" s="174"/>
      <c r="AB37" s="174"/>
      <c r="AG37" s="683" t="s">
        <v>15</v>
      </c>
      <c r="AH37" s="684"/>
      <c r="AI37" s="685"/>
      <c r="AJ37" s="686" t="s">
        <v>16</v>
      </c>
      <c r="AK37" s="687"/>
      <c r="AL37" s="687"/>
      <c r="AM37" s="688"/>
    </row>
    <row r="38" spans="1:40" x14ac:dyDescent="0.2">
      <c r="B38" s="217"/>
      <c r="C38" s="214"/>
      <c r="D38" s="214"/>
      <c r="E38" s="214"/>
      <c r="F38" s="214"/>
      <c r="G38" s="214"/>
      <c r="H38" s="214"/>
      <c r="I38" s="214"/>
      <c r="J38" s="214"/>
      <c r="K38" s="214"/>
      <c r="L38" s="214"/>
      <c r="M38" s="214"/>
      <c r="N38" s="214"/>
      <c r="O38" s="214"/>
      <c r="Q38" s="217"/>
      <c r="R38" s="218"/>
      <c r="AH38" s="287"/>
      <c r="AN38" s="287"/>
    </row>
    <row r="39" spans="1:40" x14ac:dyDescent="0.25">
      <c r="B39" s="217"/>
      <c r="C39" s="214"/>
      <c r="D39" s="214"/>
      <c r="E39" s="214"/>
      <c r="F39" s="214"/>
      <c r="G39" s="214"/>
      <c r="H39" s="214"/>
      <c r="I39" s="214"/>
      <c r="J39" s="214"/>
      <c r="K39" s="214"/>
      <c r="L39" s="214"/>
      <c r="M39" s="214"/>
      <c r="N39" s="214"/>
      <c r="O39" s="214"/>
      <c r="Q39" s="217"/>
      <c r="R39" s="218"/>
    </row>
    <row r="40" spans="1:40" x14ac:dyDescent="0.25">
      <c r="B40" s="217"/>
      <c r="C40" s="214"/>
      <c r="D40" s="214"/>
      <c r="E40" s="214"/>
      <c r="F40" s="214"/>
      <c r="G40" s="214"/>
      <c r="H40" s="214"/>
      <c r="I40" s="214"/>
      <c r="J40" s="214"/>
      <c r="K40" s="214"/>
      <c r="L40" s="214"/>
      <c r="M40" s="214"/>
      <c r="N40" s="214"/>
      <c r="O40" s="214"/>
      <c r="Q40" s="217"/>
      <c r="R40" s="218"/>
    </row>
    <row r="41" spans="1:40" x14ac:dyDescent="0.25">
      <c r="B41" s="217"/>
      <c r="C41" s="214"/>
      <c r="D41" s="214"/>
      <c r="E41" s="214"/>
      <c r="F41" s="214"/>
      <c r="G41" s="214"/>
      <c r="H41" s="214"/>
      <c r="I41" s="214"/>
      <c r="J41" s="214"/>
      <c r="K41" s="214"/>
      <c r="L41" s="214"/>
      <c r="M41" s="214"/>
      <c r="N41" s="214"/>
      <c r="O41" s="214"/>
      <c r="Q41" s="217"/>
      <c r="R41" s="218"/>
    </row>
    <row r="42" spans="1:40" x14ac:dyDescent="0.25">
      <c r="B42" s="217"/>
      <c r="C42" s="214"/>
      <c r="D42" s="214"/>
      <c r="E42" s="214"/>
      <c r="F42" s="214"/>
      <c r="G42" s="214"/>
      <c r="H42" s="214"/>
      <c r="I42" s="214"/>
      <c r="J42" s="214"/>
      <c r="K42" s="214"/>
      <c r="L42" s="214"/>
      <c r="M42" s="214"/>
      <c r="N42" s="214"/>
      <c r="O42" s="214"/>
      <c r="Q42" s="217"/>
      <c r="R42" s="218"/>
    </row>
    <row r="43" spans="1:40" x14ac:dyDescent="0.25">
      <c r="B43" s="217"/>
      <c r="C43" s="214"/>
      <c r="D43" s="214"/>
      <c r="E43" s="214"/>
      <c r="F43" s="214"/>
      <c r="G43" s="214"/>
      <c r="H43" s="214"/>
      <c r="I43" s="214"/>
      <c r="J43" s="214"/>
      <c r="K43" s="214"/>
      <c r="L43" s="214"/>
      <c r="M43" s="214"/>
      <c r="N43" s="214"/>
      <c r="O43" s="214"/>
      <c r="Q43" s="217"/>
      <c r="R43" s="218"/>
    </row>
    <row r="44" spans="1:40" x14ac:dyDescent="0.25">
      <c r="B44" s="217"/>
      <c r="C44" s="214"/>
      <c r="D44" s="214"/>
      <c r="E44" s="214"/>
      <c r="F44" s="214"/>
      <c r="G44" s="214"/>
      <c r="H44" s="214"/>
      <c r="I44" s="214"/>
      <c r="J44" s="214"/>
      <c r="K44" s="214"/>
      <c r="L44" s="214"/>
      <c r="M44" s="214"/>
      <c r="N44" s="214"/>
      <c r="O44" s="214"/>
      <c r="Q44" s="217"/>
      <c r="R44" s="218"/>
    </row>
    <row r="45" spans="1:40" x14ac:dyDescent="0.25">
      <c r="B45" s="217"/>
      <c r="C45" s="214"/>
      <c r="D45" s="214"/>
      <c r="E45" s="214"/>
      <c r="F45" s="214"/>
      <c r="G45" s="214"/>
      <c r="H45" s="214"/>
      <c r="I45" s="214"/>
      <c r="J45" s="214"/>
      <c r="K45" s="214"/>
      <c r="L45" s="214"/>
      <c r="M45" s="214"/>
      <c r="N45" s="214"/>
      <c r="O45" s="214"/>
      <c r="Q45" s="217"/>
      <c r="R45" s="218"/>
    </row>
    <row r="46" spans="1:40" x14ac:dyDescent="0.25">
      <c r="A46" s="248"/>
      <c r="B46" s="217"/>
      <c r="C46" s="214"/>
      <c r="D46" s="214"/>
      <c r="E46" s="214"/>
      <c r="F46" s="214"/>
      <c r="G46" s="214"/>
      <c r="H46" s="214"/>
      <c r="I46" s="214"/>
      <c r="J46" s="214"/>
      <c r="K46" s="214"/>
      <c r="L46" s="214"/>
      <c r="M46" s="214"/>
      <c r="N46" s="214"/>
      <c r="O46" s="214"/>
      <c r="Q46" s="217"/>
      <c r="R46" s="218"/>
    </row>
    <row r="47" spans="1:40" x14ac:dyDescent="0.25">
      <c r="B47" s="217"/>
      <c r="C47" s="214"/>
      <c r="D47" s="214"/>
      <c r="E47" s="214"/>
      <c r="F47" s="214"/>
      <c r="G47" s="214"/>
      <c r="H47" s="214"/>
      <c r="I47" s="214"/>
      <c r="J47" s="214"/>
      <c r="K47" s="214"/>
      <c r="L47" s="214"/>
      <c r="M47" s="214"/>
      <c r="N47" s="214"/>
      <c r="O47" s="214"/>
      <c r="Q47" s="217"/>
      <c r="R47" s="218"/>
    </row>
    <row r="48" spans="1:40" x14ac:dyDescent="0.25">
      <c r="B48" s="217"/>
      <c r="C48" s="214"/>
      <c r="D48" s="214"/>
      <c r="E48" s="214"/>
      <c r="F48" s="214"/>
      <c r="G48" s="214"/>
      <c r="H48" s="214"/>
      <c r="I48" s="214"/>
      <c r="J48" s="214"/>
      <c r="K48" s="214"/>
      <c r="L48" s="214"/>
      <c r="M48" s="214"/>
      <c r="N48" s="214"/>
      <c r="O48" s="214"/>
      <c r="Q48" s="217"/>
      <c r="R48" s="218"/>
    </row>
    <row r="49" spans="2:18" x14ac:dyDescent="0.25">
      <c r="B49" s="217"/>
      <c r="C49" s="214"/>
      <c r="D49" s="214"/>
      <c r="E49" s="214"/>
      <c r="F49" s="214"/>
      <c r="G49" s="214"/>
      <c r="H49" s="214"/>
      <c r="I49" s="214"/>
      <c r="J49" s="214"/>
      <c r="K49" s="214"/>
      <c r="L49" s="214"/>
      <c r="M49" s="214"/>
      <c r="N49" s="214"/>
      <c r="O49" s="214"/>
      <c r="Q49" s="217"/>
      <c r="R49" s="218"/>
    </row>
    <row r="50" spans="2:18" x14ac:dyDescent="0.25">
      <c r="B50" s="217"/>
      <c r="C50" s="214"/>
      <c r="D50" s="214"/>
      <c r="E50" s="214"/>
      <c r="F50" s="214"/>
      <c r="G50" s="214"/>
      <c r="H50" s="214"/>
      <c r="I50" s="214"/>
      <c r="J50" s="214"/>
      <c r="K50" s="214"/>
      <c r="L50" s="214"/>
      <c r="M50" s="214"/>
      <c r="N50" s="214"/>
      <c r="O50" s="214"/>
      <c r="Q50" s="217"/>
      <c r="R50" s="218"/>
    </row>
    <row r="51" spans="2:18" x14ac:dyDescent="0.25">
      <c r="B51" s="217"/>
      <c r="C51" s="214"/>
      <c r="D51" s="214"/>
      <c r="E51" s="214"/>
      <c r="F51" s="214"/>
      <c r="G51" s="214"/>
      <c r="H51" s="214"/>
      <c r="I51" s="214"/>
      <c r="J51" s="214"/>
      <c r="K51" s="214"/>
      <c r="L51" s="214"/>
      <c r="M51" s="214"/>
      <c r="N51" s="214"/>
      <c r="O51" s="214"/>
      <c r="Q51" s="217"/>
      <c r="R51" s="218"/>
    </row>
    <row r="52" spans="2:18" x14ac:dyDescent="0.25">
      <c r="B52" s="217"/>
      <c r="C52" s="214"/>
      <c r="D52" s="214"/>
      <c r="E52" s="214"/>
      <c r="F52" s="214"/>
      <c r="G52" s="169"/>
      <c r="H52" s="169"/>
      <c r="I52" s="169"/>
      <c r="J52" s="169"/>
      <c r="K52" s="169"/>
      <c r="L52" s="169"/>
      <c r="M52" s="169"/>
      <c r="N52" s="169"/>
      <c r="O52" s="169"/>
      <c r="Q52" s="217"/>
      <c r="R52" s="218"/>
    </row>
    <row r="53" spans="2:18" ht="15" x14ac:dyDescent="0.25">
      <c r="B53" s="217"/>
      <c r="C53" s="169"/>
      <c r="D53" s="169"/>
      <c r="E53" s="169"/>
      <c r="F53" s="169"/>
      <c r="G53" s="217"/>
      <c r="H53" s="235"/>
      <c r="I53" s="217"/>
      <c r="J53" s="217"/>
      <c r="K53" s="217"/>
      <c r="L53" s="217"/>
      <c r="M53" s="217"/>
      <c r="N53" s="235"/>
      <c r="O53" s="235"/>
      <c r="Q53" s="217"/>
      <c r="R53" s="218"/>
    </row>
    <row r="54" spans="2:18" ht="15" x14ac:dyDescent="0.25">
      <c r="B54" s="217"/>
      <c r="C54" s="217"/>
      <c r="D54" s="217"/>
      <c r="E54" s="217"/>
      <c r="F54" s="217"/>
      <c r="G54" s="217"/>
      <c r="H54" s="235"/>
      <c r="I54" s="768"/>
      <c r="J54" s="768"/>
      <c r="K54" s="768"/>
      <c r="L54" s="768"/>
      <c r="M54" s="217"/>
      <c r="N54" s="235"/>
      <c r="O54" s="235"/>
      <c r="Q54" s="217"/>
      <c r="R54" s="218"/>
    </row>
    <row r="55" spans="2:18" ht="15" x14ac:dyDescent="0.25">
      <c r="B55" s="217"/>
      <c r="C55" s="768"/>
      <c r="D55" s="768"/>
      <c r="E55" s="768"/>
      <c r="F55" s="768"/>
      <c r="G55" s="235"/>
      <c r="H55" s="235"/>
      <c r="I55" s="768"/>
      <c r="J55" s="768"/>
      <c r="K55" s="768"/>
      <c r="L55" s="768"/>
      <c r="M55" s="235"/>
      <c r="N55" s="235"/>
      <c r="O55" s="235"/>
      <c r="Q55" s="217"/>
      <c r="R55" s="218"/>
    </row>
    <row r="56" spans="2:18" ht="15" x14ac:dyDescent="0.25">
      <c r="B56" s="217"/>
      <c r="C56" s="768"/>
      <c r="D56" s="768"/>
      <c r="E56" s="768"/>
      <c r="F56" s="768"/>
      <c r="G56" s="235"/>
      <c r="H56" s="235"/>
      <c r="I56" s="768"/>
      <c r="J56" s="768"/>
      <c r="K56" s="768"/>
      <c r="L56" s="768"/>
      <c r="M56" s="235"/>
      <c r="N56" s="235"/>
      <c r="O56" s="235"/>
      <c r="Q56" s="217"/>
      <c r="R56" s="218"/>
    </row>
    <row r="57" spans="2:18" ht="15" x14ac:dyDescent="0.25">
      <c r="B57" s="217"/>
      <c r="C57" s="768"/>
      <c r="D57" s="768"/>
      <c r="E57" s="768"/>
      <c r="F57" s="768"/>
      <c r="G57" s="235"/>
      <c r="H57" s="235"/>
      <c r="I57" s="768"/>
      <c r="J57" s="768"/>
      <c r="K57" s="768"/>
      <c r="L57" s="768"/>
      <c r="M57" s="235"/>
      <c r="N57" s="235"/>
      <c r="O57" s="235"/>
      <c r="Q57" s="217"/>
      <c r="R57" s="218"/>
    </row>
    <row r="58" spans="2:18" x14ac:dyDescent="0.25">
      <c r="B58" s="217"/>
      <c r="C58" s="768"/>
      <c r="D58" s="768"/>
      <c r="E58" s="768"/>
      <c r="F58" s="768"/>
      <c r="G58" s="201"/>
      <c r="H58" s="201"/>
      <c r="I58" s="174"/>
      <c r="J58" s="174"/>
      <c r="K58" s="174"/>
      <c r="L58" s="201"/>
      <c r="M58" s="201"/>
      <c r="N58" s="201"/>
      <c r="O58" s="201"/>
      <c r="Q58" s="217"/>
      <c r="R58" s="218"/>
    </row>
    <row r="59" spans="2:18" x14ac:dyDescent="0.25">
      <c r="B59" s="217"/>
      <c r="C59" s="174"/>
      <c r="D59" s="174"/>
      <c r="E59" s="174"/>
      <c r="F59" s="201"/>
      <c r="H59" s="201"/>
      <c r="N59" s="201"/>
      <c r="O59" s="201"/>
    </row>
    <row r="60" spans="2:18" x14ac:dyDescent="0.25">
      <c r="H60" s="201"/>
      <c r="N60" s="201"/>
      <c r="O60" s="201"/>
    </row>
    <row r="61" spans="2:18" ht="15" x14ac:dyDescent="0.25">
      <c r="H61" s="251"/>
      <c r="N61" s="251"/>
      <c r="O61" s="251"/>
    </row>
    <row r="62" spans="2:18" x14ac:dyDescent="0.25">
      <c r="H62" s="201"/>
      <c r="N62" s="201"/>
      <c r="O62" s="201"/>
    </row>
    <row r="68" spans="3:15" x14ac:dyDescent="0.25">
      <c r="G68" s="169"/>
      <c r="H68" s="169"/>
      <c r="I68" s="169"/>
      <c r="J68" s="169"/>
      <c r="K68" s="169"/>
      <c r="L68" s="169"/>
      <c r="M68" s="169"/>
      <c r="N68" s="169"/>
      <c r="O68" s="169"/>
    </row>
    <row r="69" spans="3:15" x14ac:dyDescent="0.25">
      <c r="C69" s="169"/>
      <c r="D69" s="169"/>
      <c r="E69" s="169"/>
      <c r="F69" s="169"/>
    </row>
    <row r="70" spans="3:15" ht="15.75" x14ac:dyDescent="0.25">
      <c r="I70" s="625"/>
      <c r="J70" s="625"/>
      <c r="K70" s="625"/>
      <c r="L70" s="625"/>
    </row>
    <row r="71" spans="3:15" ht="15.75" x14ac:dyDescent="0.25">
      <c r="C71" s="625"/>
      <c r="D71" s="625"/>
      <c r="E71" s="625"/>
      <c r="F71" s="625"/>
      <c r="I71" s="766"/>
      <c r="J71" s="766"/>
      <c r="K71" s="766"/>
      <c r="L71" s="766"/>
    </row>
    <row r="72" spans="3:15" ht="15" x14ac:dyDescent="0.25">
      <c r="C72" s="766"/>
      <c r="D72" s="766"/>
      <c r="E72" s="766"/>
      <c r="F72" s="766"/>
      <c r="I72" s="766"/>
      <c r="J72" s="766"/>
      <c r="K72" s="766"/>
      <c r="L72" s="766"/>
    </row>
    <row r="73" spans="3:15" ht="15" x14ac:dyDescent="0.25">
      <c r="C73" s="766"/>
      <c r="D73" s="766"/>
      <c r="E73" s="766"/>
      <c r="F73" s="766"/>
      <c r="I73" s="767"/>
      <c r="J73" s="767"/>
      <c r="K73" s="767"/>
      <c r="L73" s="767"/>
    </row>
    <row r="74" spans="3:15" ht="15" x14ac:dyDescent="0.25">
      <c r="C74" s="767"/>
      <c r="D74" s="767"/>
      <c r="E74" s="767"/>
      <c r="F74" s="767"/>
      <c r="I74" s="174"/>
      <c r="J74" s="174"/>
      <c r="K74" s="174"/>
      <c r="L74" s="201"/>
    </row>
    <row r="75" spans="3:15" x14ac:dyDescent="0.25">
      <c r="C75" s="174"/>
      <c r="D75" s="174"/>
      <c r="E75" s="174"/>
      <c r="F75" s="201"/>
    </row>
    <row r="82" spans="8:15" x14ac:dyDescent="0.25">
      <c r="H82" s="201"/>
      <c r="N82" s="201"/>
      <c r="O82" s="202"/>
    </row>
  </sheetData>
  <sheetProtection algorithmName="SHA-512" hashValue="JJ9nahTDYf5GD5eIoJnDJI8MC3kC/hGcWMb/a5DhP7/88pNZ6m9dNSMilJUZ/w6PUbfSJMgpJGCghKimrsubRQ==" saltValue="2ejBLyQ/ree8EYcKrxRldQ==" spinCount="100000" sheet="1" formatCells="0" formatColumns="0" formatRows="0"/>
  <mergeCells count="267">
    <mergeCell ref="AG36:AI36"/>
    <mergeCell ref="AG37:AI37"/>
    <mergeCell ref="AJ36:AM36"/>
    <mergeCell ref="AJ37:AM37"/>
    <mergeCell ref="AG31:AM31"/>
    <mergeCell ref="AG32:AI32"/>
    <mergeCell ref="AJ32:AM32"/>
    <mergeCell ref="AG33:AI33"/>
    <mergeCell ref="AJ33:AM33"/>
    <mergeCell ref="AG34:AI34"/>
    <mergeCell ref="AJ34:AM34"/>
    <mergeCell ref="AG35:AI35"/>
    <mergeCell ref="AJ35:AM35"/>
    <mergeCell ref="B31:K31"/>
    <mergeCell ref="C32:K32"/>
    <mergeCell ref="C33:K33"/>
    <mergeCell ref="C34:K34"/>
    <mergeCell ref="C35:K35"/>
    <mergeCell ref="O24:O29"/>
    <mergeCell ref="A18:A23"/>
    <mergeCell ref="B18:B23"/>
    <mergeCell ref="C18:C23"/>
    <mergeCell ref="D18:D23"/>
    <mergeCell ref="E18:E23"/>
    <mergeCell ref="F18:F23"/>
    <mergeCell ref="A24:A29"/>
    <mergeCell ref="B24:B29"/>
    <mergeCell ref="C24:C29"/>
    <mergeCell ref="D24:D29"/>
    <mergeCell ref="E24:E29"/>
    <mergeCell ref="F24:F29"/>
    <mergeCell ref="G24:G29"/>
    <mergeCell ref="H24:H29"/>
    <mergeCell ref="I24:I29"/>
    <mergeCell ref="G18:G23"/>
    <mergeCell ref="H18:H23"/>
    <mergeCell ref="I18:I23"/>
    <mergeCell ref="J18:J23"/>
    <mergeCell ref="K18:K23"/>
    <mergeCell ref="L18:L23"/>
    <mergeCell ref="AR12:AR13"/>
    <mergeCell ref="AS12:AS13"/>
    <mergeCell ref="AN12:AN13"/>
    <mergeCell ref="AR14:AR15"/>
    <mergeCell ref="AS14:AS15"/>
    <mergeCell ref="J12:J17"/>
    <mergeCell ref="K12:K17"/>
    <mergeCell ref="L12:L17"/>
    <mergeCell ref="M12:M17"/>
    <mergeCell ref="N12:N17"/>
    <mergeCell ref="O12:O17"/>
    <mergeCell ref="AO12:AO13"/>
    <mergeCell ref="AP12:AP13"/>
    <mergeCell ref="AQ12:AQ13"/>
    <mergeCell ref="AK14:AK15"/>
    <mergeCell ref="AL14:AL15"/>
    <mergeCell ref="AM14:AM15"/>
    <mergeCell ref="AJ14:AJ15"/>
    <mergeCell ref="Q22:Q23"/>
    <mergeCell ref="AL18:AL19"/>
    <mergeCell ref="AM18:AM19"/>
    <mergeCell ref="A12:A17"/>
    <mergeCell ref="B12:B17"/>
    <mergeCell ref="C12:C17"/>
    <mergeCell ref="D12:D17"/>
    <mergeCell ref="E12:E17"/>
    <mergeCell ref="F12:F17"/>
    <mergeCell ref="G12:G17"/>
    <mergeCell ref="H12:H17"/>
    <mergeCell ref="I12:I17"/>
    <mergeCell ref="Q12:Q13"/>
    <mergeCell ref="R12:R13"/>
    <mergeCell ref="Q14:Q15"/>
    <mergeCell ref="R14:R15"/>
    <mergeCell ref="M18:M23"/>
    <mergeCell ref="N18:N23"/>
    <mergeCell ref="O18:O23"/>
    <mergeCell ref="AK12:AK13"/>
    <mergeCell ref="AL12:AL13"/>
    <mergeCell ref="Q16:Q17"/>
    <mergeCell ref="Q18:Q19"/>
    <mergeCell ref="R18:R19"/>
    <mergeCell ref="AH18:AH19"/>
    <mergeCell ref="AI18:AI19"/>
    <mergeCell ref="AJ18:AJ19"/>
    <mergeCell ref="AK18:AK19"/>
    <mergeCell ref="AM12:AM13"/>
    <mergeCell ref="AH14:AH15"/>
    <mergeCell ref="AI14:AI15"/>
    <mergeCell ref="R22:R23"/>
    <mergeCell ref="AH22:AH23"/>
    <mergeCell ref="AI22:AI23"/>
    <mergeCell ref="AM20:AM21"/>
    <mergeCell ref="AT12:AT13"/>
    <mergeCell ref="AN22:AN23"/>
    <mergeCell ref="AT22:AT23"/>
    <mergeCell ref="R16:R17"/>
    <mergeCell ref="AH16:AH17"/>
    <mergeCell ref="AI16:AI17"/>
    <mergeCell ref="AJ16:AJ17"/>
    <mergeCell ref="AK16:AK17"/>
    <mergeCell ref="AL16:AL17"/>
    <mergeCell ref="AM16:AM17"/>
    <mergeCell ref="AN16:AN17"/>
    <mergeCell ref="AO16:AO17"/>
    <mergeCell ref="AP16:AP17"/>
    <mergeCell ref="AQ16:AQ17"/>
    <mergeCell ref="AR16:AR17"/>
    <mergeCell ref="AS16:AS17"/>
    <mergeCell ref="AT16:AT17"/>
    <mergeCell ref="AQ20:AQ21"/>
    <mergeCell ref="AR20:AR21"/>
    <mergeCell ref="AS20:AS21"/>
    <mergeCell ref="AT20:AT21"/>
    <mergeCell ref="AN18:AN19"/>
    <mergeCell ref="AO18:AO19"/>
    <mergeCell ref="AP18:AP19"/>
    <mergeCell ref="AQ18:AQ19"/>
    <mergeCell ref="AR18:AR19"/>
    <mergeCell ref="AS18:AS19"/>
    <mergeCell ref="AT18:AT19"/>
    <mergeCell ref="AN20:AN21"/>
    <mergeCell ref="AO20:AO21"/>
    <mergeCell ref="AP20:AP21"/>
    <mergeCell ref="C72:F72"/>
    <mergeCell ref="C73:F73"/>
    <mergeCell ref="C55:F55"/>
    <mergeCell ref="C56:F56"/>
    <mergeCell ref="C57:F57"/>
    <mergeCell ref="C58:F58"/>
    <mergeCell ref="C71:F71"/>
    <mergeCell ref="AP14:AP15"/>
    <mergeCell ref="AQ14:AQ15"/>
    <mergeCell ref="AH28:AH29"/>
    <mergeCell ref="AI28:AI29"/>
    <mergeCell ref="AJ28:AJ29"/>
    <mergeCell ref="AK28:AK29"/>
    <mergeCell ref="AL28:AL29"/>
    <mergeCell ref="AM28:AM29"/>
    <mergeCell ref="Q20:Q21"/>
    <mergeCell ref="R20:R21"/>
    <mergeCell ref="AH20:AH21"/>
    <mergeCell ref="AI20:AI21"/>
    <mergeCell ref="AJ20:AJ21"/>
    <mergeCell ref="AK20:AK21"/>
    <mergeCell ref="AL20:AL21"/>
    <mergeCell ref="I71:L71"/>
    <mergeCell ref="I72:L72"/>
    <mergeCell ref="D8:D11"/>
    <mergeCell ref="E8:E11"/>
    <mergeCell ref="F8:F11"/>
    <mergeCell ref="G8:G11"/>
    <mergeCell ref="H8:H11"/>
    <mergeCell ref="A1:B3"/>
    <mergeCell ref="B8:B11"/>
    <mergeCell ref="C1:AT3"/>
    <mergeCell ref="A5:O5"/>
    <mergeCell ref="Q5:AF5"/>
    <mergeCell ref="B6:Q6"/>
    <mergeCell ref="R6:AF6"/>
    <mergeCell ref="A7:B7"/>
    <mergeCell ref="A8:A11"/>
    <mergeCell ref="AH5:AT5"/>
    <mergeCell ref="J8:J11"/>
    <mergeCell ref="K8:K11"/>
    <mergeCell ref="L8:L11"/>
    <mergeCell ref="I8:I11"/>
    <mergeCell ref="R10:R11"/>
    <mergeCell ref="M8:M11"/>
    <mergeCell ref="N8:N11"/>
    <mergeCell ref="O8:O11"/>
    <mergeCell ref="C74:F74"/>
    <mergeCell ref="AH8:AH9"/>
    <mergeCell ref="AI8:AI9"/>
    <mergeCell ref="AJ8:AJ9"/>
    <mergeCell ref="AK8:AK9"/>
    <mergeCell ref="AL8:AL9"/>
    <mergeCell ref="AM8:AM9"/>
    <mergeCell ref="AH10:AH11"/>
    <mergeCell ref="AI10:AI11"/>
    <mergeCell ref="AJ10:AJ11"/>
    <mergeCell ref="AK10:AK11"/>
    <mergeCell ref="AL10:AL11"/>
    <mergeCell ref="AM10:AM11"/>
    <mergeCell ref="AH12:AH13"/>
    <mergeCell ref="AI12:AI13"/>
    <mergeCell ref="AJ12:AJ13"/>
    <mergeCell ref="I57:L57"/>
    <mergeCell ref="C8:C11"/>
    <mergeCell ref="I73:L73"/>
    <mergeCell ref="I54:L54"/>
    <mergeCell ref="I55:L55"/>
    <mergeCell ref="I56:L56"/>
    <mergeCell ref="R28:R29"/>
    <mergeCell ref="I70:L70"/>
    <mergeCell ref="AT28:AT29"/>
    <mergeCell ref="AN28:AN29"/>
    <mergeCell ref="AO28:AO29"/>
    <mergeCell ref="AP28:AP29"/>
    <mergeCell ref="AQ28:AQ29"/>
    <mergeCell ref="AR28:AR29"/>
    <mergeCell ref="AS28:AS29"/>
    <mergeCell ref="AP26:AP27"/>
    <mergeCell ref="AQ26:AQ27"/>
    <mergeCell ref="AR26:AR27"/>
    <mergeCell ref="AS26:AS27"/>
    <mergeCell ref="AT26:AT27"/>
    <mergeCell ref="AO26:AO27"/>
    <mergeCell ref="Q28:Q29"/>
    <mergeCell ref="J24:J29"/>
    <mergeCell ref="K24:K29"/>
    <mergeCell ref="L24:L29"/>
    <mergeCell ref="M24:M29"/>
    <mergeCell ref="N24:N29"/>
    <mergeCell ref="AO24:AO25"/>
    <mergeCell ref="AP24:AP25"/>
    <mergeCell ref="AQ24:AQ25"/>
    <mergeCell ref="AH26:AH27"/>
    <mergeCell ref="AI26:AI27"/>
    <mergeCell ref="AJ26:AJ27"/>
    <mergeCell ref="AK26:AK27"/>
    <mergeCell ref="AL26:AL27"/>
    <mergeCell ref="AM26:AM27"/>
    <mergeCell ref="AN26:AN27"/>
    <mergeCell ref="Q26:Q27"/>
    <mergeCell ref="R26:R27"/>
    <mergeCell ref="AR24:AR25"/>
    <mergeCell ref="AS24:AS25"/>
    <mergeCell ref="AO22:AO23"/>
    <mergeCell ref="AP22:AP23"/>
    <mergeCell ref="AH24:AH25"/>
    <mergeCell ref="AI24:AI25"/>
    <mergeCell ref="AJ24:AJ25"/>
    <mergeCell ref="AK24:AK25"/>
    <mergeCell ref="AL24:AL25"/>
    <mergeCell ref="AM24:AM25"/>
    <mergeCell ref="AK22:AK23"/>
    <mergeCell ref="AL22:AL23"/>
    <mergeCell ref="AQ22:AQ23"/>
    <mergeCell ref="AR22:AR23"/>
    <mergeCell ref="AS22:AS23"/>
    <mergeCell ref="AJ22:AJ23"/>
    <mergeCell ref="AM22:AM23"/>
    <mergeCell ref="AT24:AT25"/>
    <mergeCell ref="AN24:AN25"/>
    <mergeCell ref="AT14:AT15"/>
    <mergeCell ref="Q24:Q25"/>
    <mergeCell ref="R24:R25"/>
    <mergeCell ref="AN14:AN15"/>
    <mergeCell ref="AO14:AO15"/>
    <mergeCell ref="AO8:AO9"/>
    <mergeCell ref="AP8:AP9"/>
    <mergeCell ref="AQ8:AQ9"/>
    <mergeCell ref="Q8:Q9"/>
    <mergeCell ref="R8:R9"/>
    <mergeCell ref="AR8:AR9"/>
    <mergeCell ref="AS8:AS9"/>
    <mergeCell ref="AT8:AT9"/>
    <mergeCell ref="AN8:AN9"/>
    <mergeCell ref="AO10:AO11"/>
    <mergeCell ref="AP10:AP11"/>
    <mergeCell ref="AQ10:AQ11"/>
    <mergeCell ref="AR10:AR11"/>
    <mergeCell ref="AS10:AS11"/>
    <mergeCell ref="AT10:AT11"/>
    <mergeCell ref="AN10:AN11"/>
    <mergeCell ref="Q10:Q11"/>
  </mergeCells>
  <conditionalFormatting sqref="AN8:AS8 AN10:AS10 AN12:AS12 AN14:AS14 AN24:AS24 AN26:AS26 AN28:AS28">
    <cfRule type="cellIs" dxfId="707" priority="252" operator="between">
      <formula>0</formula>
      <formula>90</formula>
    </cfRule>
  </conditionalFormatting>
  <conditionalFormatting sqref="AN8:AS15 AN24:AS29">
    <cfRule type="containsText" dxfId="706" priority="247" operator="containsText" text="No Prog, Ejec=">
      <formula>NOT(ISERROR(SEARCH("No Prog, Ejec=",AN8)))</formula>
    </cfRule>
    <cfRule type="containsText" dxfId="705" priority="248" operator="containsText" text="No Prog ni Ejec">
      <formula>NOT(ISERROR(SEARCH("No Prog ni Ejec",AN8)))</formula>
    </cfRule>
    <cfRule type="cellIs" dxfId="704" priority="249" operator="greaterThan">
      <formula>100%</formula>
    </cfRule>
    <cfRule type="cellIs" dxfId="703" priority="250" operator="equal">
      <formula>1</formula>
    </cfRule>
    <cfRule type="cellIs" dxfId="702" priority="251" operator="between">
      <formula>91%</formula>
      <formula>99%</formula>
    </cfRule>
  </conditionalFormatting>
  <conditionalFormatting sqref="AN8:AS15 AN24:AS29">
    <cfRule type="containsText" dxfId="701" priority="235" operator="containsText" text="No Prog, Ejec=">
      <formula>NOT(ISERROR(SEARCH("No Prog, Ejec=",AN8)))</formula>
    </cfRule>
    <cfRule type="containsText" dxfId="700" priority="236" operator="containsText" text="No Prog ni Ejec">
      <formula>NOT(ISERROR(SEARCH("No Prog ni Ejec",AN8)))</formula>
    </cfRule>
    <cfRule type="cellIs" dxfId="699" priority="237" operator="greaterThan">
      <formula>100%</formula>
    </cfRule>
    <cfRule type="cellIs" dxfId="698" priority="238" operator="equal">
      <formula>1</formula>
    </cfRule>
    <cfRule type="cellIs" dxfId="697" priority="239" operator="between">
      <formula>91%</formula>
      <formula>99%</formula>
    </cfRule>
    <cfRule type="cellIs" dxfId="696" priority="240" operator="between">
      <formula>0</formula>
      <formula>90</formula>
    </cfRule>
  </conditionalFormatting>
  <conditionalFormatting sqref="AT8">
    <cfRule type="cellIs" dxfId="695" priority="204" operator="between">
      <formula>0</formula>
      <formula>90</formula>
    </cfRule>
  </conditionalFormatting>
  <conditionalFormatting sqref="AT8">
    <cfRule type="containsText" dxfId="694" priority="199" operator="containsText" text="No Prog, Ejec=">
      <formula>NOT(ISERROR(SEARCH("No Prog, Ejec=",AT8)))</formula>
    </cfRule>
    <cfRule type="containsText" dxfId="693" priority="200" operator="containsText" text="No Prog ni Ejec">
      <formula>NOT(ISERROR(SEARCH("No Prog ni Ejec",AT8)))</formula>
    </cfRule>
    <cfRule type="cellIs" dxfId="692" priority="201" operator="greaterThan">
      <formula>100%</formula>
    </cfRule>
    <cfRule type="cellIs" dxfId="691" priority="202" operator="equal">
      <formula>1</formula>
    </cfRule>
    <cfRule type="cellIs" dxfId="690" priority="203" operator="between">
      <formula>91%</formula>
      <formula>99%</formula>
    </cfRule>
  </conditionalFormatting>
  <conditionalFormatting sqref="AT8">
    <cfRule type="cellIs" dxfId="689" priority="198" operator="between">
      <formula>0</formula>
      <formula>90</formula>
    </cfRule>
  </conditionalFormatting>
  <conditionalFormatting sqref="AT8:AT9">
    <cfRule type="containsText" dxfId="688" priority="193" operator="containsText" text="No Prog, Ejec=">
      <formula>NOT(ISERROR(SEARCH("No Prog, Ejec=",AT8)))</formula>
    </cfRule>
    <cfRule type="containsText" dxfId="687" priority="194" operator="containsText" text="No Prog ni Ejec">
      <formula>NOT(ISERROR(SEARCH("No Prog ni Ejec",AT8)))</formula>
    </cfRule>
    <cfRule type="cellIs" dxfId="686" priority="195" operator="greaterThan">
      <formula>100%</formula>
    </cfRule>
    <cfRule type="cellIs" dxfId="685" priority="196" operator="equal">
      <formula>1</formula>
    </cfRule>
    <cfRule type="cellIs" dxfId="684" priority="197" operator="between">
      <formula>91%</formula>
      <formula>99%</formula>
    </cfRule>
  </conditionalFormatting>
  <conditionalFormatting sqref="AT8:AT9">
    <cfRule type="containsText" dxfId="683" priority="187" operator="containsText" text="No Prog, Ejec=">
      <formula>NOT(ISERROR(SEARCH("No Prog, Ejec=",AT8)))</formula>
    </cfRule>
    <cfRule type="containsText" dxfId="682" priority="188" operator="containsText" text="No Prog ni Ejec">
      <formula>NOT(ISERROR(SEARCH("No Prog ni Ejec",AT8)))</formula>
    </cfRule>
    <cfRule type="cellIs" dxfId="681" priority="189" operator="greaterThan">
      <formula>100%</formula>
    </cfRule>
    <cfRule type="cellIs" dxfId="680" priority="190" operator="equal">
      <formula>1</formula>
    </cfRule>
    <cfRule type="cellIs" dxfId="679" priority="191" operator="between">
      <formula>91%</formula>
      <formula>99%</formula>
    </cfRule>
    <cfRule type="cellIs" dxfId="678" priority="192" operator="between">
      <formula>0</formula>
      <formula>90</formula>
    </cfRule>
  </conditionalFormatting>
  <conditionalFormatting sqref="AT8:AT9">
    <cfRule type="containsText" dxfId="677" priority="181" operator="containsText" text="No Prog, Ejec=">
      <formula>NOT(ISERROR(SEARCH("No Prog, Ejec=",AT8)))</formula>
    </cfRule>
    <cfRule type="containsText" dxfId="676" priority="182" operator="containsText" text="No Prog ni Ejec">
      <formula>NOT(ISERROR(SEARCH("No Prog ni Ejec",AT8)))</formula>
    </cfRule>
    <cfRule type="cellIs" dxfId="675" priority="183" operator="greaterThan">
      <formula>100%</formula>
    </cfRule>
    <cfRule type="cellIs" dxfId="674" priority="184" operator="equal">
      <formula>1</formula>
    </cfRule>
    <cfRule type="cellIs" dxfId="673" priority="185" operator="between">
      <formula>91%</formula>
      <formula>99%</formula>
    </cfRule>
    <cfRule type="cellIs" dxfId="672" priority="186" operator="between">
      <formula>0</formula>
      <formula>90</formula>
    </cfRule>
  </conditionalFormatting>
  <conditionalFormatting sqref="AT10 AT12 AT14 AT24 AT26 AT28">
    <cfRule type="cellIs" dxfId="671" priority="132" operator="between">
      <formula>0</formula>
      <formula>90</formula>
    </cfRule>
  </conditionalFormatting>
  <conditionalFormatting sqref="AT10 AT12 AT14 AT24 AT26 AT28">
    <cfRule type="containsText" dxfId="670" priority="127" operator="containsText" text="No Prog, Ejec=">
      <formula>NOT(ISERROR(SEARCH("No Prog, Ejec=",AT10)))</formula>
    </cfRule>
    <cfRule type="containsText" dxfId="669" priority="128" operator="containsText" text="No Prog ni Ejec">
      <formula>NOT(ISERROR(SEARCH("No Prog ni Ejec",AT10)))</formula>
    </cfRule>
    <cfRule type="cellIs" dxfId="668" priority="129" operator="greaterThan">
      <formula>100%</formula>
    </cfRule>
    <cfRule type="cellIs" dxfId="667" priority="130" operator="equal">
      <formula>1</formula>
    </cfRule>
    <cfRule type="cellIs" dxfId="666" priority="131" operator="between">
      <formula>91%</formula>
      <formula>99%</formula>
    </cfRule>
  </conditionalFormatting>
  <conditionalFormatting sqref="AT10 AT12 AT14 AT24 AT26 AT28">
    <cfRule type="cellIs" dxfId="665" priority="126" operator="between">
      <formula>0</formula>
      <formula>90</formula>
    </cfRule>
  </conditionalFormatting>
  <conditionalFormatting sqref="AT10:AT15 AT24:AT29">
    <cfRule type="containsText" dxfId="664" priority="121" operator="containsText" text="No Prog, Ejec=">
      <formula>NOT(ISERROR(SEARCH("No Prog, Ejec=",AT10)))</formula>
    </cfRule>
    <cfRule type="containsText" dxfId="663" priority="122" operator="containsText" text="No Prog ni Ejec">
      <formula>NOT(ISERROR(SEARCH("No Prog ni Ejec",AT10)))</formula>
    </cfRule>
    <cfRule type="cellIs" dxfId="662" priority="123" operator="greaterThan">
      <formula>100%</formula>
    </cfRule>
    <cfRule type="cellIs" dxfId="661" priority="124" operator="equal">
      <formula>1</formula>
    </cfRule>
    <cfRule type="cellIs" dxfId="660" priority="125" operator="between">
      <formula>91%</formula>
      <formula>99%</formula>
    </cfRule>
  </conditionalFormatting>
  <conditionalFormatting sqref="AT10:AT15 AT24:AT29">
    <cfRule type="containsText" dxfId="659" priority="115" operator="containsText" text="No Prog, Ejec=">
      <formula>NOT(ISERROR(SEARCH("No Prog, Ejec=",AT10)))</formula>
    </cfRule>
    <cfRule type="containsText" dxfId="658" priority="116" operator="containsText" text="No Prog ni Ejec">
      <formula>NOT(ISERROR(SEARCH("No Prog ni Ejec",AT10)))</formula>
    </cfRule>
    <cfRule type="cellIs" dxfId="657" priority="117" operator="greaterThan">
      <formula>100%</formula>
    </cfRule>
    <cfRule type="cellIs" dxfId="656" priority="118" operator="equal">
      <formula>1</formula>
    </cfRule>
    <cfRule type="cellIs" dxfId="655" priority="119" operator="between">
      <formula>91%</formula>
      <formula>99%</formula>
    </cfRule>
    <cfRule type="cellIs" dxfId="654" priority="120" operator="between">
      <formula>0</formula>
      <formula>90</formula>
    </cfRule>
  </conditionalFormatting>
  <conditionalFormatting sqref="AT10:AT15 AT24:AT29">
    <cfRule type="containsText" dxfId="653" priority="109" operator="containsText" text="No Prog, Ejec=">
      <formula>NOT(ISERROR(SEARCH("No Prog, Ejec=",AT10)))</formula>
    </cfRule>
    <cfRule type="containsText" dxfId="652" priority="110" operator="containsText" text="No Prog ni Ejec">
      <formula>NOT(ISERROR(SEARCH("No Prog ni Ejec",AT10)))</formula>
    </cfRule>
    <cfRule type="cellIs" dxfId="651" priority="111" operator="greaterThan">
      <formula>100%</formula>
    </cfRule>
    <cfRule type="cellIs" dxfId="650" priority="112" operator="equal">
      <formula>1</formula>
    </cfRule>
    <cfRule type="cellIs" dxfId="649" priority="113" operator="between">
      <formula>91%</formula>
      <formula>99%</formula>
    </cfRule>
    <cfRule type="cellIs" dxfId="648" priority="114" operator="between">
      <formula>0</formula>
      <formula>90</formula>
    </cfRule>
  </conditionalFormatting>
  <conditionalFormatting sqref="AH8:AM8 AH10:AM10 AH12:AM12 AH14:AM14 AH24:AM24 AH26:AM26 AH28:AM28">
    <cfRule type="cellIs" dxfId="647" priority="108" operator="between">
      <formula>0</formula>
      <formula>90</formula>
    </cfRule>
  </conditionalFormatting>
  <conditionalFormatting sqref="AH8:AM15 AH24:AM29">
    <cfRule type="containsText" dxfId="646" priority="103" operator="containsText" text="No Prog, Ejec=">
      <formula>NOT(ISERROR(SEARCH("No Prog, Ejec=",AH8)))</formula>
    </cfRule>
    <cfRule type="containsText" dxfId="645" priority="104" operator="containsText" text="No Prog ni Ejec">
      <formula>NOT(ISERROR(SEARCH("No Prog ni Ejec",AH8)))</formula>
    </cfRule>
    <cfRule type="cellIs" dxfId="644" priority="105" operator="greaterThan">
      <formula>100%</formula>
    </cfRule>
    <cfRule type="cellIs" dxfId="643" priority="106" operator="equal">
      <formula>1</formula>
    </cfRule>
    <cfRule type="cellIs" dxfId="642" priority="107" operator="between">
      <formula>91%</formula>
      <formula>99%</formula>
    </cfRule>
  </conditionalFormatting>
  <conditionalFormatting sqref="AH8:AM15 AH24:AM29">
    <cfRule type="containsText" dxfId="641" priority="97" operator="containsText" text="No Prog, Ejec=">
      <formula>NOT(ISERROR(SEARCH("No Prog, Ejec=",AH8)))</formula>
    </cfRule>
    <cfRule type="containsText" dxfId="640" priority="98" operator="containsText" text="No Prog ni Ejec">
      <formula>NOT(ISERROR(SEARCH("No Prog ni Ejec",AH8)))</formula>
    </cfRule>
    <cfRule type="cellIs" dxfId="639" priority="99" operator="greaterThan">
      <formula>100%</formula>
    </cfRule>
    <cfRule type="cellIs" dxfId="638" priority="100" operator="equal">
      <formula>1</formula>
    </cfRule>
    <cfRule type="cellIs" dxfId="637" priority="101" operator="between">
      <formula>91%</formula>
      <formula>99%</formula>
    </cfRule>
    <cfRule type="cellIs" dxfId="636" priority="102" operator="between">
      <formula>0</formula>
      <formula>90</formula>
    </cfRule>
  </conditionalFormatting>
  <conditionalFormatting sqref="AN20:AS20 AN22:AS22">
    <cfRule type="cellIs" dxfId="635" priority="96" operator="between">
      <formula>0</formula>
      <formula>90</formula>
    </cfRule>
  </conditionalFormatting>
  <conditionalFormatting sqref="AN20:AS23">
    <cfRule type="containsText" dxfId="634" priority="91" operator="containsText" text="No Prog, Ejec=">
      <formula>NOT(ISERROR(SEARCH("No Prog, Ejec=",AN20)))</formula>
    </cfRule>
    <cfRule type="containsText" dxfId="633" priority="92" operator="containsText" text="No Prog ni Ejec">
      <formula>NOT(ISERROR(SEARCH("No Prog ni Ejec",AN20)))</formula>
    </cfRule>
    <cfRule type="cellIs" dxfId="632" priority="93" operator="greaterThan">
      <formula>100%</formula>
    </cfRule>
    <cfRule type="cellIs" dxfId="631" priority="94" operator="equal">
      <formula>1</formula>
    </cfRule>
    <cfRule type="cellIs" dxfId="630" priority="95" operator="between">
      <formula>91%</formula>
      <formula>99%</formula>
    </cfRule>
  </conditionalFormatting>
  <conditionalFormatting sqref="AN20:AS23">
    <cfRule type="containsText" dxfId="629" priority="85" operator="containsText" text="No Prog, Ejec=">
      <formula>NOT(ISERROR(SEARCH("No Prog, Ejec=",AN20)))</formula>
    </cfRule>
    <cfRule type="containsText" dxfId="628" priority="86" operator="containsText" text="No Prog ni Ejec">
      <formula>NOT(ISERROR(SEARCH("No Prog ni Ejec",AN20)))</formula>
    </cfRule>
    <cfRule type="cellIs" dxfId="627" priority="87" operator="greaterThan">
      <formula>100%</formula>
    </cfRule>
    <cfRule type="cellIs" dxfId="626" priority="88" operator="equal">
      <formula>1</formula>
    </cfRule>
    <cfRule type="cellIs" dxfId="625" priority="89" operator="between">
      <formula>91%</formula>
      <formula>99%</formula>
    </cfRule>
    <cfRule type="cellIs" dxfId="624" priority="90" operator="between">
      <formula>0</formula>
      <formula>90</formula>
    </cfRule>
  </conditionalFormatting>
  <conditionalFormatting sqref="AT20 AT22">
    <cfRule type="cellIs" dxfId="623" priority="84" operator="between">
      <formula>0</formula>
      <formula>90</formula>
    </cfRule>
  </conditionalFormatting>
  <conditionalFormatting sqref="AT20 AT22">
    <cfRule type="containsText" dxfId="622" priority="79" operator="containsText" text="No Prog, Ejec=">
      <formula>NOT(ISERROR(SEARCH("No Prog, Ejec=",AT20)))</formula>
    </cfRule>
    <cfRule type="containsText" dxfId="621" priority="80" operator="containsText" text="No Prog ni Ejec">
      <formula>NOT(ISERROR(SEARCH("No Prog ni Ejec",AT20)))</formula>
    </cfRule>
    <cfRule type="cellIs" dxfId="620" priority="81" operator="greaterThan">
      <formula>100%</formula>
    </cfRule>
    <cfRule type="cellIs" dxfId="619" priority="82" operator="equal">
      <formula>1</formula>
    </cfRule>
    <cfRule type="cellIs" dxfId="618" priority="83" operator="between">
      <formula>91%</formula>
      <formula>99%</formula>
    </cfRule>
  </conditionalFormatting>
  <conditionalFormatting sqref="AT20 AT22">
    <cfRule type="cellIs" dxfId="617" priority="78" operator="between">
      <formula>0</formula>
      <formula>90</formula>
    </cfRule>
  </conditionalFormatting>
  <conditionalFormatting sqref="AT20:AT23">
    <cfRule type="containsText" dxfId="616" priority="73" operator="containsText" text="No Prog, Ejec=">
      <formula>NOT(ISERROR(SEARCH("No Prog, Ejec=",AT20)))</formula>
    </cfRule>
    <cfRule type="containsText" dxfId="615" priority="74" operator="containsText" text="No Prog ni Ejec">
      <formula>NOT(ISERROR(SEARCH("No Prog ni Ejec",AT20)))</formula>
    </cfRule>
    <cfRule type="cellIs" dxfId="614" priority="75" operator="greaterThan">
      <formula>100%</formula>
    </cfRule>
    <cfRule type="cellIs" dxfId="613" priority="76" operator="equal">
      <formula>1</formula>
    </cfRule>
    <cfRule type="cellIs" dxfId="612" priority="77" operator="between">
      <formula>91%</formula>
      <formula>99%</formula>
    </cfRule>
  </conditionalFormatting>
  <conditionalFormatting sqref="AT20:AT23">
    <cfRule type="containsText" dxfId="611" priority="67" operator="containsText" text="No Prog, Ejec=">
      <formula>NOT(ISERROR(SEARCH("No Prog, Ejec=",AT20)))</formula>
    </cfRule>
    <cfRule type="containsText" dxfId="610" priority="68" operator="containsText" text="No Prog ni Ejec">
      <formula>NOT(ISERROR(SEARCH("No Prog ni Ejec",AT20)))</formula>
    </cfRule>
    <cfRule type="cellIs" dxfId="609" priority="69" operator="greaterThan">
      <formula>100%</formula>
    </cfRule>
    <cfRule type="cellIs" dxfId="608" priority="70" operator="equal">
      <formula>1</formula>
    </cfRule>
    <cfRule type="cellIs" dxfId="607" priority="71" operator="between">
      <formula>91%</formula>
      <formula>99%</formula>
    </cfRule>
    <cfRule type="cellIs" dxfId="606" priority="72" operator="between">
      <formula>0</formula>
      <formula>90</formula>
    </cfRule>
  </conditionalFormatting>
  <conditionalFormatting sqref="AT20:AT23">
    <cfRule type="containsText" dxfId="605" priority="61" operator="containsText" text="No Prog, Ejec=">
      <formula>NOT(ISERROR(SEARCH("No Prog, Ejec=",AT20)))</formula>
    </cfRule>
    <cfRule type="containsText" dxfId="604" priority="62" operator="containsText" text="No Prog ni Ejec">
      <formula>NOT(ISERROR(SEARCH("No Prog ni Ejec",AT20)))</formula>
    </cfRule>
    <cfRule type="cellIs" dxfId="603" priority="63" operator="greaterThan">
      <formula>100%</formula>
    </cfRule>
    <cfRule type="cellIs" dxfId="602" priority="64" operator="equal">
      <formula>1</formula>
    </cfRule>
    <cfRule type="cellIs" dxfId="601" priority="65" operator="between">
      <formula>91%</formula>
      <formula>99%</formula>
    </cfRule>
    <cfRule type="cellIs" dxfId="600" priority="66" operator="between">
      <formula>0</formula>
      <formula>90</formula>
    </cfRule>
  </conditionalFormatting>
  <conditionalFormatting sqref="AH20:AM20 AH22:AM22">
    <cfRule type="cellIs" dxfId="599" priority="60" operator="between">
      <formula>0</formula>
      <formula>90</formula>
    </cfRule>
  </conditionalFormatting>
  <conditionalFormatting sqref="AH20:AM23">
    <cfRule type="containsText" dxfId="598" priority="55" operator="containsText" text="No Prog, Ejec=">
      <formula>NOT(ISERROR(SEARCH("No Prog, Ejec=",AH20)))</formula>
    </cfRule>
    <cfRule type="containsText" dxfId="597" priority="56" operator="containsText" text="No Prog ni Ejec">
      <formula>NOT(ISERROR(SEARCH("No Prog ni Ejec",AH20)))</formula>
    </cfRule>
    <cfRule type="cellIs" dxfId="596" priority="57" operator="greaterThan">
      <formula>100%</formula>
    </cfRule>
    <cfRule type="cellIs" dxfId="595" priority="58" operator="equal">
      <formula>1</formula>
    </cfRule>
    <cfRule type="cellIs" dxfId="594" priority="59" operator="between">
      <formula>91%</formula>
      <formula>99%</formula>
    </cfRule>
  </conditionalFormatting>
  <conditionalFormatting sqref="AH20:AM23">
    <cfRule type="containsText" dxfId="593" priority="49" operator="containsText" text="No Prog, Ejec=">
      <formula>NOT(ISERROR(SEARCH("No Prog, Ejec=",AH20)))</formula>
    </cfRule>
    <cfRule type="containsText" dxfId="592" priority="50" operator="containsText" text="No Prog ni Ejec">
      <formula>NOT(ISERROR(SEARCH("No Prog ni Ejec",AH20)))</formula>
    </cfRule>
    <cfRule type="cellIs" dxfId="591" priority="51" operator="greaterThan">
      <formula>100%</formula>
    </cfRule>
    <cfRule type="cellIs" dxfId="590" priority="52" operator="equal">
      <formula>1</formula>
    </cfRule>
    <cfRule type="cellIs" dxfId="589" priority="53" operator="between">
      <formula>91%</formula>
      <formula>99%</formula>
    </cfRule>
    <cfRule type="cellIs" dxfId="588" priority="54" operator="between">
      <formula>0</formula>
      <formula>90</formula>
    </cfRule>
  </conditionalFormatting>
  <conditionalFormatting sqref="AN16:AS16 AN18:AS18">
    <cfRule type="cellIs" dxfId="587" priority="48" operator="between">
      <formula>0</formula>
      <formula>90</formula>
    </cfRule>
  </conditionalFormatting>
  <conditionalFormatting sqref="AN16:AS19">
    <cfRule type="containsText" dxfId="586" priority="43" operator="containsText" text="No Prog, Ejec=">
      <formula>NOT(ISERROR(SEARCH("No Prog, Ejec=",AN16)))</formula>
    </cfRule>
    <cfRule type="containsText" dxfId="585" priority="44" operator="containsText" text="No Prog ni Ejec">
      <formula>NOT(ISERROR(SEARCH("No Prog ni Ejec",AN16)))</formula>
    </cfRule>
    <cfRule type="cellIs" dxfId="584" priority="45" operator="greaterThan">
      <formula>100%</formula>
    </cfRule>
    <cfRule type="cellIs" dxfId="583" priority="46" operator="equal">
      <formula>1</formula>
    </cfRule>
    <cfRule type="cellIs" dxfId="582" priority="47" operator="between">
      <formula>91%</formula>
      <formula>99%</formula>
    </cfRule>
  </conditionalFormatting>
  <conditionalFormatting sqref="AN16:AS19">
    <cfRule type="containsText" dxfId="581" priority="37" operator="containsText" text="No Prog, Ejec=">
      <formula>NOT(ISERROR(SEARCH("No Prog, Ejec=",AN16)))</formula>
    </cfRule>
    <cfRule type="containsText" dxfId="580" priority="38" operator="containsText" text="No Prog ni Ejec">
      <formula>NOT(ISERROR(SEARCH("No Prog ni Ejec",AN16)))</formula>
    </cfRule>
    <cfRule type="cellIs" dxfId="579" priority="39" operator="greaterThan">
      <formula>100%</formula>
    </cfRule>
    <cfRule type="cellIs" dxfId="578" priority="40" operator="equal">
      <formula>1</formula>
    </cfRule>
    <cfRule type="cellIs" dxfId="577" priority="41" operator="between">
      <formula>91%</formula>
      <formula>99%</formula>
    </cfRule>
    <cfRule type="cellIs" dxfId="576" priority="42" operator="between">
      <formula>0</formula>
      <formula>90</formula>
    </cfRule>
  </conditionalFormatting>
  <conditionalFormatting sqref="AT16 AT18">
    <cfRule type="cellIs" dxfId="575" priority="36" operator="between">
      <formula>0</formula>
      <formula>90</formula>
    </cfRule>
  </conditionalFormatting>
  <conditionalFormatting sqref="AT16 AT18">
    <cfRule type="containsText" dxfId="574" priority="31" operator="containsText" text="No Prog, Ejec=">
      <formula>NOT(ISERROR(SEARCH("No Prog, Ejec=",AT16)))</formula>
    </cfRule>
    <cfRule type="containsText" dxfId="573" priority="32" operator="containsText" text="No Prog ni Ejec">
      <formula>NOT(ISERROR(SEARCH("No Prog ni Ejec",AT16)))</formula>
    </cfRule>
    <cfRule type="cellIs" dxfId="572" priority="33" operator="greaterThan">
      <formula>100%</formula>
    </cfRule>
    <cfRule type="cellIs" dxfId="571" priority="34" operator="equal">
      <formula>1</formula>
    </cfRule>
    <cfRule type="cellIs" dxfId="570" priority="35" operator="between">
      <formula>91%</formula>
      <formula>99%</formula>
    </cfRule>
  </conditionalFormatting>
  <conditionalFormatting sqref="AT16 AT18">
    <cfRule type="cellIs" dxfId="569" priority="30" operator="between">
      <formula>0</formula>
      <formula>90</formula>
    </cfRule>
  </conditionalFormatting>
  <conditionalFormatting sqref="AT16:AT19">
    <cfRule type="containsText" dxfId="568" priority="25" operator="containsText" text="No Prog, Ejec=">
      <formula>NOT(ISERROR(SEARCH("No Prog, Ejec=",AT16)))</formula>
    </cfRule>
    <cfRule type="containsText" dxfId="567" priority="26" operator="containsText" text="No Prog ni Ejec">
      <formula>NOT(ISERROR(SEARCH("No Prog ni Ejec",AT16)))</formula>
    </cfRule>
    <cfRule type="cellIs" dxfId="566" priority="27" operator="greaterThan">
      <formula>100%</formula>
    </cfRule>
    <cfRule type="cellIs" dxfId="565" priority="28" operator="equal">
      <formula>1</formula>
    </cfRule>
    <cfRule type="cellIs" dxfId="564" priority="29" operator="between">
      <formula>91%</formula>
      <formula>99%</formula>
    </cfRule>
  </conditionalFormatting>
  <conditionalFormatting sqref="AT16:AT19">
    <cfRule type="containsText" dxfId="563" priority="19" operator="containsText" text="No Prog, Ejec=">
      <formula>NOT(ISERROR(SEARCH("No Prog, Ejec=",AT16)))</formula>
    </cfRule>
    <cfRule type="containsText" dxfId="562" priority="20" operator="containsText" text="No Prog ni Ejec">
      <formula>NOT(ISERROR(SEARCH("No Prog ni Ejec",AT16)))</formula>
    </cfRule>
    <cfRule type="cellIs" dxfId="561" priority="21" operator="greaterThan">
      <formula>100%</formula>
    </cfRule>
    <cfRule type="cellIs" dxfId="560" priority="22" operator="equal">
      <formula>1</formula>
    </cfRule>
    <cfRule type="cellIs" dxfId="559" priority="23" operator="between">
      <formula>91%</formula>
      <formula>99%</formula>
    </cfRule>
    <cfRule type="cellIs" dxfId="558" priority="24" operator="between">
      <formula>0</formula>
      <formula>90</formula>
    </cfRule>
  </conditionalFormatting>
  <conditionalFormatting sqref="AT16:AT19">
    <cfRule type="containsText" dxfId="557" priority="13" operator="containsText" text="No Prog, Ejec=">
      <formula>NOT(ISERROR(SEARCH("No Prog, Ejec=",AT16)))</formula>
    </cfRule>
    <cfRule type="containsText" dxfId="556" priority="14" operator="containsText" text="No Prog ni Ejec">
      <formula>NOT(ISERROR(SEARCH("No Prog ni Ejec",AT16)))</formula>
    </cfRule>
    <cfRule type="cellIs" dxfId="555" priority="15" operator="greaterThan">
      <formula>100%</formula>
    </cfRule>
    <cfRule type="cellIs" dxfId="554" priority="16" operator="equal">
      <formula>1</formula>
    </cfRule>
    <cfRule type="cellIs" dxfId="553" priority="17" operator="between">
      <formula>91%</formula>
      <formula>99%</formula>
    </cfRule>
    <cfRule type="cellIs" dxfId="552" priority="18" operator="between">
      <formula>0</formula>
      <formula>90</formula>
    </cfRule>
  </conditionalFormatting>
  <conditionalFormatting sqref="AH16:AM16 AH18:AM18">
    <cfRule type="cellIs" dxfId="551" priority="12" operator="between">
      <formula>0</formula>
      <formula>90</formula>
    </cfRule>
  </conditionalFormatting>
  <conditionalFormatting sqref="AH16:AM19">
    <cfRule type="containsText" dxfId="550" priority="7" operator="containsText" text="No Prog, Ejec=">
      <formula>NOT(ISERROR(SEARCH("No Prog, Ejec=",AH16)))</formula>
    </cfRule>
    <cfRule type="containsText" dxfId="549" priority="8" operator="containsText" text="No Prog ni Ejec">
      <formula>NOT(ISERROR(SEARCH("No Prog ni Ejec",AH16)))</formula>
    </cfRule>
    <cfRule type="cellIs" dxfId="548" priority="9" operator="greaterThan">
      <formula>100%</formula>
    </cfRule>
    <cfRule type="cellIs" dxfId="547" priority="10" operator="equal">
      <formula>1</formula>
    </cfRule>
    <cfRule type="cellIs" dxfId="546" priority="11" operator="between">
      <formula>91%</formula>
      <formula>99%</formula>
    </cfRule>
  </conditionalFormatting>
  <conditionalFormatting sqref="AH16:AM19">
    <cfRule type="containsText" dxfId="545" priority="1" operator="containsText" text="No Prog, Ejec=">
      <formula>NOT(ISERROR(SEARCH("No Prog, Ejec=",AH16)))</formula>
    </cfRule>
    <cfRule type="containsText" dxfId="544" priority="2" operator="containsText" text="No Prog ni Ejec">
      <formula>NOT(ISERROR(SEARCH("No Prog ni Ejec",AH16)))</formula>
    </cfRule>
    <cfRule type="cellIs" dxfId="543" priority="3" operator="greaterThan">
      <formula>100%</formula>
    </cfRule>
    <cfRule type="cellIs" dxfId="542" priority="4" operator="equal">
      <formula>1</formula>
    </cfRule>
    <cfRule type="cellIs" dxfId="541" priority="5" operator="between">
      <formula>91%</formula>
      <formula>99%</formula>
    </cfRule>
    <cfRule type="cellIs" dxfId="540" priority="6" operator="between">
      <formula>0</formula>
      <formula>90</formula>
    </cfRule>
  </conditionalFormatting>
  <dataValidations disablePrompts="1" count="1">
    <dataValidation allowBlank="1" showInputMessage="1" showErrorMessage="1" sqref="R65541 II65541 SE65541 ACA65541 ALW65541 AVS65541 BFO65541 BPK65541 BZG65541 CJC65541 CSY65541 DCU65541 DMQ65541 DWM65541 EGI65541 EQE65541 FAA65541 FJW65541 FTS65541 GDO65541 GNK65541 GXG65541 HHC65541 HQY65541 IAU65541 IKQ65541 IUM65541 JEI65541 JOE65541 JYA65541 KHW65541 KRS65541 LBO65541 LLK65541 LVG65541 MFC65541 MOY65541 MYU65541 NIQ65541 NSM65541 OCI65541 OME65541 OWA65541 PFW65541 PPS65541 PZO65541 QJK65541 QTG65541 RDC65541 RMY65541 RWU65541 SGQ65541 SQM65541 TAI65541 TKE65541 TUA65541 UDW65541 UNS65541 UXO65541 VHK65541 VRG65541 WBC65541 WKY65541 WUU65541 R131077 II131077 SE131077 ACA131077 ALW131077 AVS131077 BFO131077 BPK131077 BZG131077 CJC131077 CSY131077 DCU131077 DMQ131077 DWM131077 EGI131077 EQE131077 FAA131077 FJW131077 FTS131077 GDO131077 GNK131077 GXG131077 HHC131077 HQY131077 IAU131077 IKQ131077 IUM131077 JEI131077 JOE131077 JYA131077 KHW131077 KRS131077 LBO131077 LLK131077 LVG131077 MFC131077 MOY131077 MYU131077 NIQ131077 NSM131077 OCI131077 OME131077 OWA131077 PFW131077 PPS131077 PZO131077 QJK131077 QTG131077 RDC131077 RMY131077 RWU131077 SGQ131077 SQM131077 TAI131077 TKE131077 TUA131077 UDW131077 UNS131077 UXO131077 VHK131077 VRG131077 WBC131077 WKY131077 WUU131077 R196613 II196613 SE196613 ACA196613 ALW196613 AVS196613 BFO196613 BPK196613 BZG196613 CJC196613 CSY196613 DCU196613 DMQ196613 DWM196613 EGI196613 EQE196613 FAA196613 FJW196613 FTS196613 GDO196613 GNK196613 GXG196613 HHC196613 HQY196613 IAU196613 IKQ196613 IUM196613 JEI196613 JOE196613 JYA196613 KHW196613 KRS196613 LBO196613 LLK196613 LVG196613 MFC196613 MOY196613 MYU196613 NIQ196613 NSM196613 OCI196613 OME196613 OWA196613 PFW196613 PPS196613 PZO196613 QJK196613 QTG196613 RDC196613 RMY196613 RWU196613 SGQ196613 SQM196613 TAI196613 TKE196613 TUA196613 UDW196613 UNS196613 UXO196613 VHK196613 VRG196613 WBC196613 WKY196613 WUU196613 R262149 II262149 SE262149 ACA262149 ALW262149 AVS262149 BFO262149 BPK262149 BZG262149 CJC262149 CSY262149 DCU262149 DMQ262149 DWM262149 EGI262149 EQE262149 FAA262149 FJW262149 FTS262149 GDO262149 GNK262149 GXG262149 HHC262149 HQY262149 IAU262149 IKQ262149 IUM262149 JEI262149 JOE262149 JYA262149 KHW262149 KRS262149 LBO262149 LLK262149 LVG262149 MFC262149 MOY262149 MYU262149 NIQ262149 NSM262149 OCI262149 OME262149 OWA262149 PFW262149 PPS262149 PZO262149 QJK262149 QTG262149 RDC262149 RMY262149 RWU262149 SGQ262149 SQM262149 TAI262149 TKE262149 TUA262149 UDW262149 UNS262149 UXO262149 VHK262149 VRG262149 WBC262149 WKY262149 WUU262149 R327685 II327685 SE327685 ACA327685 ALW327685 AVS327685 BFO327685 BPK327685 BZG327685 CJC327685 CSY327685 DCU327685 DMQ327685 DWM327685 EGI327685 EQE327685 FAA327685 FJW327685 FTS327685 GDO327685 GNK327685 GXG327685 HHC327685 HQY327685 IAU327685 IKQ327685 IUM327685 JEI327685 JOE327685 JYA327685 KHW327685 KRS327685 LBO327685 LLK327685 LVG327685 MFC327685 MOY327685 MYU327685 NIQ327685 NSM327685 OCI327685 OME327685 OWA327685 PFW327685 PPS327685 PZO327685 QJK327685 QTG327685 RDC327685 RMY327685 RWU327685 SGQ327685 SQM327685 TAI327685 TKE327685 TUA327685 UDW327685 UNS327685 UXO327685 VHK327685 VRG327685 WBC327685 WKY327685 WUU327685 R393221 II393221 SE393221 ACA393221 ALW393221 AVS393221 BFO393221 BPK393221 BZG393221 CJC393221 CSY393221 DCU393221 DMQ393221 DWM393221 EGI393221 EQE393221 FAA393221 FJW393221 FTS393221 GDO393221 GNK393221 GXG393221 HHC393221 HQY393221 IAU393221 IKQ393221 IUM393221 JEI393221 JOE393221 JYA393221 KHW393221 KRS393221 LBO393221 LLK393221 LVG393221 MFC393221 MOY393221 MYU393221 NIQ393221 NSM393221 OCI393221 OME393221 OWA393221 PFW393221 PPS393221 PZO393221 QJK393221 QTG393221 RDC393221 RMY393221 RWU393221 SGQ393221 SQM393221 TAI393221 TKE393221 TUA393221 UDW393221 UNS393221 UXO393221 VHK393221 VRG393221 WBC393221 WKY393221 WUU393221 R458757 II458757 SE458757 ACA458757 ALW458757 AVS458757 BFO458757 BPK458757 BZG458757 CJC458757 CSY458757 DCU458757 DMQ458757 DWM458757 EGI458757 EQE458757 FAA458757 FJW458757 FTS458757 GDO458757 GNK458757 GXG458757 HHC458757 HQY458757 IAU458757 IKQ458757 IUM458757 JEI458757 JOE458757 JYA458757 KHW458757 KRS458757 LBO458757 LLK458757 LVG458757 MFC458757 MOY458757 MYU458757 NIQ458757 NSM458757 OCI458757 OME458757 OWA458757 PFW458757 PPS458757 PZO458757 QJK458757 QTG458757 RDC458757 RMY458757 RWU458757 SGQ458757 SQM458757 TAI458757 TKE458757 TUA458757 UDW458757 UNS458757 UXO458757 VHK458757 VRG458757 WBC458757 WKY458757 WUU458757 R524293 II524293 SE524293 ACA524293 ALW524293 AVS524293 BFO524293 BPK524293 BZG524293 CJC524293 CSY524293 DCU524293 DMQ524293 DWM524293 EGI524293 EQE524293 FAA524293 FJW524293 FTS524293 GDO524293 GNK524293 GXG524293 HHC524293 HQY524293 IAU524293 IKQ524293 IUM524293 JEI524293 JOE524293 JYA524293 KHW524293 KRS524293 LBO524293 LLK524293 LVG524293 MFC524293 MOY524293 MYU524293 NIQ524293 NSM524293 OCI524293 OME524293 OWA524293 PFW524293 PPS524293 PZO524293 QJK524293 QTG524293 RDC524293 RMY524293 RWU524293 SGQ524293 SQM524293 TAI524293 TKE524293 TUA524293 UDW524293 UNS524293 UXO524293 VHK524293 VRG524293 WBC524293 WKY524293 WUU524293 R589829 II589829 SE589829 ACA589829 ALW589829 AVS589829 BFO589829 BPK589829 BZG589829 CJC589829 CSY589829 DCU589829 DMQ589829 DWM589829 EGI589829 EQE589829 FAA589829 FJW589829 FTS589829 GDO589829 GNK589829 GXG589829 HHC589829 HQY589829 IAU589829 IKQ589829 IUM589829 JEI589829 JOE589829 JYA589829 KHW589829 KRS589829 LBO589829 LLK589829 LVG589829 MFC589829 MOY589829 MYU589829 NIQ589829 NSM589829 OCI589829 OME589829 OWA589829 PFW589829 PPS589829 PZO589829 QJK589829 QTG589829 RDC589829 RMY589829 RWU589829 SGQ589829 SQM589829 TAI589829 TKE589829 TUA589829 UDW589829 UNS589829 UXO589829 VHK589829 VRG589829 WBC589829 WKY589829 WUU589829 R655365 II655365 SE655365 ACA655365 ALW655365 AVS655365 BFO655365 BPK655365 BZG655365 CJC655365 CSY655365 DCU655365 DMQ655365 DWM655365 EGI655365 EQE655365 FAA655365 FJW655365 FTS655365 GDO655365 GNK655365 GXG655365 HHC655365 HQY655365 IAU655365 IKQ655365 IUM655365 JEI655365 JOE655365 JYA655365 KHW655365 KRS655365 LBO655365 LLK655365 LVG655365 MFC655365 MOY655365 MYU655365 NIQ655365 NSM655365 OCI655365 OME655365 OWA655365 PFW655365 PPS655365 PZO655365 QJK655365 QTG655365 RDC655365 RMY655365 RWU655365 SGQ655365 SQM655365 TAI655365 TKE655365 TUA655365 UDW655365 UNS655365 UXO655365 VHK655365 VRG655365 WBC655365 WKY655365 WUU655365 R720901 II720901 SE720901 ACA720901 ALW720901 AVS720901 BFO720901 BPK720901 BZG720901 CJC720901 CSY720901 DCU720901 DMQ720901 DWM720901 EGI720901 EQE720901 FAA720901 FJW720901 FTS720901 GDO720901 GNK720901 GXG720901 HHC720901 HQY720901 IAU720901 IKQ720901 IUM720901 JEI720901 JOE720901 JYA720901 KHW720901 KRS720901 LBO720901 LLK720901 LVG720901 MFC720901 MOY720901 MYU720901 NIQ720901 NSM720901 OCI720901 OME720901 OWA720901 PFW720901 PPS720901 PZO720901 QJK720901 QTG720901 RDC720901 RMY720901 RWU720901 SGQ720901 SQM720901 TAI720901 TKE720901 TUA720901 UDW720901 UNS720901 UXO720901 VHK720901 VRG720901 WBC720901 WKY720901 WUU720901 R786437 II786437 SE786437 ACA786437 ALW786437 AVS786437 BFO786437 BPK786437 BZG786437 CJC786437 CSY786437 DCU786437 DMQ786437 DWM786437 EGI786437 EQE786437 FAA786437 FJW786437 FTS786437 GDO786437 GNK786437 GXG786437 HHC786437 HQY786437 IAU786437 IKQ786437 IUM786437 JEI786437 JOE786437 JYA786437 KHW786437 KRS786437 LBO786437 LLK786437 LVG786437 MFC786437 MOY786437 MYU786437 NIQ786437 NSM786437 OCI786437 OME786437 OWA786437 PFW786437 PPS786437 PZO786437 QJK786437 QTG786437 RDC786437 RMY786437 RWU786437 SGQ786437 SQM786437 TAI786437 TKE786437 TUA786437 UDW786437 UNS786437 UXO786437 VHK786437 VRG786437 WBC786437 WKY786437 WUU786437 R851973 II851973 SE851973 ACA851973 ALW851973 AVS851973 BFO851973 BPK851973 BZG851973 CJC851973 CSY851973 DCU851973 DMQ851973 DWM851973 EGI851973 EQE851973 FAA851973 FJW851973 FTS851973 GDO851973 GNK851973 GXG851973 HHC851973 HQY851973 IAU851973 IKQ851973 IUM851973 JEI851973 JOE851973 JYA851973 KHW851973 KRS851973 LBO851973 LLK851973 LVG851973 MFC851973 MOY851973 MYU851973 NIQ851973 NSM851973 OCI851973 OME851973 OWA851973 PFW851973 PPS851973 PZO851973 QJK851973 QTG851973 RDC851973 RMY851973 RWU851973 SGQ851973 SQM851973 TAI851973 TKE851973 TUA851973 UDW851973 UNS851973 UXO851973 VHK851973 VRG851973 WBC851973 WKY851973 WUU851973 R917509 II917509 SE917509 ACA917509 ALW917509 AVS917509 BFO917509 BPK917509 BZG917509 CJC917509 CSY917509 DCU917509 DMQ917509 DWM917509 EGI917509 EQE917509 FAA917509 FJW917509 FTS917509 GDO917509 GNK917509 GXG917509 HHC917509 HQY917509 IAU917509 IKQ917509 IUM917509 JEI917509 JOE917509 JYA917509 KHW917509 KRS917509 LBO917509 LLK917509 LVG917509 MFC917509 MOY917509 MYU917509 NIQ917509 NSM917509 OCI917509 OME917509 OWA917509 PFW917509 PPS917509 PZO917509 QJK917509 QTG917509 RDC917509 RMY917509 RWU917509 SGQ917509 SQM917509 TAI917509 TKE917509 TUA917509 UDW917509 UNS917509 UXO917509 VHK917509 VRG917509 WBC917509 WKY917509 WUU917509 R983045 II983045 SE983045 ACA983045 ALW983045 AVS983045 BFO983045 BPK983045 BZG983045 CJC983045 CSY983045 DCU983045 DMQ983045 DWM983045 EGI983045 EQE983045 FAA983045 FJW983045 FTS983045 GDO983045 GNK983045 GXG983045 HHC983045 HQY983045 IAU983045 IKQ983045 IUM983045 JEI983045 JOE983045 JYA983045 KHW983045 KRS983045 LBO983045 LLK983045 LVG983045 MFC983045 MOY983045 MYU983045 NIQ983045 NSM983045 OCI983045 OME983045 OWA983045 PFW983045 PPS983045 PZO983045 QJK983045 QTG983045 RDC983045 RMY983045 RWU983045 SGQ983045 SQM983045 TAI983045 TKE983045 TUA983045 UDW983045 UNS983045 UXO983045 VHK983045 VRG983045 WBC983045 WKY983045 WUU983045 R6 II5:II6 SE5:SE6 ACA5:ACA6 ALW5:ALW6 AVS5:AVS6 BFO5:BFO6 BPK5:BPK6 BZG5:BZG6 CJC5:CJC6 CSY5:CSY6 DCU5:DCU6 DMQ5:DMQ6 DWM5:DWM6 EGI5:EGI6 EQE5:EQE6 FAA5:FAA6 FJW5:FJW6 FTS5:FTS6 GDO5:GDO6 GNK5:GNK6 GXG5:GXG6 HHC5:HHC6 HQY5:HQY6 IAU5:IAU6 IKQ5:IKQ6 IUM5:IUM6 JEI5:JEI6 JOE5:JOE6 JYA5:JYA6 KHW5:KHW6 KRS5:KRS6 LBO5:LBO6 LLK5:LLK6 LVG5:LVG6 MFC5:MFC6 MOY5:MOY6 MYU5:MYU6 NIQ5:NIQ6 NSM5:NSM6 OCI5:OCI6 OME5:OME6 OWA5:OWA6 PFW5:PFW6 PPS5:PPS6 PZO5:PZO6 QJK5:QJK6 QTG5:QTG6 RDC5:RDC6 RMY5:RMY6 RWU5:RWU6 SGQ5:SGQ6 SQM5:SQM6 TAI5:TAI6 TKE5:TKE6 TUA5:TUA6 UDW5:UDW6 UNS5:UNS6 UXO5:UXO6 VHK5:VHK6 VRG5:VRG6 WBC5:WBC6 WKY5:WKY6 WUU5:WUU6" xr:uid="{00000000-0002-0000-0B00-000000000000}"/>
  </dataValidations>
  <printOptions horizontalCentered="1"/>
  <pageMargins left="0.70866141732283472" right="0.70866141732283472" top="0.74803149606299213" bottom="0.74803149606299213" header="0.31496062992125984" footer="0.31496062992125984"/>
  <pageSetup scale="33" fitToHeight="0" orientation="landscape" r:id="rId1"/>
  <headerFooter>
    <oddFooter>&amp;L&amp;"Times New Roman,Normal"&amp;12DE-F04 V2&amp;R&amp;"Times New Roman,Normal"&amp;12Página &amp;P de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499984740745262"/>
    <pageSetUpPr fitToPage="1"/>
  </sheetPr>
  <dimension ref="A1:AT79"/>
  <sheetViews>
    <sheetView view="pageBreakPreview" topLeftCell="A4" zoomScale="70" zoomScaleNormal="75" zoomScaleSheetLayoutView="70" zoomScalePageLayoutView="50" workbookViewId="0">
      <selection activeCell="B18" sqref="B18:B33"/>
    </sheetView>
  </sheetViews>
  <sheetFormatPr baseColWidth="10" defaultRowHeight="12.75" x14ac:dyDescent="0.25"/>
  <cols>
    <col min="1" max="1" width="4.7109375" style="199" customWidth="1"/>
    <col min="2" max="2" width="29" style="198" customWidth="1"/>
    <col min="3" max="8" width="7.28515625" style="198" customWidth="1"/>
    <col min="9" max="11" width="7.140625" style="199" customWidth="1"/>
    <col min="12" max="14" width="7.140625" style="200" customWidth="1"/>
    <col min="15" max="15" width="8.7109375" style="200" customWidth="1"/>
    <col min="16" max="16" width="3.140625" style="217" customWidth="1"/>
    <col min="17" max="17" width="6.85546875" style="198" customWidth="1"/>
    <col min="18" max="18" width="48" style="202" customWidth="1"/>
    <col min="19" max="19" width="5.42578125" style="199" customWidth="1"/>
    <col min="20" max="22" width="5.85546875" style="199" customWidth="1"/>
    <col min="23" max="25" width="5.85546875" style="200" customWidth="1"/>
    <col min="26" max="28" width="5.85546875" style="199" customWidth="1"/>
    <col min="29" max="31" width="5.85546875" style="200" customWidth="1"/>
    <col min="32" max="32" width="9.140625" style="200" customWidth="1"/>
    <col min="33" max="33" width="2.42578125" style="201" customWidth="1"/>
    <col min="34" max="45" width="8.7109375" style="199" customWidth="1"/>
    <col min="46" max="46" width="15.7109375" style="199" customWidth="1"/>
    <col min="47" max="240" width="11.42578125" style="199"/>
    <col min="241" max="241" width="19.28515625" style="199" customWidth="1"/>
    <col min="242" max="242" width="6.85546875" style="199" customWidth="1"/>
    <col min="243" max="243" width="48" style="199" customWidth="1"/>
    <col min="244" max="245" width="7.42578125" style="199" customWidth="1"/>
    <col min="246" max="246" width="5.42578125" style="199" customWidth="1"/>
    <col min="247" max="252" width="0" style="199" hidden="1" customWidth="1"/>
    <col min="253" max="258" width="5.85546875" style="199" customWidth="1"/>
    <col min="259" max="259" width="9.140625" style="199" customWidth="1"/>
    <col min="260" max="260" width="8" style="199" customWidth="1"/>
    <col min="261" max="261" width="12.28515625" style="199" customWidth="1"/>
    <col min="262" max="286" width="0" style="199" hidden="1" customWidth="1"/>
    <col min="287" max="287" width="36.85546875" style="199" customWidth="1"/>
    <col min="288" max="288" width="42.28515625" style="199" customWidth="1"/>
    <col min="289" max="289" width="14.28515625" style="199" customWidth="1"/>
    <col min="290" max="295" width="0" style="199" hidden="1" customWidth="1"/>
    <col min="296" max="301" width="10.140625" style="199" customWidth="1"/>
    <col min="302" max="302" width="14.42578125" style="199" bestFit="1" customWidth="1"/>
    <col min="303" max="496" width="11.42578125" style="199"/>
    <col min="497" max="497" width="19.28515625" style="199" customWidth="1"/>
    <col min="498" max="498" width="6.85546875" style="199" customWidth="1"/>
    <col min="499" max="499" width="48" style="199" customWidth="1"/>
    <col min="500" max="501" width="7.42578125" style="199" customWidth="1"/>
    <col min="502" max="502" width="5.42578125" style="199" customWidth="1"/>
    <col min="503" max="508" width="0" style="199" hidden="1" customWidth="1"/>
    <col min="509" max="514" width="5.85546875" style="199" customWidth="1"/>
    <col min="515" max="515" width="9.140625" style="199" customWidth="1"/>
    <col min="516" max="516" width="8" style="199" customWidth="1"/>
    <col min="517" max="517" width="12.28515625" style="199" customWidth="1"/>
    <col min="518" max="542" width="0" style="199" hidden="1" customWidth="1"/>
    <col min="543" max="543" width="36.85546875" style="199" customWidth="1"/>
    <col min="544" max="544" width="42.28515625" style="199" customWidth="1"/>
    <col min="545" max="545" width="14.28515625" style="199" customWidth="1"/>
    <col min="546" max="551" width="0" style="199" hidden="1" customWidth="1"/>
    <col min="552" max="557" width="10.140625" style="199" customWidth="1"/>
    <col min="558" max="558" width="14.42578125" style="199" bestFit="1" customWidth="1"/>
    <col min="559" max="752" width="11.42578125" style="199"/>
    <col min="753" max="753" width="19.28515625" style="199" customWidth="1"/>
    <col min="754" max="754" width="6.85546875" style="199" customWidth="1"/>
    <col min="755" max="755" width="48" style="199" customWidth="1"/>
    <col min="756" max="757" width="7.42578125" style="199" customWidth="1"/>
    <col min="758" max="758" width="5.42578125" style="199" customWidth="1"/>
    <col min="759" max="764" width="0" style="199" hidden="1" customWidth="1"/>
    <col min="765" max="770" width="5.85546875" style="199" customWidth="1"/>
    <col min="771" max="771" width="9.140625" style="199" customWidth="1"/>
    <col min="772" max="772" width="8" style="199" customWidth="1"/>
    <col min="773" max="773" width="12.28515625" style="199" customWidth="1"/>
    <col min="774" max="798" width="0" style="199" hidden="1" customWidth="1"/>
    <col min="799" max="799" width="36.85546875" style="199" customWidth="1"/>
    <col min="800" max="800" width="42.28515625" style="199" customWidth="1"/>
    <col min="801" max="801" width="14.28515625" style="199" customWidth="1"/>
    <col min="802" max="807" width="0" style="199" hidden="1" customWidth="1"/>
    <col min="808" max="813" width="10.140625" style="199" customWidth="1"/>
    <col min="814" max="814" width="14.42578125" style="199" bestFit="1" customWidth="1"/>
    <col min="815" max="1008" width="11.42578125" style="199"/>
    <col min="1009" max="1009" width="19.28515625" style="199" customWidth="1"/>
    <col min="1010" max="1010" width="6.85546875" style="199" customWidth="1"/>
    <col min="1011" max="1011" width="48" style="199" customWidth="1"/>
    <col min="1012" max="1013" width="7.42578125" style="199" customWidth="1"/>
    <col min="1014" max="1014" width="5.42578125" style="199" customWidth="1"/>
    <col min="1015" max="1020" width="0" style="199" hidden="1" customWidth="1"/>
    <col min="1021" max="1026" width="5.85546875" style="199" customWidth="1"/>
    <col min="1027" max="1027" width="9.140625" style="199" customWidth="1"/>
    <col min="1028" max="1028" width="8" style="199" customWidth="1"/>
    <col min="1029" max="1029" width="12.28515625" style="199" customWidth="1"/>
    <col min="1030" max="1054" width="0" style="199" hidden="1" customWidth="1"/>
    <col min="1055" max="1055" width="36.85546875" style="199" customWidth="1"/>
    <col min="1056" max="1056" width="42.28515625" style="199" customWidth="1"/>
    <col min="1057" max="1057" width="14.28515625" style="199" customWidth="1"/>
    <col min="1058" max="1063" width="0" style="199" hidden="1" customWidth="1"/>
    <col min="1064" max="1069" width="10.140625" style="199" customWidth="1"/>
    <col min="1070" max="1070" width="14.42578125" style="199" bestFit="1" customWidth="1"/>
    <col min="1071" max="1264" width="11.42578125" style="199"/>
    <col min="1265" max="1265" width="19.28515625" style="199" customWidth="1"/>
    <col min="1266" max="1266" width="6.85546875" style="199" customWidth="1"/>
    <col min="1267" max="1267" width="48" style="199" customWidth="1"/>
    <col min="1268" max="1269" width="7.42578125" style="199" customWidth="1"/>
    <col min="1270" max="1270" width="5.42578125" style="199" customWidth="1"/>
    <col min="1271" max="1276" width="0" style="199" hidden="1" customWidth="1"/>
    <col min="1277" max="1282" width="5.85546875" style="199" customWidth="1"/>
    <col min="1283" max="1283" width="9.140625" style="199" customWidth="1"/>
    <col min="1284" max="1284" width="8" style="199" customWidth="1"/>
    <col min="1285" max="1285" width="12.28515625" style="199" customWidth="1"/>
    <col min="1286" max="1310" width="0" style="199" hidden="1" customWidth="1"/>
    <col min="1311" max="1311" width="36.85546875" style="199" customWidth="1"/>
    <col min="1312" max="1312" width="42.28515625" style="199" customWidth="1"/>
    <col min="1313" max="1313" width="14.28515625" style="199" customWidth="1"/>
    <col min="1314" max="1319" width="0" style="199" hidden="1" customWidth="1"/>
    <col min="1320" max="1325" width="10.140625" style="199" customWidth="1"/>
    <col min="1326" max="1326" width="14.42578125" style="199" bestFit="1" customWidth="1"/>
    <col min="1327" max="1520" width="11.42578125" style="199"/>
    <col min="1521" max="1521" width="19.28515625" style="199" customWidth="1"/>
    <col min="1522" max="1522" width="6.85546875" style="199" customWidth="1"/>
    <col min="1523" max="1523" width="48" style="199" customWidth="1"/>
    <col min="1524" max="1525" width="7.42578125" style="199" customWidth="1"/>
    <col min="1526" max="1526" width="5.42578125" style="199" customWidth="1"/>
    <col min="1527" max="1532" width="0" style="199" hidden="1" customWidth="1"/>
    <col min="1533" max="1538" width="5.85546875" style="199" customWidth="1"/>
    <col min="1539" max="1539" width="9.140625" style="199" customWidth="1"/>
    <col min="1540" max="1540" width="8" style="199" customWidth="1"/>
    <col min="1541" max="1541" width="12.28515625" style="199" customWidth="1"/>
    <col min="1542" max="1566" width="0" style="199" hidden="1" customWidth="1"/>
    <col min="1567" max="1567" width="36.85546875" style="199" customWidth="1"/>
    <col min="1568" max="1568" width="42.28515625" style="199" customWidth="1"/>
    <col min="1569" max="1569" width="14.28515625" style="199" customWidth="1"/>
    <col min="1570" max="1575" width="0" style="199" hidden="1" customWidth="1"/>
    <col min="1576" max="1581" width="10.140625" style="199" customWidth="1"/>
    <col min="1582" max="1582" width="14.42578125" style="199" bestFit="1" customWidth="1"/>
    <col min="1583" max="1776" width="11.42578125" style="199"/>
    <col min="1777" max="1777" width="19.28515625" style="199" customWidth="1"/>
    <col min="1778" max="1778" width="6.85546875" style="199" customWidth="1"/>
    <col min="1779" max="1779" width="48" style="199" customWidth="1"/>
    <col min="1780" max="1781" width="7.42578125" style="199" customWidth="1"/>
    <col min="1782" max="1782" width="5.42578125" style="199" customWidth="1"/>
    <col min="1783" max="1788" width="0" style="199" hidden="1" customWidth="1"/>
    <col min="1789" max="1794" width="5.85546875" style="199" customWidth="1"/>
    <col min="1795" max="1795" width="9.140625" style="199" customWidth="1"/>
    <col min="1796" max="1796" width="8" style="199" customWidth="1"/>
    <col min="1797" max="1797" width="12.28515625" style="199" customWidth="1"/>
    <col min="1798" max="1822" width="0" style="199" hidden="1" customWidth="1"/>
    <col min="1823" max="1823" width="36.85546875" style="199" customWidth="1"/>
    <col min="1824" max="1824" width="42.28515625" style="199" customWidth="1"/>
    <col min="1825" max="1825" width="14.28515625" style="199" customWidth="1"/>
    <col min="1826" max="1831" width="0" style="199" hidden="1" customWidth="1"/>
    <col min="1832" max="1837" width="10.140625" style="199" customWidth="1"/>
    <col min="1838" max="1838" width="14.42578125" style="199" bestFit="1" customWidth="1"/>
    <col min="1839" max="2032" width="11.42578125" style="199"/>
    <col min="2033" max="2033" width="19.28515625" style="199" customWidth="1"/>
    <col min="2034" max="2034" width="6.85546875" style="199" customWidth="1"/>
    <col min="2035" max="2035" width="48" style="199" customWidth="1"/>
    <col min="2036" max="2037" width="7.42578125" style="199" customWidth="1"/>
    <col min="2038" max="2038" width="5.42578125" style="199" customWidth="1"/>
    <col min="2039" max="2044" width="0" style="199" hidden="1" customWidth="1"/>
    <col min="2045" max="2050" width="5.85546875" style="199" customWidth="1"/>
    <col min="2051" max="2051" width="9.140625" style="199" customWidth="1"/>
    <col min="2052" max="2052" width="8" style="199" customWidth="1"/>
    <col min="2053" max="2053" width="12.28515625" style="199" customWidth="1"/>
    <col min="2054" max="2078" width="0" style="199" hidden="1" customWidth="1"/>
    <col min="2079" max="2079" width="36.85546875" style="199" customWidth="1"/>
    <col min="2080" max="2080" width="42.28515625" style="199" customWidth="1"/>
    <col min="2081" max="2081" width="14.28515625" style="199" customWidth="1"/>
    <col min="2082" max="2087" width="0" style="199" hidden="1" customWidth="1"/>
    <col min="2088" max="2093" width="10.140625" style="199" customWidth="1"/>
    <col min="2094" max="2094" width="14.42578125" style="199" bestFit="1" customWidth="1"/>
    <col min="2095" max="2288" width="11.42578125" style="199"/>
    <col min="2289" max="2289" width="19.28515625" style="199" customWidth="1"/>
    <col min="2290" max="2290" width="6.85546875" style="199" customWidth="1"/>
    <col min="2291" max="2291" width="48" style="199" customWidth="1"/>
    <col min="2292" max="2293" width="7.42578125" style="199" customWidth="1"/>
    <col min="2294" max="2294" width="5.42578125" style="199" customWidth="1"/>
    <col min="2295" max="2300" width="0" style="199" hidden="1" customWidth="1"/>
    <col min="2301" max="2306" width="5.85546875" style="199" customWidth="1"/>
    <col min="2307" max="2307" width="9.140625" style="199" customWidth="1"/>
    <col min="2308" max="2308" width="8" style="199" customWidth="1"/>
    <col min="2309" max="2309" width="12.28515625" style="199" customWidth="1"/>
    <col min="2310" max="2334" width="0" style="199" hidden="1" customWidth="1"/>
    <col min="2335" max="2335" width="36.85546875" style="199" customWidth="1"/>
    <col min="2336" max="2336" width="42.28515625" style="199" customWidth="1"/>
    <col min="2337" max="2337" width="14.28515625" style="199" customWidth="1"/>
    <col min="2338" max="2343" width="0" style="199" hidden="1" customWidth="1"/>
    <col min="2344" max="2349" width="10.140625" style="199" customWidth="1"/>
    <col min="2350" max="2350" width="14.42578125" style="199" bestFit="1" customWidth="1"/>
    <col min="2351" max="2544" width="11.42578125" style="199"/>
    <col min="2545" max="2545" width="19.28515625" style="199" customWidth="1"/>
    <col min="2546" max="2546" width="6.85546875" style="199" customWidth="1"/>
    <col min="2547" max="2547" width="48" style="199" customWidth="1"/>
    <col min="2548" max="2549" width="7.42578125" style="199" customWidth="1"/>
    <col min="2550" max="2550" width="5.42578125" style="199" customWidth="1"/>
    <col min="2551" max="2556" width="0" style="199" hidden="1" customWidth="1"/>
    <col min="2557" max="2562" width="5.85546875" style="199" customWidth="1"/>
    <col min="2563" max="2563" width="9.140625" style="199" customWidth="1"/>
    <col min="2564" max="2564" width="8" style="199" customWidth="1"/>
    <col min="2565" max="2565" width="12.28515625" style="199" customWidth="1"/>
    <col min="2566" max="2590" width="0" style="199" hidden="1" customWidth="1"/>
    <col min="2591" max="2591" width="36.85546875" style="199" customWidth="1"/>
    <col min="2592" max="2592" width="42.28515625" style="199" customWidth="1"/>
    <col min="2593" max="2593" width="14.28515625" style="199" customWidth="1"/>
    <col min="2594" max="2599" width="0" style="199" hidden="1" customWidth="1"/>
    <col min="2600" max="2605" width="10.140625" style="199" customWidth="1"/>
    <col min="2606" max="2606" width="14.42578125" style="199" bestFit="1" customWidth="1"/>
    <col min="2607" max="2800" width="11.42578125" style="199"/>
    <col min="2801" max="2801" width="19.28515625" style="199" customWidth="1"/>
    <col min="2802" max="2802" width="6.85546875" style="199" customWidth="1"/>
    <col min="2803" max="2803" width="48" style="199" customWidth="1"/>
    <col min="2804" max="2805" width="7.42578125" style="199" customWidth="1"/>
    <col min="2806" max="2806" width="5.42578125" style="199" customWidth="1"/>
    <col min="2807" max="2812" width="0" style="199" hidden="1" customWidth="1"/>
    <col min="2813" max="2818" width="5.85546875" style="199" customWidth="1"/>
    <col min="2819" max="2819" width="9.140625" style="199" customWidth="1"/>
    <col min="2820" max="2820" width="8" style="199" customWidth="1"/>
    <col min="2821" max="2821" width="12.28515625" style="199" customWidth="1"/>
    <col min="2822" max="2846" width="0" style="199" hidden="1" customWidth="1"/>
    <col min="2847" max="2847" width="36.85546875" style="199" customWidth="1"/>
    <col min="2848" max="2848" width="42.28515625" style="199" customWidth="1"/>
    <col min="2849" max="2849" width="14.28515625" style="199" customWidth="1"/>
    <col min="2850" max="2855" width="0" style="199" hidden="1" customWidth="1"/>
    <col min="2856" max="2861" width="10.140625" style="199" customWidth="1"/>
    <col min="2862" max="2862" width="14.42578125" style="199" bestFit="1" customWidth="1"/>
    <col min="2863" max="3056" width="11.42578125" style="199"/>
    <col min="3057" max="3057" width="19.28515625" style="199" customWidth="1"/>
    <col min="3058" max="3058" width="6.85546875" style="199" customWidth="1"/>
    <col min="3059" max="3059" width="48" style="199" customWidth="1"/>
    <col min="3060" max="3061" width="7.42578125" style="199" customWidth="1"/>
    <col min="3062" max="3062" width="5.42578125" style="199" customWidth="1"/>
    <col min="3063" max="3068" width="0" style="199" hidden="1" customWidth="1"/>
    <col min="3069" max="3074" width="5.85546875" style="199" customWidth="1"/>
    <col min="3075" max="3075" width="9.140625" style="199" customWidth="1"/>
    <col min="3076" max="3076" width="8" style="199" customWidth="1"/>
    <col min="3077" max="3077" width="12.28515625" style="199" customWidth="1"/>
    <col min="3078" max="3102" width="0" style="199" hidden="1" customWidth="1"/>
    <col min="3103" max="3103" width="36.85546875" style="199" customWidth="1"/>
    <col min="3104" max="3104" width="42.28515625" style="199" customWidth="1"/>
    <col min="3105" max="3105" width="14.28515625" style="199" customWidth="1"/>
    <col min="3106" max="3111" width="0" style="199" hidden="1" customWidth="1"/>
    <col min="3112" max="3117" width="10.140625" style="199" customWidth="1"/>
    <col min="3118" max="3118" width="14.42578125" style="199" bestFit="1" customWidth="1"/>
    <col min="3119" max="3312" width="11.42578125" style="199"/>
    <col min="3313" max="3313" width="19.28515625" style="199" customWidth="1"/>
    <col min="3314" max="3314" width="6.85546875" style="199" customWidth="1"/>
    <col min="3315" max="3315" width="48" style="199" customWidth="1"/>
    <col min="3316" max="3317" width="7.42578125" style="199" customWidth="1"/>
    <col min="3318" max="3318" width="5.42578125" style="199" customWidth="1"/>
    <col min="3319" max="3324" width="0" style="199" hidden="1" customWidth="1"/>
    <col min="3325" max="3330" width="5.85546875" style="199" customWidth="1"/>
    <col min="3331" max="3331" width="9.140625" style="199" customWidth="1"/>
    <col min="3332" max="3332" width="8" style="199" customWidth="1"/>
    <col min="3333" max="3333" width="12.28515625" style="199" customWidth="1"/>
    <col min="3334" max="3358" width="0" style="199" hidden="1" customWidth="1"/>
    <col min="3359" max="3359" width="36.85546875" style="199" customWidth="1"/>
    <col min="3360" max="3360" width="42.28515625" style="199" customWidth="1"/>
    <col min="3361" max="3361" width="14.28515625" style="199" customWidth="1"/>
    <col min="3362" max="3367" width="0" style="199" hidden="1" customWidth="1"/>
    <col min="3368" max="3373" width="10.140625" style="199" customWidth="1"/>
    <col min="3374" max="3374" width="14.42578125" style="199" bestFit="1" customWidth="1"/>
    <col min="3375" max="3568" width="11.42578125" style="199"/>
    <col min="3569" max="3569" width="19.28515625" style="199" customWidth="1"/>
    <col min="3570" max="3570" width="6.85546875" style="199" customWidth="1"/>
    <col min="3571" max="3571" width="48" style="199" customWidth="1"/>
    <col min="3572" max="3573" width="7.42578125" style="199" customWidth="1"/>
    <col min="3574" max="3574" width="5.42578125" style="199" customWidth="1"/>
    <col min="3575" max="3580" width="0" style="199" hidden="1" customWidth="1"/>
    <col min="3581" max="3586" width="5.85546875" style="199" customWidth="1"/>
    <col min="3587" max="3587" width="9.140625" style="199" customWidth="1"/>
    <col min="3588" max="3588" width="8" style="199" customWidth="1"/>
    <col min="3589" max="3589" width="12.28515625" style="199" customWidth="1"/>
    <col min="3590" max="3614" width="0" style="199" hidden="1" customWidth="1"/>
    <col min="3615" max="3615" width="36.85546875" style="199" customWidth="1"/>
    <col min="3616" max="3616" width="42.28515625" style="199" customWidth="1"/>
    <col min="3617" max="3617" width="14.28515625" style="199" customWidth="1"/>
    <col min="3618" max="3623" width="0" style="199" hidden="1" customWidth="1"/>
    <col min="3624" max="3629" width="10.140625" style="199" customWidth="1"/>
    <col min="3630" max="3630" width="14.42578125" style="199" bestFit="1" customWidth="1"/>
    <col min="3631" max="3824" width="11.42578125" style="199"/>
    <col min="3825" max="3825" width="19.28515625" style="199" customWidth="1"/>
    <col min="3826" max="3826" width="6.85546875" style="199" customWidth="1"/>
    <col min="3827" max="3827" width="48" style="199" customWidth="1"/>
    <col min="3828" max="3829" width="7.42578125" style="199" customWidth="1"/>
    <col min="3830" max="3830" width="5.42578125" style="199" customWidth="1"/>
    <col min="3831" max="3836" width="0" style="199" hidden="1" customWidth="1"/>
    <col min="3837" max="3842" width="5.85546875" style="199" customWidth="1"/>
    <col min="3843" max="3843" width="9.140625" style="199" customWidth="1"/>
    <col min="3844" max="3844" width="8" style="199" customWidth="1"/>
    <col min="3845" max="3845" width="12.28515625" style="199" customWidth="1"/>
    <col min="3846" max="3870" width="0" style="199" hidden="1" customWidth="1"/>
    <col min="3871" max="3871" width="36.85546875" style="199" customWidth="1"/>
    <col min="3872" max="3872" width="42.28515625" style="199" customWidth="1"/>
    <col min="3873" max="3873" width="14.28515625" style="199" customWidth="1"/>
    <col min="3874" max="3879" width="0" style="199" hidden="1" customWidth="1"/>
    <col min="3880" max="3885" width="10.140625" style="199" customWidth="1"/>
    <col min="3886" max="3886" width="14.42578125" style="199" bestFit="1" customWidth="1"/>
    <col min="3887" max="4080" width="11.42578125" style="199"/>
    <col min="4081" max="4081" width="19.28515625" style="199" customWidth="1"/>
    <col min="4082" max="4082" width="6.85546875" style="199" customWidth="1"/>
    <col min="4083" max="4083" width="48" style="199" customWidth="1"/>
    <col min="4084" max="4085" width="7.42578125" style="199" customWidth="1"/>
    <col min="4086" max="4086" width="5.42578125" style="199" customWidth="1"/>
    <col min="4087" max="4092" width="0" style="199" hidden="1" customWidth="1"/>
    <col min="4093" max="4098" width="5.85546875" style="199" customWidth="1"/>
    <col min="4099" max="4099" width="9.140625" style="199" customWidth="1"/>
    <col min="4100" max="4100" width="8" style="199" customWidth="1"/>
    <col min="4101" max="4101" width="12.28515625" style="199" customWidth="1"/>
    <col min="4102" max="4126" width="0" style="199" hidden="1" customWidth="1"/>
    <col min="4127" max="4127" width="36.85546875" style="199" customWidth="1"/>
    <col min="4128" max="4128" width="42.28515625" style="199" customWidth="1"/>
    <col min="4129" max="4129" width="14.28515625" style="199" customWidth="1"/>
    <col min="4130" max="4135" width="0" style="199" hidden="1" customWidth="1"/>
    <col min="4136" max="4141" width="10.140625" style="199" customWidth="1"/>
    <col min="4142" max="4142" width="14.42578125" style="199" bestFit="1" customWidth="1"/>
    <col min="4143" max="4336" width="11.42578125" style="199"/>
    <col min="4337" max="4337" width="19.28515625" style="199" customWidth="1"/>
    <col min="4338" max="4338" width="6.85546875" style="199" customWidth="1"/>
    <col min="4339" max="4339" width="48" style="199" customWidth="1"/>
    <col min="4340" max="4341" width="7.42578125" style="199" customWidth="1"/>
    <col min="4342" max="4342" width="5.42578125" style="199" customWidth="1"/>
    <col min="4343" max="4348" width="0" style="199" hidden="1" customWidth="1"/>
    <col min="4349" max="4354" width="5.85546875" style="199" customWidth="1"/>
    <col min="4355" max="4355" width="9.140625" style="199" customWidth="1"/>
    <col min="4356" max="4356" width="8" style="199" customWidth="1"/>
    <col min="4357" max="4357" width="12.28515625" style="199" customWidth="1"/>
    <col min="4358" max="4382" width="0" style="199" hidden="1" customWidth="1"/>
    <col min="4383" max="4383" width="36.85546875" style="199" customWidth="1"/>
    <col min="4384" max="4384" width="42.28515625" style="199" customWidth="1"/>
    <col min="4385" max="4385" width="14.28515625" style="199" customWidth="1"/>
    <col min="4386" max="4391" width="0" style="199" hidden="1" customWidth="1"/>
    <col min="4392" max="4397" width="10.140625" style="199" customWidth="1"/>
    <col min="4398" max="4398" width="14.42578125" style="199" bestFit="1" customWidth="1"/>
    <col min="4399" max="4592" width="11.42578125" style="199"/>
    <col min="4593" max="4593" width="19.28515625" style="199" customWidth="1"/>
    <col min="4594" max="4594" width="6.85546875" style="199" customWidth="1"/>
    <col min="4595" max="4595" width="48" style="199" customWidth="1"/>
    <col min="4596" max="4597" width="7.42578125" style="199" customWidth="1"/>
    <col min="4598" max="4598" width="5.42578125" style="199" customWidth="1"/>
    <col min="4599" max="4604" width="0" style="199" hidden="1" customWidth="1"/>
    <col min="4605" max="4610" width="5.85546875" style="199" customWidth="1"/>
    <col min="4611" max="4611" width="9.140625" style="199" customWidth="1"/>
    <col min="4612" max="4612" width="8" style="199" customWidth="1"/>
    <col min="4613" max="4613" width="12.28515625" style="199" customWidth="1"/>
    <col min="4614" max="4638" width="0" style="199" hidden="1" customWidth="1"/>
    <col min="4639" max="4639" width="36.85546875" style="199" customWidth="1"/>
    <col min="4640" max="4640" width="42.28515625" style="199" customWidth="1"/>
    <col min="4641" max="4641" width="14.28515625" style="199" customWidth="1"/>
    <col min="4642" max="4647" width="0" style="199" hidden="1" customWidth="1"/>
    <col min="4648" max="4653" width="10.140625" style="199" customWidth="1"/>
    <col min="4654" max="4654" width="14.42578125" style="199" bestFit="1" customWidth="1"/>
    <col min="4655" max="4848" width="11.42578125" style="199"/>
    <col min="4849" max="4849" width="19.28515625" style="199" customWidth="1"/>
    <col min="4850" max="4850" width="6.85546875" style="199" customWidth="1"/>
    <col min="4851" max="4851" width="48" style="199" customWidth="1"/>
    <col min="4852" max="4853" width="7.42578125" style="199" customWidth="1"/>
    <col min="4854" max="4854" width="5.42578125" style="199" customWidth="1"/>
    <col min="4855" max="4860" width="0" style="199" hidden="1" customWidth="1"/>
    <col min="4861" max="4866" width="5.85546875" style="199" customWidth="1"/>
    <col min="4867" max="4867" width="9.140625" style="199" customWidth="1"/>
    <col min="4868" max="4868" width="8" style="199" customWidth="1"/>
    <col min="4869" max="4869" width="12.28515625" style="199" customWidth="1"/>
    <col min="4870" max="4894" width="0" style="199" hidden="1" customWidth="1"/>
    <col min="4895" max="4895" width="36.85546875" style="199" customWidth="1"/>
    <col min="4896" max="4896" width="42.28515625" style="199" customWidth="1"/>
    <col min="4897" max="4897" width="14.28515625" style="199" customWidth="1"/>
    <col min="4898" max="4903" width="0" style="199" hidden="1" customWidth="1"/>
    <col min="4904" max="4909" width="10.140625" style="199" customWidth="1"/>
    <col min="4910" max="4910" width="14.42578125" style="199" bestFit="1" customWidth="1"/>
    <col min="4911" max="5104" width="11.42578125" style="199"/>
    <col min="5105" max="5105" width="19.28515625" style="199" customWidth="1"/>
    <col min="5106" max="5106" width="6.85546875" style="199" customWidth="1"/>
    <col min="5107" max="5107" width="48" style="199" customWidth="1"/>
    <col min="5108" max="5109" width="7.42578125" style="199" customWidth="1"/>
    <col min="5110" max="5110" width="5.42578125" style="199" customWidth="1"/>
    <col min="5111" max="5116" width="0" style="199" hidden="1" customWidth="1"/>
    <col min="5117" max="5122" width="5.85546875" style="199" customWidth="1"/>
    <col min="5123" max="5123" width="9.140625" style="199" customWidth="1"/>
    <col min="5124" max="5124" width="8" style="199" customWidth="1"/>
    <col min="5125" max="5125" width="12.28515625" style="199" customWidth="1"/>
    <col min="5126" max="5150" width="0" style="199" hidden="1" customWidth="1"/>
    <col min="5151" max="5151" width="36.85546875" style="199" customWidth="1"/>
    <col min="5152" max="5152" width="42.28515625" style="199" customWidth="1"/>
    <col min="5153" max="5153" width="14.28515625" style="199" customWidth="1"/>
    <col min="5154" max="5159" width="0" style="199" hidden="1" customWidth="1"/>
    <col min="5160" max="5165" width="10.140625" style="199" customWidth="1"/>
    <col min="5166" max="5166" width="14.42578125" style="199" bestFit="1" customWidth="1"/>
    <col min="5167" max="5360" width="11.42578125" style="199"/>
    <col min="5361" max="5361" width="19.28515625" style="199" customWidth="1"/>
    <col min="5362" max="5362" width="6.85546875" style="199" customWidth="1"/>
    <col min="5363" max="5363" width="48" style="199" customWidth="1"/>
    <col min="5364" max="5365" width="7.42578125" style="199" customWidth="1"/>
    <col min="5366" max="5366" width="5.42578125" style="199" customWidth="1"/>
    <col min="5367" max="5372" width="0" style="199" hidden="1" customWidth="1"/>
    <col min="5373" max="5378" width="5.85546875" style="199" customWidth="1"/>
    <col min="5379" max="5379" width="9.140625" style="199" customWidth="1"/>
    <col min="5380" max="5380" width="8" style="199" customWidth="1"/>
    <col min="5381" max="5381" width="12.28515625" style="199" customWidth="1"/>
    <col min="5382" max="5406" width="0" style="199" hidden="1" customWidth="1"/>
    <col min="5407" max="5407" width="36.85546875" style="199" customWidth="1"/>
    <col min="5408" max="5408" width="42.28515625" style="199" customWidth="1"/>
    <col min="5409" max="5409" width="14.28515625" style="199" customWidth="1"/>
    <col min="5410" max="5415" width="0" style="199" hidden="1" customWidth="1"/>
    <col min="5416" max="5421" width="10.140625" style="199" customWidth="1"/>
    <col min="5422" max="5422" width="14.42578125" style="199" bestFit="1" customWidth="1"/>
    <col min="5423" max="5616" width="11.42578125" style="199"/>
    <col min="5617" max="5617" width="19.28515625" style="199" customWidth="1"/>
    <col min="5618" max="5618" width="6.85546875" style="199" customWidth="1"/>
    <col min="5619" max="5619" width="48" style="199" customWidth="1"/>
    <col min="5620" max="5621" width="7.42578125" style="199" customWidth="1"/>
    <col min="5622" max="5622" width="5.42578125" style="199" customWidth="1"/>
    <col min="5623" max="5628" width="0" style="199" hidden="1" customWidth="1"/>
    <col min="5629" max="5634" width="5.85546875" style="199" customWidth="1"/>
    <col min="5635" max="5635" width="9.140625" style="199" customWidth="1"/>
    <col min="5636" max="5636" width="8" style="199" customWidth="1"/>
    <col min="5637" max="5637" width="12.28515625" style="199" customWidth="1"/>
    <col min="5638" max="5662" width="0" style="199" hidden="1" customWidth="1"/>
    <col min="5663" max="5663" width="36.85546875" style="199" customWidth="1"/>
    <col min="5664" max="5664" width="42.28515625" style="199" customWidth="1"/>
    <col min="5665" max="5665" width="14.28515625" style="199" customWidth="1"/>
    <col min="5666" max="5671" width="0" style="199" hidden="1" customWidth="1"/>
    <col min="5672" max="5677" width="10.140625" style="199" customWidth="1"/>
    <col min="5678" max="5678" width="14.42578125" style="199" bestFit="1" customWidth="1"/>
    <col min="5679" max="5872" width="11.42578125" style="199"/>
    <col min="5873" max="5873" width="19.28515625" style="199" customWidth="1"/>
    <col min="5874" max="5874" width="6.85546875" style="199" customWidth="1"/>
    <col min="5875" max="5875" width="48" style="199" customWidth="1"/>
    <col min="5876" max="5877" width="7.42578125" style="199" customWidth="1"/>
    <col min="5878" max="5878" width="5.42578125" style="199" customWidth="1"/>
    <col min="5879" max="5884" width="0" style="199" hidden="1" customWidth="1"/>
    <col min="5885" max="5890" width="5.85546875" style="199" customWidth="1"/>
    <col min="5891" max="5891" width="9.140625" style="199" customWidth="1"/>
    <col min="5892" max="5892" width="8" style="199" customWidth="1"/>
    <col min="5893" max="5893" width="12.28515625" style="199" customWidth="1"/>
    <col min="5894" max="5918" width="0" style="199" hidden="1" customWidth="1"/>
    <col min="5919" max="5919" width="36.85546875" style="199" customWidth="1"/>
    <col min="5920" max="5920" width="42.28515625" style="199" customWidth="1"/>
    <col min="5921" max="5921" width="14.28515625" style="199" customWidth="1"/>
    <col min="5922" max="5927" width="0" style="199" hidden="1" customWidth="1"/>
    <col min="5928" max="5933" width="10.140625" style="199" customWidth="1"/>
    <col min="5934" max="5934" width="14.42578125" style="199" bestFit="1" customWidth="1"/>
    <col min="5935" max="6128" width="11.42578125" style="199"/>
    <col min="6129" max="6129" width="19.28515625" style="199" customWidth="1"/>
    <col min="6130" max="6130" width="6.85546875" style="199" customWidth="1"/>
    <col min="6131" max="6131" width="48" style="199" customWidth="1"/>
    <col min="6132" max="6133" width="7.42578125" style="199" customWidth="1"/>
    <col min="6134" max="6134" width="5.42578125" style="199" customWidth="1"/>
    <col min="6135" max="6140" width="0" style="199" hidden="1" customWidth="1"/>
    <col min="6141" max="6146" width="5.85546875" style="199" customWidth="1"/>
    <col min="6147" max="6147" width="9.140625" style="199" customWidth="1"/>
    <col min="6148" max="6148" width="8" style="199" customWidth="1"/>
    <col min="6149" max="6149" width="12.28515625" style="199" customWidth="1"/>
    <col min="6150" max="6174" width="0" style="199" hidden="1" customWidth="1"/>
    <col min="6175" max="6175" width="36.85546875" style="199" customWidth="1"/>
    <col min="6176" max="6176" width="42.28515625" style="199" customWidth="1"/>
    <col min="6177" max="6177" width="14.28515625" style="199" customWidth="1"/>
    <col min="6178" max="6183" width="0" style="199" hidden="1" customWidth="1"/>
    <col min="6184" max="6189" width="10.140625" style="199" customWidth="1"/>
    <col min="6190" max="6190" width="14.42578125" style="199" bestFit="1" customWidth="1"/>
    <col min="6191" max="6384" width="11.42578125" style="199"/>
    <col min="6385" max="6385" width="19.28515625" style="199" customWidth="1"/>
    <col min="6386" max="6386" width="6.85546875" style="199" customWidth="1"/>
    <col min="6387" max="6387" width="48" style="199" customWidth="1"/>
    <col min="6388" max="6389" width="7.42578125" style="199" customWidth="1"/>
    <col min="6390" max="6390" width="5.42578125" style="199" customWidth="1"/>
    <col min="6391" max="6396" width="0" style="199" hidden="1" customWidth="1"/>
    <col min="6397" max="6402" width="5.85546875" style="199" customWidth="1"/>
    <col min="6403" max="6403" width="9.140625" style="199" customWidth="1"/>
    <col min="6404" max="6404" width="8" style="199" customWidth="1"/>
    <col min="6405" max="6405" width="12.28515625" style="199" customWidth="1"/>
    <col min="6406" max="6430" width="0" style="199" hidden="1" customWidth="1"/>
    <col min="6431" max="6431" width="36.85546875" style="199" customWidth="1"/>
    <col min="6432" max="6432" width="42.28515625" style="199" customWidth="1"/>
    <col min="6433" max="6433" width="14.28515625" style="199" customWidth="1"/>
    <col min="6434" max="6439" width="0" style="199" hidden="1" customWidth="1"/>
    <col min="6440" max="6445" width="10.140625" style="199" customWidth="1"/>
    <col min="6446" max="6446" width="14.42578125" style="199" bestFit="1" customWidth="1"/>
    <col min="6447" max="6640" width="11.42578125" style="199"/>
    <col min="6641" max="6641" width="19.28515625" style="199" customWidth="1"/>
    <col min="6642" max="6642" width="6.85546875" style="199" customWidth="1"/>
    <col min="6643" max="6643" width="48" style="199" customWidth="1"/>
    <col min="6644" max="6645" width="7.42578125" style="199" customWidth="1"/>
    <col min="6646" max="6646" width="5.42578125" style="199" customWidth="1"/>
    <col min="6647" max="6652" width="0" style="199" hidden="1" customWidth="1"/>
    <col min="6653" max="6658" width="5.85546875" style="199" customWidth="1"/>
    <col min="6659" max="6659" width="9.140625" style="199" customWidth="1"/>
    <col min="6660" max="6660" width="8" style="199" customWidth="1"/>
    <col min="6661" max="6661" width="12.28515625" style="199" customWidth="1"/>
    <col min="6662" max="6686" width="0" style="199" hidden="1" customWidth="1"/>
    <col min="6687" max="6687" width="36.85546875" style="199" customWidth="1"/>
    <col min="6688" max="6688" width="42.28515625" style="199" customWidth="1"/>
    <col min="6689" max="6689" width="14.28515625" style="199" customWidth="1"/>
    <col min="6690" max="6695" width="0" style="199" hidden="1" customWidth="1"/>
    <col min="6696" max="6701" width="10.140625" style="199" customWidth="1"/>
    <col min="6702" max="6702" width="14.42578125" style="199" bestFit="1" customWidth="1"/>
    <col min="6703" max="6896" width="11.42578125" style="199"/>
    <col min="6897" max="6897" width="19.28515625" style="199" customWidth="1"/>
    <col min="6898" max="6898" width="6.85546875" style="199" customWidth="1"/>
    <col min="6899" max="6899" width="48" style="199" customWidth="1"/>
    <col min="6900" max="6901" width="7.42578125" style="199" customWidth="1"/>
    <col min="6902" max="6902" width="5.42578125" style="199" customWidth="1"/>
    <col min="6903" max="6908" width="0" style="199" hidden="1" customWidth="1"/>
    <col min="6909" max="6914" width="5.85546875" style="199" customWidth="1"/>
    <col min="6915" max="6915" width="9.140625" style="199" customWidth="1"/>
    <col min="6916" max="6916" width="8" style="199" customWidth="1"/>
    <col min="6917" max="6917" width="12.28515625" style="199" customWidth="1"/>
    <col min="6918" max="6942" width="0" style="199" hidden="1" customWidth="1"/>
    <col min="6943" max="6943" width="36.85546875" style="199" customWidth="1"/>
    <col min="6944" max="6944" width="42.28515625" style="199" customWidth="1"/>
    <col min="6945" max="6945" width="14.28515625" style="199" customWidth="1"/>
    <col min="6946" max="6951" width="0" style="199" hidden="1" customWidth="1"/>
    <col min="6952" max="6957" width="10.140625" style="199" customWidth="1"/>
    <col min="6958" max="6958" width="14.42578125" style="199" bestFit="1" customWidth="1"/>
    <col min="6959" max="7152" width="11.42578125" style="199"/>
    <col min="7153" max="7153" width="19.28515625" style="199" customWidth="1"/>
    <col min="7154" max="7154" width="6.85546875" style="199" customWidth="1"/>
    <col min="7155" max="7155" width="48" style="199" customWidth="1"/>
    <col min="7156" max="7157" width="7.42578125" style="199" customWidth="1"/>
    <col min="7158" max="7158" width="5.42578125" style="199" customWidth="1"/>
    <col min="7159" max="7164" width="0" style="199" hidden="1" customWidth="1"/>
    <col min="7165" max="7170" width="5.85546875" style="199" customWidth="1"/>
    <col min="7171" max="7171" width="9.140625" style="199" customWidth="1"/>
    <col min="7172" max="7172" width="8" style="199" customWidth="1"/>
    <col min="7173" max="7173" width="12.28515625" style="199" customWidth="1"/>
    <col min="7174" max="7198" width="0" style="199" hidden="1" customWidth="1"/>
    <col min="7199" max="7199" width="36.85546875" style="199" customWidth="1"/>
    <col min="7200" max="7200" width="42.28515625" style="199" customWidth="1"/>
    <col min="7201" max="7201" width="14.28515625" style="199" customWidth="1"/>
    <col min="7202" max="7207" width="0" style="199" hidden="1" customWidth="1"/>
    <col min="7208" max="7213" width="10.140625" style="199" customWidth="1"/>
    <col min="7214" max="7214" width="14.42578125" style="199" bestFit="1" customWidth="1"/>
    <col min="7215" max="7408" width="11.42578125" style="199"/>
    <col min="7409" max="7409" width="19.28515625" style="199" customWidth="1"/>
    <col min="7410" max="7410" width="6.85546875" style="199" customWidth="1"/>
    <col min="7411" max="7411" width="48" style="199" customWidth="1"/>
    <col min="7412" max="7413" width="7.42578125" style="199" customWidth="1"/>
    <col min="7414" max="7414" width="5.42578125" style="199" customWidth="1"/>
    <col min="7415" max="7420" width="0" style="199" hidden="1" customWidth="1"/>
    <col min="7421" max="7426" width="5.85546875" style="199" customWidth="1"/>
    <col min="7427" max="7427" width="9.140625" style="199" customWidth="1"/>
    <col min="7428" max="7428" width="8" style="199" customWidth="1"/>
    <col min="7429" max="7429" width="12.28515625" style="199" customWidth="1"/>
    <col min="7430" max="7454" width="0" style="199" hidden="1" customWidth="1"/>
    <col min="7455" max="7455" width="36.85546875" style="199" customWidth="1"/>
    <col min="7456" max="7456" width="42.28515625" style="199" customWidth="1"/>
    <col min="7457" max="7457" width="14.28515625" style="199" customWidth="1"/>
    <col min="7458" max="7463" width="0" style="199" hidden="1" customWidth="1"/>
    <col min="7464" max="7469" width="10.140625" style="199" customWidth="1"/>
    <col min="7470" max="7470" width="14.42578125" style="199" bestFit="1" customWidth="1"/>
    <col min="7471" max="7664" width="11.42578125" style="199"/>
    <col min="7665" max="7665" width="19.28515625" style="199" customWidth="1"/>
    <col min="7666" max="7666" width="6.85546875" style="199" customWidth="1"/>
    <col min="7667" max="7667" width="48" style="199" customWidth="1"/>
    <col min="7668" max="7669" width="7.42578125" style="199" customWidth="1"/>
    <col min="7670" max="7670" width="5.42578125" style="199" customWidth="1"/>
    <col min="7671" max="7676" width="0" style="199" hidden="1" customWidth="1"/>
    <col min="7677" max="7682" width="5.85546875" style="199" customWidth="1"/>
    <col min="7683" max="7683" width="9.140625" style="199" customWidth="1"/>
    <col min="7684" max="7684" width="8" style="199" customWidth="1"/>
    <col min="7685" max="7685" width="12.28515625" style="199" customWidth="1"/>
    <col min="7686" max="7710" width="0" style="199" hidden="1" customWidth="1"/>
    <col min="7711" max="7711" width="36.85546875" style="199" customWidth="1"/>
    <col min="7712" max="7712" width="42.28515625" style="199" customWidth="1"/>
    <col min="7713" max="7713" width="14.28515625" style="199" customWidth="1"/>
    <col min="7714" max="7719" width="0" style="199" hidden="1" customWidth="1"/>
    <col min="7720" max="7725" width="10.140625" style="199" customWidth="1"/>
    <col min="7726" max="7726" width="14.42578125" style="199" bestFit="1" customWidth="1"/>
    <col min="7727" max="7920" width="11.42578125" style="199"/>
    <col min="7921" max="7921" width="19.28515625" style="199" customWidth="1"/>
    <col min="7922" max="7922" width="6.85546875" style="199" customWidth="1"/>
    <col min="7923" max="7923" width="48" style="199" customWidth="1"/>
    <col min="7924" max="7925" width="7.42578125" style="199" customWidth="1"/>
    <col min="7926" max="7926" width="5.42578125" style="199" customWidth="1"/>
    <col min="7927" max="7932" width="0" style="199" hidden="1" customWidth="1"/>
    <col min="7933" max="7938" width="5.85546875" style="199" customWidth="1"/>
    <col min="7939" max="7939" width="9.140625" style="199" customWidth="1"/>
    <col min="7940" max="7940" width="8" style="199" customWidth="1"/>
    <col min="7941" max="7941" width="12.28515625" style="199" customWidth="1"/>
    <col min="7942" max="7966" width="0" style="199" hidden="1" customWidth="1"/>
    <col min="7967" max="7967" width="36.85546875" style="199" customWidth="1"/>
    <col min="7968" max="7968" width="42.28515625" style="199" customWidth="1"/>
    <col min="7969" max="7969" width="14.28515625" style="199" customWidth="1"/>
    <col min="7970" max="7975" width="0" style="199" hidden="1" customWidth="1"/>
    <col min="7976" max="7981" width="10.140625" style="199" customWidth="1"/>
    <col min="7982" max="7982" width="14.42578125" style="199" bestFit="1" customWidth="1"/>
    <col min="7983" max="8176" width="11.42578125" style="199"/>
    <col min="8177" max="8177" width="19.28515625" style="199" customWidth="1"/>
    <col min="8178" max="8178" width="6.85546875" style="199" customWidth="1"/>
    <col min="8179" max="8179" width="48" style="199" customWidth="1"/>
    <col min="8180" max="8181" width="7.42578125" style="199" customWidth="1"/>
    <col min="8182" max="8182" width="5.42578125" style="199" customWidth="1"/>
    <col min="8183" max="8188" width="0" style="199" hidden="1" customWidth="1"/>
    <col min="8189" max="8194" width="5.85546875" style="199" customWidth="1"/>
    <col min="8195" max="8195" width="9.140625" style="199" customWidth="1"/>
    <col min="8196" max="8196" width="8" style="199" customWidth="1"/>
    <col min="8197" max="8197" width="12.28515625" style="199" customWidth="1"/>
    <col min="8198" max="8222" width="0" style="199" hidden="1" customWidth="1"/>
    <col min="8223" max="8223" width="36.85546875" style="199" customWidth="1"/>
    <col min="8224" max="8224" width="42.28515625" style="199" customWidth="1"/>
    <col min="8225" max="8225" width="14.28515625" style="199" customWidth="1"/>
    <col min="8226" max="8231" width="0" style="199" hidden="1" customWidth="1"/>
    <col min="8232" max="8237" width="10.140625" style="199" customWidth="1"/>
    <col min="8238" max="8238" width="14.42578125" style="199" bestFit="1" customWidth="1"/>
    <col min="8239" max="8432" width="11.42578125" style="199"/>
    <col min="8433" max="8433" width="19.28515625" style="199" customWidth="1"/>
    <col min="8434" max="8434" width="6.85546875" style="199" customWidth="1"/>
    <col min="8435" max="8435" width="48" style="199" customWidth="1"/>
    <col min="8436" max="8437" width="7.42578125" style="199" customWidth="1"/>
    <col min="8438" max="8438" width="5.42578125" style="199" customWidth="1"/>
    <col min="8439" max="8444" width="0" style="199" hidden="1" customWidth="1"/>
    <col min="8445" max="8450" width="5.85546875" style="199" customWidth="1"/>
    <col min="8451" max="8451" width="9.140625" style="199" customWidth="1"/>
    <col min="8452" max="8452" width="8" style="199" customWidth="1"/>
    <col min="8453" max="8453" width="12.28515625" style="199" customWidth="1"/>
    <col min="8454" max="8478" width="0" style="199" hidden="1" customWidth="1"/>
    <col min="8479" max="8479" width="36.85546875" style="199" customWidth="1"/>
    <col min="8480" max="8480" width="42.28515625" style="199" customWidth="1"/>
    <col min="8481" max="8481" width="14.28515625" style="199" customWidth="1"/>
    <col min="8482" max="8487" width="0" style="199" hidden="1" customWidth="1"/>
    <col min="8488" max="8493" width="10.140625" style="199" customWidth="1"/>
    <col min="8494" max="8494" width="14.42578125" style="199" bestFit="1" customWidth="1"/>
    <col min="8495" max="8688" width="11.42578125" style="199"/>
    <col min="8689" max="8689" width="19.28515625" style="199" customWidth="1"/>
    <col min="8690" max="8690" width="6.85546875" style="199" customWidth="1"/>
    <col min="8691" max="8691" width="48" style="199" customWidth="1"/>
    <col min="8692" max="8693" width="7.42578125" style="199" customWidth="1"/>
    <col min="8694" max="8694" width="5.42578125" style="199" customWidth="1"/>
    <col min="8695" max="8700" width="0" style="199" hidden="1" customWidth="1"/>
    <col min="8701" max="8706" width="5.85546875" style="199" customWidth="1"/>
    <col min="8707" max="8707" width="9.140625" style="199" customWidth="1"/>
    <col min="8708" max="8708" width="8" style="199" customWidth="1"/>
    <col min="8709" max="8709" width="12.28515625" style="199" customWidth="1"/>
    <col min="8710" max="8734" width="0" style="199" hidden="1" customWidth="1"/>
    <col min="8735" max="8735" width="36.85546875" style="199" customWidth="1"/>
    <col min="8736" max="8736" width="42.28515625" style="199" customWidth="1"/>
    <col min="8737" max="8737" width="14.28515625" style="199" customWidth="1"/>
    <col min="8738" max="8743" width="0" style="199" hidden="1" customWidth="1"/>
    <col min="8744" max="8749" width="10.140625" style="199" customWidth="1"/>
    <col min="8750" max="8750" width="14.42578125" style="199" bestFit="1" customWidth="1"/>
    <col min="8751" max="8944" width="11.42578125" style="199"/>
    <col min="8945" max="8945" width="19.28515625" style="199" customWidth="1"/>
    <col min="8946" max="8946" width="6.85546875" style="199" customWidth="1"/>
    <col min="8947" max="8947" width="48" style="199" customWidth="1"/>
    <col min="8948" max="8949" width="7.42578125" style="199" customWidth="1"/>
    <col min="8950" max="8950" width="5.42578125" style="199" customWidth="1"/>
    <col min="8951" max="8956" width="0" style="199" hidden="1" customWidth="1"/>
    <col min="8957" max="8962" width="5.85546875" style="199" customWidth="1"/>
    <col min="8963" max="8963" width="9.140625" style="199" customWidth="1"/>
    <col min="8964" max="8964" width="8" style="199" customWidth="1"/>
    <col min="8965" max="8965" width="12.28515625" style="199" customWidth="1"/>
    <col min="8966" max="8990" width="0" style="199" hidden="1" customWidth="1"/>
    <col min="8991" max="8991" width="36.85546875" style="199" customWidth="1"/>
    <col min="8992" max="8992" width="42.28515625" style="199" customWidth="1"/>
    <col min="8993" max="8993" width="14.28515625" style="199" customWidth="1"/>
    <col min="8994" max="8999" width="0" style="199" hidden="1" customWidth="1"/>
    <col min="9000" max="9005" width="10.140625" style="199" customWidth="1"/>
    <col min="9006" max="9006" width="14.42578125" style="199" bestFit="1" customWidth="1"/>
    <col min="9007" max="9200" width="11.42578125" style="199"/>
    <col min="9201" max="9201" width="19.28515625" style="199" customWidth="1"/>
    <col min="9202" max="9202" width="6.85546875" style="199" customWidth="1"/>
    <col min="9203" max="9203" width="48" style="199" customWidth="1"/>
    <col min="9204" max="9205" width="7.42578125" style="199" customWidth="1"/>
    <col min="9206" max="9206" width="5.42578125" style="199" customWidth="1"/>
    <col min="9207" max="9212" width="0" style="199" hidden="1" customWidth="1"/>
    <col min="9213" max="9218" width="5.85546875" style="199" customWidth="1"/>
    <col min="9219" max="9219" width="9.140625" style="199" customWidth="1"/>
    <col min="9220" max="9220" width="8" style="199" customWidth="1"/>
    <col min="9221" max="9221" width="12.28515625" style="199" customWidth="1"/>
    <col min="9222" max="9246" width="0" style="199" hidden="1" customWidth="1"/>
    <col min="9247" max="9247" width="36.85546875" style="199" customWidth="1"/>
    <col min="9248" max="9248" width="42.28515625" style="199" customWidth="1"/>
    <col min="9249" max="9249" width="14.28515625" style="199" customWidth="1"/>
    <col min="9250" max="9255" width="0" style="199" hidden="1" customWidth="1"/>
    <col min="9256" max="9261" width="10.140625" style="199" customWidth="1"/>
    <col min="9262" max="9262" width="14.42578125" style="199" bestFit="1" customWidth="1"/>
    <col min="9263" max="9456" width="11.42578125" style="199"/>
    <col min="9457" max="9457" width="19.28515625" style="199" customWidth="1"/>
    <col min="9458" max="9458" width="6.85546875" style="199" customWidth="1"/>
    <col min="9459" max="9459" width="48" style="199" customWidth="1"/>
    <col min="9460" max="9461" width="7.42578125" style="199" customWidth="1"/>
    <col min="9462" max="9462" width="5.42578125" style="199" customWidth="1"/>
    <col min="9463" max="9468" width="0" style="199" hidden="1" customWidth="1"/>
    <col min="9469" max="9474" width="5.85546875" style="199" customWidth="1"/>
    <col min="9475" max="9475" width="9.140625" style="199" customWidth="1"/>
    <col min="9476" max="9476" width="8" style="199" customWidth="1"/>
    <col min="9477" max="9477" width="12.28515625" style="199" customWidth="1"/>
    <col min="9478" max="9502" width="0" style="199" hidden="1" customWidth="1"/>
    <col min="9503" max="9503" width="36.85546875" style="199" customWidth="1"/>
    <col min="9504" max="9504" width="42.28515625" style="199" customWidth="1"/>
    <col min="9505" max="9505" width="14.28515625" style="199" customWidth="1"/>
    <col min="9506" max="9511" width="0" style="199" hidden="1" customWidth="1"/>
    <col min="9512" max="9517" width="10.140625" style="199" customWidth="1"/>
    <col min="9518" max="9518" width="14.42578125" style="199" bestFit="1" customWidth="1"/>
    <col min="9519" max="9712" width="11.42578125" style="199"/>
    <col min="9713" max="9713" width="19.28515625" style="199" customWidth="1"/>
    <col min="9714" max="9714" width="6.85546875" style="199" customWidth="1"/>
    <col min="9715" max="9715" width="48" style="199" customWidth="1"/>
    <col min="9716" max="9717" width="7.42578125" style="199" customWidth="1"/>
    <col min="9718" max="9718" width="5.42578125" style="199" customWidth="1"/>
    <col min="9719" max="9724" width="0" style="199" hidden="1" customWidth="1"/>
    <col min="9725" max="9730" width="5.85546875" style="199" customWidth="1"/>
    <col min="9731" max="9731" width="9.140625" style="199" customWidth="1"/>
    <col min="9732" max="9732" width="8" style="199" customWidth="1"/>
    <col min="9733" max="9733" width="12.28515625" style="199" customWidth="1"/>
    <col min="9734" max="9758" width="0" style="199" hidden="1" customWidth="1"/>
    <col min="9759" max="9759" width="36.85546875" style="199" customWidth="1"/>
    <col min="9760" max="9760" width="42.28515625" style="199" customWidth="1"/>
    <col min="9761" max="9761" width="14.28515625" style="199" customWidth="1"/>
    <col min="9762" max="9767" width="0" style="199" hidden="1" customWidth="1"/>
    <col min="9768" max="9773" width="10.140625" style="199" customWidth="1"/>
    <col min="9774" max="9774" width="14.42578125" style="199" bestFit="1" customWidth="1"/>
    <col min="9775" max="9968" width="11.42578125" style="199"/>
    <col min="9969" max="9969" width="19.28515625" style="199" customWidth="1"/>
    <col min="9970" max="9970" width="6.85546875" style="199" customWidth="1"/>
    <col min="9971" max="9971" width="48" style="199" customWidth="1"/>
    <col min="9972" max="9973" width="7.42578125" style="199" customWidth="1"/>
    <col min="9974" max="9974" width="5.42578125" style="199" customWidth="1"/>
    <col min="9975" max="9980" width="0" style="199" hidden="1" customWidth="1"/>
    <col min="9981" max="9986" width="5.85546875" style="199" customWidth="1"/>
    <col min="9987" max="9987" width="9.140625" style="199" customWidth="1"/>
    <col min="9988" max="9988" width="8" style="199" customWidth="1"/>
    <col min="9989" max="9989" width="12.28515625" style="199" customWidth="1"/>
    <col min="9990" max="10014" width="0" style="199" hidden="1" customWidth="1"/>
    <col min="10015" max="10015" width="36.85546875" style="199" customWidth="1"/>
    <col min="10016" max="10016" width="42.28515625" style="199" customWidth="1"/>
    <col min="10017" max="10017" width="14.28515625" style="199" customWidth="1"/>
    <col min="10018" max="10023" width="0" style="199" hidden="1" customWidth="1"/>
    <col min="10024" max="10029" width="10.140625" style="199" customWidth="1"/>
    <col min="10030" max="10030" width="14.42578125" style="199" bestFit="1" customWidth="1"/>
    <col min="10031" max="10224" width="11.42578125" style="199"/>
    <col min="10225" max="10225" width="19.28515625" style="199" customWidth="1"/>
    <col min="10226" max="10226" width="6.85546875" style="199" customWidth="1"/>
    <col min="10227" max="10227" width="48" style="199" customWidth="1"/>
    <col min="10228" max="10229" width="7.42578125" style="199" customWidth="1"/>
    <col min="10230" max="10230" width="5.42578125" style="199" customWidth="1"/>
    <col min="10231" max="10236" width="0" style="199" hidden="1" customWidth="1"/>
    <col min="10237" max="10242" width="5.85546875" style="199" customWidth="1"/>
    <col min="10243" max="10243" width="9.140625" style="199" customWidth="1"/>
    <col min="10244" max="10244" width="8" style="199" customWidth="1"/>
    <col min="10245" max="10245" width="12.28515625" style="199" customWidth="1"/>
    <col min="10246" max="10270" width="0" style="199" hidden="1" customWidth="1"/>
    <col min="10271" max="10271" width="36.85546875" style="199" customWidth="1"/>
    <col min="10272" max="10272" width="42.28515625" style="199" customWidth="1"/>
    <col min="10273" max="10273" width="14.28515625" style="199" customWidth="1"/>
    <col min="10274" max="10279" width="0" style="199" hidden="1" customWidth="1"/>
    <col min="10280" max="10285" width="10.140625" style="199" customWidth="1"/>
    <col min="10286" max="10286" width="14.42578125" style="199" bestFit="1" customWidth="1"/>
    <col min="10287" max="10480" width="11.42578125" style="199"/>
    <col min="10481" max="10481" width="19.28515625" style="199" customWidth="1"/>
    <col min="10482" max="10482" width="6.85546875" style="199" customWidth="1"/>
    <col min="10483" max="10483" width="48" style="199" customWidth="1"/>
    <col min="10484" max="10485" width="7.42578125" style="199" customWidth="1"/>
    <col min="10486" max="10486" width="5.42578125" style="199" customWidth="1"/>
    <col min="10487" max="10492" width="0" style="199" hidden="1" customWidth="1"/>
    <col min="10493" max="10498" width="5.85546875" style="199" customWidth="1"/>
    <col min="10499" max="10499" width="9.140625" style="199" customWidth="1"/>
    <col min="10500" max="10500" width="8" style="199" customWidth="1"/>
    <col min="10501" max="10501" width="12.28515625" style="199" customWidth="1"/>
    <col min="10502" max="10526" width="0" style="199" hidden="1" customWidth="1"/>
    <col min="10527" max="10527" width="36.85546875" style="199" customWidth="1"/>
    <col min="10528" max="10528" width="42.28515625" style="199" customWidth="1"/>
    <col min="10529" max="10529" width="14.28515625" style="199" customWidth="1"/>
    <col min="10530" max="10535" width="0" style="199" hidden="1" customWidth="1"/>
    <col min="10536" max="10541" width="10.140625" style="199" customWidth="1"/>
    <col min="10542" max="10542" width="14.42578125" style="199" bestFit="1" customWidth="1"/>
    <col min="10543" max="10736" width="11.42578125" style="199"/>
    <col min="10737" max="10737" width="19.28515625" style="199" customWidth="1"/>
    <col min="10738" max="10738" width="6.85546875" style="199" customWidth="1"/>
    <col min="10739" max="10739" width="48" style="199" customWidth="1"/>
    <col min="10740" max="10741" width="7.42578125" style="199" customWidth="1"/>
    <col min="10742" max="10742" width="5.42578125" style="199" customWidth="1"/>
    <col min="10743" max="10748" width="0" style="199" hidden="1" customWidth="1"/>
    <col min="10749" max="10754" width="5.85546875" style="199" customWidth="1"/>
    <col min="10755" max="10755" width="9.140625" style="199" customWidth="1"/>
    <col min="10756" max="10756" width="8" style="199" customWidth="1"/>
    <col min="10757" max="10757" width="12.28515625" style="199" customWidth="1"/>
    <col min="10758" max="10782" width="0" style="199" hidden="1" customWidth="1"/>
    <col min="10783" max="10783" width="36.85546875" style="199" customWidth="1"/>
    <col min="10784" max="10784" width="42.28515625" style="199" customWidth="1"/>
    <col min="10785" max="10785" width="14.28515625" style="199" customWidth="1"/>
    <col min="10786" max="10791" width="0" style="199" hidden="1" customWidth="1"/>
    <col min="10792" max="10797" width="10.140625" style="199" customWidth="1"/>
    <col min="10798" max="10798" width="14.42578125" style="199" bestFit="1" customWidth="1"/>
    <col min="10799" max="10992" width="11.42578125" style="199"/>
    <col min="10993" max="10993" width="19.28515625" style="199" customWidth="1"/>
    <col min="10994" max="10994" width="6.85546875" style="199" customWidth="1"/>
    <col min="10995" max="10995" width="48" style="199" customWidth="1"/>
    <col min="10996" max="10997" width="7.42578125" style="199" customWidth="1"/>
    <col min="10998" max="10998" width="5.42578125" style="199" customWidth="1"/>
    <col min="10999" max="11004" width="0" style="199" hidden="1" customWidth="1"/>
    <col min="11005" max="11010" width="5.85546875" style="199" customWidth="1"/>
    <col min="11011" max="11011" width="9.140625" style="199" customWidth="1"/>
    <col min="11012" max="11012" width="8" style="199" customWidth="1"/>
    <col min="11013" max="11013" width="12.28515625" style="199" customWidth="1"/>
    <col min="11014" max="11038" width="0" style="199" hidden="1" customWidth="1"/>
    <col min="11039" max="11039" width="36.85546875" style="199" customWidth="1"/>
    <col min="11040" max="11040" width="42.28515625" style="199" customWidth="1"/>
    <col min="11041" max="11041" width="14.28515625" style="199" customWidth="1"/>
    <col min="11042" max="11047" width="0" style="199" hidden="1" customWidth="1"/>
    <col min="11048" max="11053" width="10.140625" style="199" customWidth="1"/>
    <col min="11054" max="11054" width="14.42578125" style="199" bestFit="1" customWidth="1"/>
    <col min="11055" max="11248" width="11.42578125" style="199"/>
    <col min="11249" max="11249" width="19.28515625" style="199" customWidth="1"/>
    <col min="11250" max="11250" width="6.85546875" style="199" customWidth="1"/>
    <col min="11251" max="11251" width="48" style="199" customWidth="1"/>
    <col min="11252" max="11253" width="7.42578125" style="199" customWidth="1"/>
    <col min="11254" max="11254" width="5.42578125" style="199" customWidth="1"/>
    <col min="11255" max="11260" width="0" style="199" hidden="1" customWidth="1"/>
    <col min="11261" max="11266" width="5.85546875" style="199" customWidth="1"/>
    <col min="11267" max="11267" width="9.140625" style="199" customWidth="1"/>
    <col min="11268" max="11268" width="8" style="199" customWidth="1"/>
    <col min="11269" max="11269" width="12.28515625" style="199" customWidth="1"/>
    <col min="11270" max="11294" width="0" style="199" hidden="1" customWidth="1"/>
    <col min="11295" max="11295" width="36.85546875" style="199" customWidth="1"/>
    <col min="11296" max="11296" width="42.28515625" style="199" customWidth="1"/>
    <col min="11297" max="11297" width="14.28515625" style="199" customWidth="1"/>
    <col min="11298" max="11303" width="0" style="199" hidden="1" customWidth="1"/>
    <col min="11304" max="11309" width="10.140625" style="199" customWidth="1"/>
    <col min="11310" max="11310" width="14.42578125" style="199" bestFit="1" customWidth="1"/>
    <col min="11311" max="11504" width="11.42578125" style="199"/>
    <col min="11505" max="11505" width="19.28515625" style="199" customWidth="1"/>
    <col min="11506" max="11506" width="6.85546875" style="199" customWidth="1"/>
    <col min="11507" max="11507" width="48" style="199" customWidth="1"/>
    <col min="11508" max="11509" width="7.42578125" style="199" customWidth="1"/>
    <col min="11510" max="11510" width="5.42578125" style="199" customWidth="1"/>
    <col min="11511" max="11516" width="0" style="199" hidden="1" customWidth="1"/>
    <col min="11517" max="11522" width="5.85546875" style="199" customWidth="1"/>
    <col min="11523" max="11523" width="9.140625" style="199" customWidth="1"/>
    <col min="11524" max="11524" width="8" style="199" customWidth="1"/>
    <col min="11525" max="11525" width="12.28515625" style="199" customWidth="1"/>
    <col min="11526" max="11550" width="0" style="199" hidden="1" customWidth="1"/>
    <col min="11551" max="11551" width="36.85546875" style="199" customWidth="1"/>
    <col min="11552" max="11552" width="42.28515625" style="199" customWidth="1"/>
    <col min="11553" max="11553" width="14.28515625" style="199" customWidth="1"/>
    <col min="11554" max="11559" width="0" style="199" hidden="1" customWidth="1"/>
    <col min="11560" max="11565" width="10.140625" style="199" customWidth="1"/>
    <col min="11566" max="11566" width="14.42578125" style="199" bestFit="1" customWidth="1"/>
    <col min="11567" max="11760" width="11.42578125" style="199"/>
    <col min="11761" max="11761" width="19.28515625" style="199" customWidth="1"/>
    <col min="11762" max="11762" width="6.85546875" style="199" customWidth="1"/>
    <col min="11763" max="11763" width="48" style="199" customWidth="1"/>
    <col min="11764" max="11765" width="7.42578125" style="199" customWidth="1"/>
    <col min="11766" max="11766" width="5.42578125" style="199" customWidth="1"/>
    <col min="11767" max="11772" width="0" style="199" hidden="1" customWidth="1"/>
    <col min="11773" max="11778" width="5.85546875" style="199" customWidth="1"/>
    <col min="11779" max="11779" width="9.140625" style="199" customWidth="1"/>
    <col min="11780" max="11780" width="8" style="199" customWidth="1"/>
    <col min="11781" max="11781" width="12.28515625" style="199" customWidth="1"/>
    <col min="11782" max="11806" width="0" style="199" hidden="1" customWidth="1"/>
    <col min="11807" max="11807" width="36.85546875" style="199" customWidth="1"/>
    <col min="11808" max="11808" width="42.28515625" style="199" customWidth="1"/>
    <col min="11809" max="11809" width="14.28515625" style="199" customWidth="1"/>
    <col min="11810" max="11815" width="0" style="199" hidden="1" customWidth="1"/>
    <col min="11816" max="11821" width="10.140625" style="199" customWidth="1"/>
    <col min="11822" max="11822" width="14.42578125" style="199" bestFit="1" customWidth="1"/>
    <col min="11823" max="12016" width="11.42578125" style="199"/>
    <col min="12017" max="12017" width="19.28515625" style="199" customWidth="1"/>
    <col min="12018" max="12018" width="6.85546875" style="199" customWidth="1"/>
    <col min="12019" max="12019" width="48" style="199" customWidth="1"/>
    <col min="12020" max="12021" width="7.42578125" style="199" customWidth="1"/>
    <col min="12022" max="12022" width="5.42578125" style="199" customWidth="1"/>
    <col min="12023" max="12028" width="0" style="199" hidden="1" customWidth="1"/>
    <col min="12029" max="12034" width="5.85546875" style="199" customWidth="1"/>
    <col min="12035" max="12035" width="9.140625" style="199" customWidth="1"/>
    <col min="12036" max="12036" width="8" style="199" customWidth="1"/>
    <col min="12037" max="12037" width="12.28515625" style="199" customWidth="1"/>
    <col min="12038" max="12062" width="0" style="199" hidden="1" customWidth="1"/>
    <col min="12063" max="12063" width="36.85546875" style="199" customWidth="1"/>
    <col min="12064" max="12064" width="42.28515625" style="199" customWidth="1"/>
    <col min="12065" max="12065" width="14.28515625" style="199" customWidth="1"/>
    <col min="12066" max="12071" width="0" style="199" hidden="1" customWidth="1"/>
    <col min="12072" max="12077" width="10.140625" style="199" customWidth="1"/>
    <col min="12078" max="12078" width="14.42578125" style="199" bestFit="1" customWidth="1"/>
    <col min="12079" max="12272" width="11.42578125" style="199"/>
    <col min="12273" max="12273" width="19.28515625" style="199" customWidth="1"/>
    <col min="12274" max="12274" width="6.85546875" style="199" customWidth="1"/>
    <col min="12275" max="12275" width="48" style="199" customWidth="1"/>
    <col min="12276" max="12277" width="7.42578125" style="199" customWidth="1"/>
    <col min="12278" max="12278" width="5.42578125" style="199" customWidth="1"/>
    <col min="12279" max="12284" width="0" style="199" hidden="1" customWidth="1"/>
    <col min="12285" max="12290" width="5.85546875" style="199" customWidth="1"/>
    <col min="12291" max="12291" width="9.140625" style="199" customWidth="1"/>
    <col min="12292" max="12292" width="8" style="199" customWidth="1"/>
    <col min="12293" max="12293" width="12.28515625" style="199" customWidth="1"/>
    <col min="12294" max="12318" width="0" style="199" hidden="1" customWidth="1"/>
    <col min="12319" max="12319" width="36.85546875" style="199" customWidth="1"/>
    <col min="12320" max="12320" width="42.28515625" style="199" customWidth="1"/>
    <col min="12321" max="12321" width="14.28515625" style="199" customWidth="1"/>
    <col min="12322" max="12327" width="0" style="199" hidden="1" customWidth="1"/>
    <col min="12328" max="12333" width="10.140625" style="199" customWidth="1"/>
    <col min="12334" max="12334" width="14.42578125" style="199" bestFit="1" customWidth="1"/>
    <col min="12335" max="12528" width="11.42578125" style="199"/>
    <col min="12529" max="12529" width="19.28515625" style="199" customWidth="1"/>
    <col min="12530" max="12530" width="6.85546875" style="199" customWidth="1"/>
    <col min="12531" max="12531" width="48" style="199" customWidth="1"/>
    <col min="12532" max="12533" width="7.42578125" style="199" customWidth="1"/>
    <col min="12534" max="12534" width="5.42578125" style="199" customWidth="1"/>
    <col min="12535" max="12540" width="0" style="199" hidden="1" customWidth="1"/>
    <col min="12541" max="12546" width="5.85546875" style="199" customWidth="1"/>
    <col min="12547" max="12547" width="9.140625" style="199" customWidth="1"/>
    <col min="12548" max="12548" width="8" style="199" customWidth="1"/>
    <col min="12549" max="12549" width="12.28515625" style="199" customWidth="1"/>
    <col min="12550" max="12574" width="0" style="199" hidden="1" customWidth="1"/>
    <col min="12575" max="12575" width="36.85546875" style="199" customWidth="1"/>
    <col min="12576" max="12576" width="42.28515625" style="199" customWidth="1"/>
    <col min="12577" max="12577" width="14.28515625" style="199" customWidth="1"/>
    <col min="12578" max="12583" width="0" style="199" hidden="1" customWidth="1"/>
    <col min="12584" max="12589" width="10.140625" style="199" customWidth="1"/>
    <col min="12590" max="12590" width="14.42578125" style="199" bestFit="1" customWidth="1"/>
    <col min="12591" max="12784" width="11.42578125" style="199"/>
    <col min="12785" max="12785" width="19.28515625" style="199" customWidth="1"/>
    <col min="12786" max="12786" width="6.85546875" style="199" customWidth="1"/>
    <col min="12787" max="12787" width="48" style="199" customWidth="1"/>
    <col min="12788" max="12789" width="7.42578125" style="199" customWidth="1"/>
    <col min="12790" max="12790" width="5.42578125" style="199" customWidth="1"/>
    <col min="12791" max="12796" width="0" style="199" hidden="1" customWidth="1"/>
    <col min="12797" max="12802" width="5.85546875" style="199" customWidth="1"/>
    <col min="12803" max="12803" width="9.140625" style="199" customWidth="1"/>
    <col min="12804" max="12804" width="8" style="199" customWidth="1"/>
    <col min="12805" max="12805" width="12.28515625" style="199" customWidth="1"/>
    <col min="12806" max="12830" width="0" style="199" hidden="1" customWidth="1"/>
    <col min="12831" max="12831" width="36.85546875" style="199" customWidth="1"/>
    <col min="12832" max="12832" width="42.28515625" style="199" customWidth="1"/>
    <col min="12833" max="12833" width="14.28515625" style="199" customWidth="1"/>
    <col min="12834" max="12839" width="0" style="199" hidden="1" customWidth="1"/>
    <col min="12840" max="12845" width="10.140625" style="199" customWidth="1"/>
    <col min="12846" max="12846" width="14.42578125" style="199" bestFit="1" customWidth="1"/>
    <col min="12847" max="13040" width="11.42578125" style="199"/>
    <col min="13041" max="13041" width="19.28515625" style="199" customWidth="1"/>
    <col min="13042" max="13042" width="6.85546875" style="199" customWidth="1"/>
    <col min="13043" max="13043" width="48" style="199" customWidth="1"/>
    <col min="13044" max="13045" width="7.42578125" style="199" customWidth="1"/>
    <col min="13046" max="13046" width="5.42578125" style="199" customWidth="1"/>
    <col min="13047" max="13052" width="0" style="199" hidden="1" customWidth="1"/>
    <col min="13053" max="13058" width="5.85546875" style="199" customWidth="1"/>
    <col min="13059" max="13059" width="9.140625" style="199" customWidth="1"/>
    <col min="13060" max="13060" width="8" style="199" customWidth="1"/>
    <col min="13061" max="13061" width="12.28515625" style="199" customWidth="1"/>
    <col min="13062" max="13086" width="0" style="199" hidden="1" customWidth="1"/>
    <col min="13087" max="13087" width="36.85546875" style="199" customWidth="1"/>
    <col min="13088" max="13088" width="42.28515625" style="199" customWidth="1"/>
    <col min="13089" max="13089" width="14.28515625" style="199" customWidth="1"/>
    <col min="13090" max="13095" width="0" style="199" hidden="1" customWidth="1"/>
    <col min="13096" max="13101" width="10.140625" style="199" customWidth="1"/>
    <col min="13102" max="13102" width="14.42578125" style="199" bestFit="1" customWidth="1"/>
    <col min="13103" max="13296" width="11.42578125" style="199"/>
    <col min="13297" max="13297" width="19.28515625" style="199" customWidth="1"/>
    <col min="13298" max="13298" width="6.85546875" style="199" customWidth="1"/>
    <col min="13299" max="13299" width="48" style="199" customWidth="1"/>
    <col min="13300" max="13301" width="7.42578125" style="199" customWidth="1"/>
    <col min="13302" max="13302" width="5.42578125" style="199" customWidth="1"/>
    <col min="13303" max="13308" width="0" style="199" hidden="1" customWidth="1"/>
    <col min="13309" max="13314" width="5.85546875" style="199" customWidth="1"/>
    <col min="13315" max="13315" width="9.140625" style="199" customWidth="1"/>
    <col min="13316" max="13316" width="8" style="199" customWidth="1"/>
    <col min="13317" max="13317" width="12.28515625" style="199" customWidth="1"/>
    <col min="13318" max="13342" width="0" style="199" hidden="1" customWidth="1"/>
    <col min="13343" max="13343" width="36.85546875" style="199" customWidth="1"/>
    <col min="13344" max="13344" width="42.28515625" style="199" customWidth="1"/>
    <col min="13345" max="13345" width="14.28515625" style="199" customWidth="1"/>
    <col min="13346" max="13351" width="0" style="199" hidden="1" customWidth="1"/>
    <col min="13352" max="13357" width="10.140625" style="199" customWidth="1"/>
    <col min="13358" max="13358" width="14.42578125" style="199" bestFit="1" customWidth="1"/>
    <col min="13359" max="13552" width="11.42578125" style="199"/>
    <col min="13553" max="13553" width="19.28515625" style="199" customWidth="1"/>
    <col min="13554" max="13554" width="6.85546875" style="199" customWidth="1"/>
    <col min="13555" max="13555" width="48" style="199" customWidth="1"/>
    <col min="13556" max="13557" width="7.42578125" style="199" customWidth="1"/>
    <col min="13558" max="13558" width="5.42578125" style="199" customWidth="1"/>
    <col min="13559" max="13564" width="0" style="199" hidden="1" customWidth="1"/>
    <col min="13565" max="13570" width="5.85546875" style="199" customWidth="1"/>
    <col min="13571" max="13571" width="9.140625" style="199" customWidth="1"/>
    <col min="13572" max="13572" width="8" style="199" customWidth="1"/>
    <col min="13573" max="13573" width="12.28515625" style="199" customWidth="1"/>
    <col min="13574" max="13598" width="0" style="199" hidden="1" customWidth="1"/>
    <col min="13599" max="13599" width="36.85546875" style="199" customWidth="1"/>
    <col min="13600" max="13600" width="42.28515625" style="199" customWidth="1"/>
    <col min="13601" max="13601" width="14.28515625" style="199" customWidth="1"/>
    <col min="13602" max="13607" width="0" style="199" hidden="1" customWidth="1"/>
    <col min="13608" max="13613" width="10.140625" style="199" customWidth="1"/>
    <col min="13614" max="13614" width="14.42578125" style="199" bestFit="1" customWidth="1"/>
    <col min="13615" max="13808" width="11.42578125" style="199"/>
    <col min="13809" max="13809" width="19.28515625" style="199" customWidth="1"/>
    <col min="13810" max="13810" width="6.85546875" style="199" customWidth="1"/>
    <col min="13811" max="13811" width="48" style="199" customWidth="1"/>
    <col min="13812" max="13813" width="7.42578125" style="199" customWidth="1"/>
    <col min="13814" max="13814" width="5.42578125" style="199" customWidth="1"/>
    <col min="13815" max="13820" width="0" style="199" hidden="1" customWidth="1"/>
    <col min="13821" max="13826" width="5.85546875" style="199" customWidth="1"/>
    <col min="13827" max="13827" width="9.140625" style="199" customWidth="1"/>
    <col min="13828" max="13828" width="8" style="199" customWidth="1"/>
    <col min="13829" max="13829" width="12.28515625" style="199" customWidth="1"/>
    <col min="13830" max="13854" width="0" style="199" hidden="1" customWidth="1"/>
    <col min="13855" max="13855" width="36.85546875" style="199" customWidth="1"/>
    <col min="13856" max="13856" width="42.28515625" style="199" customWidth="1"/>
    <col min="13857" max="13857" width="14.28515625" style="199" customWidth="1"/>
    <col min="13858" max="13863" width="0" style="199" hidden="1" customWidth="1"/>
    <col min="13864" max="13869" width="10.140625" style="199" customWidth="1"/>
    <col min="13870" max="13870" width="14.42578125" style="199" bestFit="1" customWidth="1"/>
    <col min="13871" max="14064" width="11.42578125" style="199"/>
    <col min="14065" max="14065" width="19.28515625" style="199" customWidth="1"/>
    <col min="14066" max="14066" width="6.85546875" style="199" customWidth="1"/>
    <col min="14067" max="14067" width="48" style="199" customWidth="1"/>
    <col min="14068" max="14069" width="7.42578125" style="199" customWidth="1"/>
    <col min="14070" max="14070" width="5.42578125" style="199" customWidth="1"/>
    <col min="14071" max="14076" width="0" style="199" hidden="1" customWidth="1"/>
    <col min="14077" max="14082" width="5.85546875" style="199" customWidth="1"/>
    <col min="14083" max="14083" width="9.140625" style="199" customWidth="1"/>
    <col min="14084" max="14084" width="8" style="199" customWidth="1"/>
    <col min="14085" max="14085" width="12.28515625" style="199" customWidth="1"/>
    <col min="14086" max="14110" width="0" style="199" hidden="1" customWidth="1"/>
    <col min="14111" max="14111" width="36.85546875" style="199" customWidth="1"/>
    <col min="14112" max="14112" width="42.28515625" style="199" customWidth="1"/>
    <col min="14113" max="14113" width="14.28515625" style="199" customWidth="1"/>
    <col min="14114" max="14119" width="0" style="199" hidden="1" customWidth="1"/>
    <col min="14120" max="14125" width="10.140625" style="199" customWidth="1"/>
    <col min="14126" max="14126" width="14.42578125" style="199" bestFit="1" customWidth="1"/>
    <col min="14127" max="14320" width="11.42578125" style="199"/>
    <col min="14321" max="14321" width="19.28515625" style="199" customWidth="1"/>
    <col min="14322" max="14322" width="6.85546875" style="199" customWidth="1"/>
    <col min="14323" max="14323" width="48" style="199" customWidth="1"/>
    <col min="14324" max="14325" width="7.42578125" style="199" customWidth="1"/>
    <col min="14326" max="14326" width="5.42578125" style="199" customWidth="1"/>
    <col min="14327" max="14332" width="0" style="199" hidden="1" customWidth="1"/>
    <col min="14333" max="14338" width="5.85546875" style="199" customWidth="1"/>
    <col min="14339" max="14339" width="9.140625" style="199" customWidth="1"/>
    <col min="14340" max="14340" width="8" style="199" customWidth="1"/>
    <col min="14341" max="14341" width="12.28515625" style="199" customWidth="1"/>
    <col min="14342" max="14366" width="0" style="199" hidden="1" customWidth="1"/>
    <col min="14367" max="14367" width="36.85546875" style="199" customWidth="1"/>
    <col min="14368" max="14368" width="42.28515625" style="199" customWidth="1"/>
    <col min="14369" max="14369" width="14.28515625" style="199" customWidth="1"/>
    <col min="14370" max="14375" width="0" style="199" hidden="1" customWidth="1"/>
    <col min="14376" max="14381" width="10.140625" style="199" customWidth="1"/>
    <col min="14382" max="14382" width="14.42578125" style="199" bestFit="1" customWidth="1"/>
    <col min="14383" max="14576" width="11.42578125" style="199"/>
    <col min="14577" max="14577" width="19.28515625" style="199" customWidth="1"/>
    <col min="14578" max="14578" width="6.85546875" style="199" customWidth="1"/>
    <col min="14579" max="14579" width="48" style="199" customWidth="1"/>
    <col min="14580" max="14581" width="7.42578125" style="199" customWidth="1"/>
    <col min="14582" max="14582" width="5.42578125" style="199" customWidth="1"/>
    <col min="14583" max="14588" width="0" style="199" hidden="1" customWidth="1"/>
    <col min="14589" max="14594" width="5.85546875" style="199" customWidth="1"/>
    <col min="14595" max="14595" width="9.140625" style="199" customWidth="1"/>
    <col min="14596" max="14596" width="8" style="199" customWidth="1"/>
    <col min="14597" max="14597" width="12.28515625" style="199" customWidth="1"/>
    <col min="14598" max="14622" width="0" style="199" hidden="1" customWidth="1"/>
    <col min="14623" max="14623" width="36.85546875" style="199" customWidth="1"/>
    <col min="14624" max="14624" width="42.28515625" style="199" customWidth="1"/>
    <col min="14625" max="14625" width="14.28515625" style="199" customWidth="1"/>
    <col min="14626" max="14631" width="0" style="199" hidden="1" customWidth="1"/>
    <col min="14632" max="14637" width="10.140625" style="199" customWidth="1"/>
    <col min="14638" max="14638" width="14.42578125" style="199" bestFit="1" customWidth="1"/>
    <col min="14639" max="14832" width="11.42578125" style="199"/>
    <col min="14833" max="14833" width="19.28515625" style="199" customWidth="1"/>
    <col min="14834" max="14834" width="6.85546875" style="199" customWidth="1"/>
    <col min="14835" max="14835" width="48" style="199" customWidth="1"/>
    <col min="14836" max="14837" width="7.42578125" style="199" customWidth="1"/>
    <col min="14838" max="14838" width="5.42578125" style="199" customWidth="1"/>
    <col min="14839" max="14844" width="0" style="199" hidden="1" customWidth="1"/>
    <col min="14845" max="14850" width="5.85546875" style="199" customWidth="1"/>
    <col min="14851" max="14851" width="9.140625" style="199" customWidth="1"/>
    <col min="14852" max="14852" width="8" style="199" customWidth="1"/>
    <col min="14853" max="14853" width="12.28515625" style="199" customWidth="1"/>
    <col min="14854" max="14878" width="0" style="199" hidden="1" customWidth="1"/>
    <col min="14879" max="14879" width="36.85546875" style="199" customWidth="1"/>
    <col min="14880" max="14880" width="42.28515625" style="199" customWidth="1"/>
    <col min="14881" max="14881" width="14.28515625" style="199" customWidth="1"/>
    <col min="14882" max="14887" width="0" style="199" hidden="1" customWidth="1"/>
    <col min="14888" max="14893" width="10.140625" style="199" customWidth="1"/>
    <col min="14894" max="14894" width="14.42578125" style="199" bestFit="1" customWidth="1"/>
    <col min="14895" max="15088" width="11.42578125" style="199"/>
    <col min="15089" max="15089" width="19.28515625" style="199" customWidth="1"/>
    <col min="15090" max="15090" width="6.85546875" style="199" customWidth="1"/>
    <col min="15091" max="15091" width="48" style="199" customWidth="1"/>
    <col min="15092" max="15093" width="7.42578125" style="199" customWidth="1"/>
    <col min="15094" max="15094" width="5.42578125" style="199" customWidth="1"/>
    <col min="15095" max="15100" width="0" style="199" hidden="1" customWidth="1"/>
    <col min="15101" max="15106" width="5.85546875" style="199" customWidth="1"/>
    <col min="15107" max="15107" width="9.140625" style="199" customWidth="1"/>
    <col min="15108" max="15108" width="8" style="199" customWidth="1"/>
    <col min="15109" max="15109" width="12.28515625" style="199" customWidth="1"/>
    <col min="15110" max="15134" width="0" style="199" hidden="1" customWidth="1"/>
    <col min="15135" max="15135" width="36.85546875" style="199" customWidth="1"/>
    <col min="15136" max="15136" width="42.28515625" style="199" customWidth="1"/>
    <col min="15137" max="15137" width="14.28515625" style="199" customWidth="1"/>
    <col min="15138" max="15143" width="0" style="199" hidden="1" customWidth="1"/>
    <col min="15144" max="15149" width="10.140625" style="199" customWidth="1"/>
    <col min="15150" max="15150" width="14.42578125" style="199" bestFit="1" customWidth="1"/>
    <col min="15151" max="15344" width="11.42578125" style="199"/>
    <col min="15345" max="15345" width="19.28515625" style="199" customWidth="1"/>
    <col min="15346" max="15346" width="6.85546875" style="199" customWidth="1"/>
    <col min="15347" max="15347" width="48" style="199" customWidth="1"/>
    <col min="15348" max="15349" width="7.42578125" style="199" customWidth="1"/>
    <col min="15350" max="15350" width="5.42578125" style="199" customWidth="1"/>
    <col min="15351" max="15356" width="0" style="199" hidden="1" customWidth="1"/>
    <col min="15357" max="15362" width="5.85546875" style="199" customWidth="1"/>
    <col min="15363" max="15363" width="9.140625" style="199" customWidth="1"/>
    <col min="15364" max="15364" width="8" style="199" customWidth="1"/>
    <col min="15365" max="15365" width="12.28515625" style="199" customWidth="1"/>
    <col min="15366" max="15390" width="0" style="199" hidden="1" customWidth="1"/>
    <col min="15391" max="15391" width="36.85546875" style="199" customWidth="1"/>
    <col min="15392" max="15392" width="42.28515625" style="199" customWidth="1"/>
    <col min="15393" max="15393" width="14.28515625" style="199" customWidth="1"/>
    <col min="15394" max="15399" width="0" style="199" hidden="1" customWidth="1"/>
    <col min="15400" max="15405" width="10.140625" style="199" customWidth="1"/>
    <col min="15406" max="15406" width="14.42578125" style="199" bestFit="1" customWidth="1"/>
    <col min="15407" max="15600" width="11.42578125" style="199"/>
    <col min="15601" max="15601" width="19.28515625" style="199" customWidth="1"/>
    <col min="15602" max="15602" width="6.85546875" style="199" customWidth="1"/>
    <col min="15603" max="15603" width="48" style="199" customWidth="1"/>
    <col min="15604" max="15605" width="7.42578125" style="199" customWidth="1"/>
    <col min="15606" max="15606" width="5.42578125" style="199" customWidth="1"/>
    <col min="15607" max="15612" width="0" style="199" hidden="1" customWidth="1"/>
    <col min="15613" max="15618" width="5.85546875" style="199" customWidth="1"/>
    <col min="15619" max="15619" width="9.140625" style="199" customWidth="1"/>
    <col min="15620" max="15620" width="8" style="199" customWidth="1"/>
    <col min="15621" max="15621" width="12.28515625" style="199" customWidth="1"/>
    <col min="15622" max="15646" width="0" style="199" hidden="1" customWidth="1"/>
    <col min="15647" max="15647" width="36.85546875" style="199" customWidth="1"/>
    <col min="15648" max="15648" width="42.28515625" style="199" customWidth="1"/>
    <col min="15649" max="15649" width="14.28515625" style="199" customWidth="1"/>
    <col min="15650" max="15655" width="0" style="199" hidden="1" customWidth="1"/>
    <col min="15656" max="15661" width="10.140625" style="199" customWidth="1"/>
    <col min="15662" max="15662" width="14.42578125" style="199" bestFit="1" customWidth="1"/>
    <col min="15663" max="15856" width="11.42578125" style="199"/>
    <col min="15857" max="15857" width="19.28515625" style="199" customWidth="1"/>
    <col min="15858" max="15858" width="6.85546875" style="199" customWidth="1"/>
    <col min="15859" max="15859" width="48" style="199" customWidth="1"/>
    <col min="15860" max="15861" width="7.42578125" style="199" customWidth="1"/>
    <col min="15862" max="15862" width="5.42578125" style="199" customWidth="1"/>
    <col min="15863" max="15868" width="0" style="199" hidden="1" customWidth="1"/>
    <col min="15869" max="15874" width="5.85546875" style="199" customWidth="1"/>
    <col min="15875" max="15875" width="9.140625" style="199" customWidth="1"/>
    <col min="15876" max="15876" width="8" style="199" customWidth="1"/>
    <col min="15877" max="15877" width="12.28515625" style="199" customWidth="1"/>
    <col min="15878" max="15902" width="0" style="199" hidden="1" customWidth="1"/>
    <col min="15903" max="15903" width="36.85546875" style="199" customWidth="1"/>
    <col min="15904" max="15904" width="42.28515625" style="199" customWidth="1"/>
    <col min="15905" max="15905" width="14.28515625" style="199" customWidth="1"/>
    <col min="15906" max="15911" width="0" style="199" hidden="1" customWidth="1"/>
    <col min="15912" max="15917" width="10.140625" style="199" customWidth="1"/>
    <col min="15918" max="15918" width="14.42578125" style="199" bestFit="1" customWidth="1"/>
    <col min="15919" max="16112" width="11.42578125" style="199"/>
    <col min="16113" max="16113" width="19.28515625" style="199" customWidth="1"/>
    <col min="16114" max="16114" width="6.85546875" style="199" customWidth="1"/>
    <col min="16115" max="16115" width="48" style="199" customWidth="1"/>
    <col min="16116" max="16117" width="7.42578125" style="199" customWidth="1"/>
    <col min="16118" max="16118" width="5.42578125" style="199" customWidth="1"/>
    <col min="16119" max="16124" width="0" style="199" hidden="1" customWidth="1"/>
    <col min="16125" max="16130" width="5.85546875" style="199" customWidth="1"/>
    <col min="16131" max="16131" width="9.140625" style="199" customWidth="1"/>
    <col min="16132" max="16132" width="8" style="199" customWidth="1"/>
    <col min="16133" max="16133" width="12.28515625" style="199" customWidth="1"/>
    <col min="16134" max="16158" width="0" style="199" hidden="1" customWidth="1"/>
    <col min="16159" max="16159" width="36.85546875" style="199" customWidth="1"/>
    <col min="16160" max="16160" width="42.28515625" style="199" customWidth="1"/>
    <col min="16161" max="16161" width="14.28515625" style="199" customWidth="1"/>
    <col min="16162" max="16167" width="0" style="199" hidden="1" customWidth="1"/>
    <col min="16168" max="16173" width="10.140625" style="199" customWidth="1"/>
    <col min="16174" max="16174" width="14.42578125" style="199" bestFit="1" customWidth="1"/>
    <col min="16175" max="16384" width="11.42578125" style="199"/>
  </cols>
  <sheetData>
    <row r="1" spans="1:46" s="322" customFormat="1" ht="28.5" customHeight="1" x14ac:dyDescent="0.25">
      <c r="A1" s="523"/>
      <c r="B1" s="524"/>
      <c r="C1" s="470" t="s">
        <v>421</v>
      </c>
      <c r="D1" s="471"/>
      <c r="E1" s="471"/>
      <c r="F1" s="471"/>
      <c r="G1" s="471"/>
      <c r="H1" s="471"/>
      <c r="I1" s="471"/>
      <c r="J1" s="471"/>
      <c r="K1" s="471"/>
      <c r="L1" s="471"/>
      <c r="M1" s="471"/>
      <c r="N1" s="471"/>
      <c r="O1" s="471"/>
      <c r="P1" s="471"/>
      <c r="Q1" s="471"/>
      <c r="R1" s="471"/>
      <c r="S1" s="471"/>
      <c r="T1" s="471"/>
      <c r="U1" s="471"/>
      <c r="V1" s="471"/>
      <c r="W1" s="471"/>
      <c r="X1" s="471"/>
      <c r="Y1" s="471"/>
      <c r="Z1" s="471"/>
      <c r="AA1" s="471"/>
      <c r="AB1" s="471"/>
      <c r="AC1" s="471"/>
      <c r="AD1" s="471"/>
      <c r="AE1" s="471"/>
      <c r="AF1" s="471"/>
      <c r="AG1" s="471"/>
      <c r="AH1" s="471"/>
      <c r="AI1" s="471"/>
      <c r="AJ1" s="471"/>
      <c r="AK1" s="471"/>
      <c r="AL1" s="471"/>
      <c r="AM1" s="471"/>
      <c r="AN1" s="471"/>
      <c r="AO1" s="471"/>
      <c r="AP1" s="471"/>
      <c r="AQ1" s="471"/>
      <c r="AR1" s="471"/>
      <c r="AS1" s="471"/>
      <c r="AT1" s="472"/>
    </row>
    <row r="2" spans="1:46" s="322" customFormat="1" ht="21" customHeight="1" x14ac:dyDescent="0.25">
      <c r="A2" s="525"/>
      <c r="B2" s="526"/>
      <c r="C2" s="473"/>
      <c r="D2" s="474"/>
      <c r="E2" s="474"/>
      <c r="F2" s="474"/>
      <c r="G2" s="474"/>
      <c r="H2" s="474"/>
      <c r="I2" s="474"/>
      <c r="J2" s="474"/>
      <c r="K2" s="474"/>
      <c r="L2" s="474"/>
      <c r="M2" s="474"/>
      <c r="N2" s="474"/>
      <c r="O2" s="474"/>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5"/>
    </row>
    <row r="3" spans="1:46" s="322" customFormat="1" ht="28.5" customHeight="1" thickBot="1" x14ac:dyDescent="0.3">
      <c r="A3" s="527"/>
      <c r="B3" s="528"/>
      <c r="C3" s="476"/>
      <c r="D3" s="477"/>
      <c r="E3" s="477"/>
      <c r="F3" s="477"/>
      <c r="G3" s="477"/>
      <c r="H3" s="477"/>
      <c r="I3" s="477"/>
      <c r="J3" s="477"/>
      <c r="K3" s="477"/>
      <c r="L3" s="477"/>
      <c r="M3" s="477"/>
      <c r="N3" s="477"/>
      <c r="O3" s="477"/>
      <c r="P3" s="477"/>
      <c r="Q3" s="477"/>
      <c r="R3" s="477"/>
      <c r="S3" s="477"/>
      <c r="T3" s="477"/>
      <c r="U3" s="477"/>
      <c r="V3" s="477"/>
      <c r="W3" s="477"/>
      <c r="X3" s="477"/>
      <c r="Y3" s="477"/>
      <c r="Z3" s="477"/>
      <c r="AA3" s="477"/>
      <c r="AB3" s="477"/>
      <c r="AC3" s="477"/>
      <c r="AD3" s="477"/>
      <c r="AE3" s="477"/>
      <c r="AF3" s="477"/>
      <c r="AG3" s="477"/>
      <c r="AH3" s="477"/>
      <c r="AI3" s="477"/>
      <c r="AJ3" s="477"/>
      <c r="AK3" s="477"/>
      <c r="AL3" s="477"/>
      <c r="AM3" s="477"/>
      <c r="AN3" s="477"/>
      <c r="AO3" s="477"/>
      <c r="AP3" s="477"/>
      <c r="AQ3" s="477"/>
      <c r="AR3" s="477"/>
      <c r="AS3" s="477"/>
      <c r="AT3" s="478"/>
    </row>
    <row r="4" spans="1:46" s="234" customFormat="1" ht="9.75" customHeight="1" thickBot="1" x14ac:dyDescent="0.3">
      <c r="B4" s="237"/>
      <c r="C4" s="237"/>
      <c r="D4" s="237"/>
      <c r="E4" s="237"/>
      <c r="F4" s="237"/>
      <c r="G4" s="237"/>
      <c r="H4" s="237"/>
      <c r="I4" s="237"/>
      <c r="J4" s="237"/>
      <c r="K4" s="237"/>
      <c r="L4" s="237"/>
      <c r="M4" s="237"/>
      <c r="N4" s="237"/>
      <c r="O4" s="237"/>
      <c r="P4" s="237"/>
      <c r="Q4" s="235"/>
      <c r="R4" s="235"/>
      <c r="S4" s="235"/>
      <c r="T4" s="235"/>
      <c r="U4" s="235"/>
      <c r="V4" s="235"/>
      <c r="W4" s="235"/>
      <c r="X4" s="235"/>
      <c r="Y4" s="235"/>
      <c r="Z4" s="235"/>
      <c r="AA4" s="235"/>
      <c r="AB4" s="235"/>
      <c r="AC4" s="235"/>
      <c r="AD4" s="235"/>
      <c r="AE4" s="235"/>
      <c r="AF4" s="235"/>
      <c r="AG4" s="235"/>
    </row>
    <row r="5" spans="1:46" s="234" customFormat="1" ht="21" customHeight="1" thickBot="1" x14ac:dyDescent="0.3">
      <c r="A5" s="545" t="s">
        <v>406</v>
      </c>
      <c r="B5" s="546"/>
      <c r="C5" s="546"/>
      <c r="D5" s="546"/>
      <c r="E5" s="546"/>
      <c r="F5" s="546"/>
      <c r="G5" s="546"/>
      <c r="H5" s="546"/>
      <c r="I5" s="546"/>
      <c r="J5" s="546"/>
      <c r="K5" s="546"/>
      <c r="L5" s="546"/>
      <c r="M5" s="546"/>
      <c r="N5" s="546"/>
      <c r="O5" s="547"/>
      <c r="P5" s="283"/>
      <c r="Q5" s="548" t="s">
        <v>48</v>
      </c>
      <c r="R5" s="549"/>
      <c r="S5" s="549"/>
      <c r="T5" s="549"/>
      <c r="U5" s="549"/>
      <c r="V5" s="549"/>
      <c r="W5" s="549"/>
      <c r="X5" s="549"/>
      <c r="Y5" s="549"/>
      <c r="Z5" s="549"/>
      <c r="AA5" s="549"/>
      <c r="AB5" s="549"/>
      <c r="AC5" s="549"/>
      <c r="AD5" s="549"/>
      <c r="AE5" s="549"/>
      <c r="AF5" s="550"/>
      <c r="AG5" s="332"/>
      <c r="AH5" s="545" t="s">
        <v>46</v>
      </c>
      <c r="AI5" s="546"/>
      <c r="AJ5" s="546"/>
      <c r="AK5" s="546"/>
      <c r="AL5" s="546"/>
      <c r="AM5" s="546"/>
      <c r="AN5" s="546"/>
      <c r="AO5" s="546"/>
      <c r="AP5" s="546"/>
      <c r="AQ5" s="546"/>
      <c r="AR5" s="546"/>
      <c r="AS5" s="546"/>
      <c r="AT5" s="547"/>
    </row>
    <row r="6" spans="1:46" s="234" customFormat="1" ht="8.25" customHeight="1" thickBot="1" x14ac:dyDescent="0.3">
      <c r="B6" s="943"/>
      <c r="C6" s="943"/>
      <c r="D6" s="943"/>
      <c r="E6" s="943"/>
      <c r="F6" s="943"/>
      <c r="G6" s="943"/>
      <c r="H6" s="943"/>
      <c r="I6" s="943"/>
      <c r="J6" s="943"/>
      <c r="K6" s="943"/>
      <c r="L6" s="943"/>
      <c r="M6" s="943"/>
      <c r="N6" s="943"/>
      <c r="O6" s="943"/>
      <c r="P6" s="943"/>
      <c r="Q6" s="943"/>
      <c r="R6" s="943"/>
      <c r="S6" s="943"/>
      <c r="T6" s="943"/>
      <c r="U6" s="943"/>
      <c r="V6" s="943"/>
      <c r="W6" s="943"/>
      <c r="X6" s="943"/>
      <c r="Y6" s="943"/>
      <c r="Z6" s="943"/>
      <c r="AA6" s="943"/>
      <c r="AB6" s="943"/>
      <c r="AC6" s="943"/>
      <c r="AD6" s="943"/>
      <c r="AE6" s="943"/>
      <c r="AF6" s="943"/>
      <c r="AG6" s="293"/>
    </row>
    <row r="7" spans="1:46" s="174" customFormat="1" ht="30.75" customHeight="1" thickBot="1" x14ac:dyDescent="0.3">
      <c r="A7" s="529" t="s">
        <v>193</v>
      </c>
      <c r="B7" s="530"/>
      <c r="C7" s="284" t="s">
        <v>50</v>
      </c>
      <c r="D7" s="284" t="s">
        <v>51</v>
      </c>
      <c r="E7" s="284" t="s">
        <v>52</v>
      </c>
      <c r="F7" s="284" t="s">
        <v>53</v>
      </c>
      <c r="G7" s="284" t="s">
        <v>54</v>
      </c>
      <c r="H7" s="284" t="s">
        <v>55</v>
      </c>
      <c r="I7" s="284" t="s">
        <v>56</v>
      </c>
      <c r="J7" s="284" t="s">
        <v>57</v>
      </c>
      <c r="K7" s="284" t="s">
        <v>58</v>
      </c>
      <c r="L7" s="284" t="s">
        <v>59</v>
      </c>
      <c r="M7" s="284" t="s">
        <v>60</v>
      </c>
      <c r="N7" s="284" t="s">
        <v>61</v>
      </c>
      <c r="O7" s="168" t="s">
        <v>6</v>
      </c>
      <c r="P7" s="252"/>
      <c r="Q7" s="285" t="s">
        <v>49</v>
      </c>
      <c r="R7" s="286" t="s">
        <v>47</v>
      </c>
      <c r="S7" s="286"/>
      <c r="T7" s="167" t="s">
        <v>50</v>
      </c>
      <c r="U7" s="167" t="s">
        <v>51</v>
      </c>
      <c r="V7" s="167" t="s">
        <v>52</v>
      </c>
      <c r="W7" s="167" t="s">
        <v>53</v>
      </c>
      <c r="X7" s="167" t="s">
        <v>54</v>
      </c>
      <c r="Y7" s="167" t="s">
        <v>55</v>
      </c>
      <c r="Z7" s="167" t="s">
        <v>56</v>
      </c>
      <c r="AA7" s="167" t="s">
        <v>57</v>
      </c>
      <c r="AB7" s="167" t="s">
        <v>58</v>
      </c>
      <c r="AC7" s="167" t="s">
        <v>59</v>
      </c>
      <c r="AD7" s="167" t="s">
        <v>60</v>
      </c>
      <c r="AE7" s="167" t="s">
        <v>61</v>
      </c>
      <c r="AF7" s="168" t="s">
        <v>6</v>
      </c>
      <c r="AG7" s="169"/>
      <c r="AH7" s="223" t="s">
        <v>225</v>
      </c>
      <c r="AI7" s="224" t="s">
        <v>226</v>
      </c>
      <c r="AJ7" s="224" t="s">
        <v>227</v>
      </c>
      <c r="AK7" s="224" t="s">
        <v>228</v>
      </c>
      <c r="AL7" s="224" t="s">
        <v>229</v>
      </c>
      <c r="AM7" s="224" t="s">
        <v>230</v>
      </c>
      <c r="AN7" s="224" t="s">
        <v>0</v>
      </c>
      <c r="AO7" s="224" t="s">
        <v>1</v>
      </c>
      <c r="AP7" s="224" t="s">
        <v>2</v>
      </c>
      <c r="AQ7" s="224" t="s">
        <v>3</v>
      </c>
      <c r="AR7" s="224" t="s">
        <v>4</v>
      </c>
      <c r="AS7" s="224" t="s">
        <v>5</v>
      </c>
      <c r="AT7" s="225" t="s">
        <v>62</v>
      </c>
    </row>
    <row r="8" spans="1:46" s="174" customFormat="1" ht="26.1" customHeight="1" thickTop="1" x14ac:dyDescent="0.25">
      <c r="A8" s="609">
        <v>1</v>
      </c>
      <c r="B8" s="950" t="str">
        <f>+'CONSOLIDADO ENE-DIC 2017'!C55</f>
        <v>Implementar y mantener 40% el sistema integrado de gestión de la entidad</v>
      </c>
      <c r="C8" s="539">
        <v>0</v>
      </c>
      <c r="D8" s="539">
        <v>0.19</v>
      </c>
      <c r="E8" s="539">
        <v>0.22</v>
      </c>
      <c r="F8" s="539">
        <v>0.25</v>
      </c>
      <c r="G8" s="539">
        <v>0.26</v>
      </c>
      <c r="H8" s="539">
        <v>0.28000000000000003</v>
      </c>
      <c r="I8" s="539">
        <v>0.28999999999999998</v>
      </c>
      <c r="J8" s="539">
        <v>0.28999999999999998</v>
      </c>
      <c r="K8" s="539">
        <v>0.3</v>
      </c>
      <c r="L8" s="539">
        <v>0.31</v>
      </c>
      <c r="M8" s="539">
        <v>0.32</v>
      </c>
      <c r="N8" s="539">
        <v>0.36</v>
      </c>
      <c r="O8" s="970">
        <v>0.36</v>
      </c>
      <c r="P8" s="254"/>
      <c r="Q8" s="520" t="s">
        <v>63</v>
      </c>
      <c r="R8" s="737" t="s">
        <v>164</v>
      </c>
      <c r="S8" s="239" t="s">
        <v>44</v>
      </c>
      <c r="T8" s="70"/>
      <c r="U8" s="70"/>
      <c r="V8" s="70"/>
      <c r="W8" s="70">
        <v>25</v>
      </c>
      <c r="X8" s="70">
        <v>25</v>
      </c>
      <c r="Y8" s="70">
        <v>25</v>
      </c>
      <c r="Z8" s="70">
        <v>25</v>
      </c>
      <c r="AA8" s="70"/>
      <c r="AB8" s="70"/>
      <c r="AC8" s="70"/>
      <c r="AD8" s="70"/>
      <c r="AE8" s="70"/>
      <c r="AF8" s="178">
        <f>IF(SUM(T8:AE8)=100,SUM(T8:AE8),IF(SUM(T8:AE8)=0,0,"Debe ponderar 100 puntos"))</f>
        <v>100</v>
      </c>
      <c r="AG8" s="175"/>
      <c r="AH8" s="738" t="str">
        <f t="shared" ref="AH8" si="0">IF(AND(T8=0,T9=0),"No Prog ni Ejec",IF(T8=0,CONCATENATE("No Prog, Ejec=  ",T9),T9/T8))</f>
        <v>No Prog ni Ejec</v>
      </c>
      <c r="AI8" s="607" t="str">
        <f t="shared" ref="AI8" si="1">IF(AND(U8=0,U9=0),"No Prog ni Ejec",IF(U8=0,CONCATENATE("No Prog, Ejec=  ",U9),U9/U8))</f>
        <v>No Prog ni Ejec</v>
      </c>
      <c r="AJ8" s="607" t="str">
        <f t="shared" ref="AJ8" si="2">IF(AND(V8=0,V9=0),"No Prog ni Ejec",IF(V8=0,CONCATENATE("No Prog, Ejec=  ",V9),V9/V8))</f>
        <v>No Prog ni Ejec</v>
      </c>
      <c r="AK8" s="607">
        <f t="shared" ref="AK8" si="3">IF(AND(W8=0,W9=0),"No Prog ni Ejec",IF(W8=0,CONCATENATE("No Prog, Ejec=  ",W9),W9/W8))</f>
        <v>1</v>
      </c>
      <c r="AL8" s="607">
        <f t="shared" ref="AL8" si="4">IF(AND(X8=0,X9=0),"No Prog ni Ejec",IF(X8=0,CONCATENATE("No Prog, Ejec=  ",X9),X9/X8))</f>
        <v>1</v>
      </c>
      <c r="AM8" s="607">
        <f t="shared" ref="AM8" si="5">IF(AND(Y8=0,Y9=0),"No Prog ni Ejec",IF(Y8=0,CONCATENATE("No Prog, Ejec=  ",Y9),Y9/Y8))</f>
        <v>1</v>
      </c>
      <c r="AN8" s="607">
        <f t="shared" ref="AN8:AT8" si="6">IF(AND(Z8=0,Z9=0),"No Prog ni Ejec",IF(Z8=0,CONCATENATE("No Prog, Ejec=  ",Z9),Z9/Z8))</f>
        <v>1</v>
      </c>
      <c r="AO8" s="607" t="str">
        <f t="shared" si="6"/>
        <v>No Prog ni Ejec</v>
      </c>
      <c r="AP8" s="607" t="str">
        <f t="shared" si="6"/>
        <v>No Prog ni Ejec</v>
      </c>
      <c r="AQ8" s="607" t="str">
        <f t="shared" si="6"/>
        <v>No Prog ni Ejec</v>
      </c>
      <c r="AR8" s="607" t="str">
        <f t="shared" si="6"/>
        <v>No Prog ni Ejec</v>
      </c>
      <c r="AS8" s="607" t="str">
        <f t="shared" si="6"/>
        <v>No Prog ni Ejec</v>
      </c>
      <c r="AT8" s="608">
        <f t="shared" si="6"/>
        <v>1</v>
      </c>
    </row>
    <row r="9" spans="1:46" s="174" customFormat="1" ht="26.1" customHeight="1" x14ac:dyDescent="0.25">
      <c r="A9" s="490"/>
      <c r="B9" s="948"/>
      <c r="C9" s="457"/>
      <c r="D9" s="457"/>
      <c r="E9" s="457"/>
      <c r="F9" s="457"/>
      <c r="G9" s="457"/>
      <c r="H9" s="457"/>
      <c r="I9" s="457"/>
      <c r="J9" s="457"/>
      <c r="K9" s="457"/>
      <c r="L9" s="457"/>
      <c r="M9" s="457"/>
      <c r="N9" s="457"/>
      <c r="O9" s="726"/>
      <c r="P9" s="254"/>
      <c r="Q9" s="507"/>
      <c r="R9" s="579"/>
      <c r="S9" s="240" t="s">
        <v>45</v>
      </c>
      <c r="T9" s="65"/>
      <c r="U9" s="65"/>
      <c r="V9" s="65"/>
      <c r="W9" s="65">
        <v>25</v>
      </c>
      <c r="X9" s="65">
        <v>25</v>
      </c>
      <c r="Y9" s="65">
        <v>25</v>
      </c>
      <c r="Z9" s="65">
        <v>25</v>
      </c>
      <c r="AA9" s="65"/>
      <c r="AB9" s="65"/>
      <c r="AC9" s="65"/>
      <c r="AD9" s="65"/>
      <c r="AE9" s="65"/>
      <c r="AF9" s="181">
        <f>SUM(T9:AE9)</f>
        <v>100</v>
      </c>
      <c r="AG9" s="175"/>
      <c r="AH9" s="583"/>
      <c r="AI9" s="577"/>
      <c r="AJ9" s="577"/>
      <c r="AK9" s="577"/>
      <c r="AL9" s="577"/>
      <c r="AM9" s="577"/>
      <c r="AN9" s="577"/>
      <c r="AO9" s="577"/>
      <c r="AP9" s="577"/>
      <c r="AQ9" s="577"/>
      <c r="AR9" s="577"/>
      <c r="AS9" s="577"/>
      <c r="AT9" s="580"/>
    </row>
    <row r="10" spans="1:46" s="174" customFormat="1" ht="26.1" customHeight="1" x14ac:dyDescent="0.25">
      <c r="A10" s="490"/>
      <c r="B10" s="948"/>
      <c r="C10" s="457"/>
      <c r="D10" s="457"/>
      <c r="E10" s="457"/>
      <c r="F10" s="457"/>
      <c r="G10" s="457"/>
      <c r="H10" s="457"/>
      <c r="I10" s="457"/>
      <c r="J10" s="457"/>
      <c r="K10" s="457"/>
      <c r="L10" s="457"/>
      <c r="M10" s="457"/>
      <c r="N10" s="457"/>
      <c r="O10" s="726"/>
      <c r="P10" s="254"/>
      <c r="Q10" s="507" t="s">
        <v>65</v>
      </c>
      <c r="R10" s="579" t="s">
        <v>165</v>
      </c>
      <c r="S10" s="241" t="s">
        <v>44</v>
      </c>
      <c r="T10" s="68"/>
      <c r="U10" s="68"/>
      <c r="V10" s="68"/>
      <c r="W10" s="68"/>
      <c r="X10" s="68"/>
      <c r="Y10" s="68">
        <v>10</v>
      </c>
      <c r="Z10" s="68">
        <v>20</v>
      </c>
      <c r="AA10" s="68">
        <v>20</v>
      </c>
      <c r="AB10" s="68">
        <v>20</v>
      </c>
      <c r="AC10" s="68">
        <v>20</v>
      </c>
      <c r="AD10" s="68">
        <v>10</v>
      </c>
      <c r="AE10" s="68"/>
      <c r="AF10" s="184">
        <f>IF(SUM(T10:AE10)=100,SUM(T10:AE10),IF(SUM(T10:AE10)=0,0,"Debe ponderar 100 puntos"))</f>
        <v>100</v>
      </c>
      <c r="AG10" s="175"/>
      <c r="AH10" s="583" t="str">
        <f t="shared" ref="AH10" si="7">IF(AND(T10=0,T11=0),"No Prog ni Ejec",IF(T10=0,CONCATENATE("No Prog, Ejec=  ",T11),T11/T10))</f>
        <v>No Prog ni Ejec</v>
      </c>
      <c r="AI10" s="577" t="str">
        <f t="shared" ref="AI10" si="8">IF(AND(U10=0,U11=0),"No Prog ni Ejec",IF(U10=0,CONCATENATE("No Prog, Ejec=  ",U11),U11/U10))</f>
        <v>No Prog ni Ejec</v>
      </c>
      <c r="AJ10" s="577" t="str">
        <f t="shared" ref="AJ10" si="9">IF(AND(V10=0,V11=0),"No Prog ni Ejec",IF(V10=0,CONCATENATE("No Prog, Ejec=  ",V11),V11/V10))</f>
        <v>No Prog ni Ejec</v>
      </c>
      <c r="AK10" s="577" t="str">
        <f t="shared" ref="AK10" si="10">IF(AND(W10=0,W11=0),"No Prog ni Ejec",IF(W10=0,CONCATENATE("No Prog, Ejec=  ",W11),W11/W10))</f>
        <v>No Prog ni Ejec</v>
      </c>
      <c r="AL10" s="577" t="str">
        <f t="shared" ref="AL10" si="11">IF(AND(X10=0,X11=0),"No Prog ni Ejec",IF(X10=0,CONCATENATE("No Prog, Ejec=  ",X11),X11/X10))</f>
        <v>No Prog ni Ejec</v>
      </c>
      <c r="AM10" s="577">
        <f t="shared" ref="AM10" si="12">IF(AND(Y10=0,Y11=0),"No Prog ni Ejec",IF(Y10=0,CONCATENATE("No Prog, Ejec=  ",Y11),Y11/Y10))</f>
        <v>0</v>
      </c>
      <c r="AN10" s="577">
        <f t="shared" ref="AN10:AT10" si="13">IF(AND(Z10=0,Z11=0),"No Prog ni Ejec",IF(Z10=0,CONCATENATE("No Prog, Ejec=  ",Z11),Z11/Z10))</f>
        <v>0</v>
      </c>
      <c r="AO10" s="577">
        <f t="shared" si="13"/>
        <v>0</v>
      </c>
      <c r="AP10" s="577">
        <f t="shared" si="13"/>
        <v>1</v>
      </c>
      <c r="AQ10" s="577">
        <f t="shared" si="13"/>
        <v>1</v>
      </c>
      <c r="AR10" s="577">
        <f t="shared" si="13"/>
        <v>1</v>
      </c>
      <c r="AS10" s="577" t="str">
        <f t="shared" si="13"/>
        <v>No Prog, Ejec=  50</v>
      </c>
      <c r="AT10" s="580">
        <f t="shared" si="13"/>
        <v>1</v>
      </c>
    </row>
    <row r="11" spans="1:46" s="174" customFormat="1" ht="26.1" customHeight="1" x14ac:dyDescent="0.25">
      <c r="A11" s="490"/>
      <c r="B11" s="948"/>
      <c r="C11" s="457"/>
      <c r="D11" s="457"/>
      <c r="E11" s="457"/>
      <c r="F11" s="457"/>
      <c r="G11" s="457"/>
      <c r="H11" s="457"/>
      <c r="I11" s="457"/>
      <c r="J11" s="457"/>
      <c r="K11" s="457"/>
      <c r="L11" s="457"/>
      <c r="M11" s="457"/>
      <c r="N11" s="457"/>
      <c r="O11" s="726"/>
      <c r="P11" s="254"/>
      <c r="Q11" s="507"/>
      <c r="R11" s="579"/>
      <c r="S11" s="240" t="s">
        <v>45</v>
      </c>
      <c r="T11" s="65"/>
      <c r="U11" s="65"/>
      <c r="V11" s="65"/>
      <c r="W11" s="65"/>
      <c r="X11" s="65"/>
      <c r="Y11" s="65">
        <v>0</v>
      </c>
      <c r="Z11" s="65">
        <v>0</v>
      </c>
      <c r="AA11" s="65">
        <v>0</v>
      </c>
      <c r="AB11" s="65">
        <v>20</v>
      </c>
      <c r="AC11" s="65">
        <v>20</v>
      </c>
      <c r="AD11" s="65">
        <v>10</v>
      </c>
      <c r="AE11" s="65">
        <v>50</v>
      </c>
      <c r="AF11" s="181">
        <f>SUM(T11:AE11)</f>
        <v>100</v>
      </c>
      <c r="AG11" s="175"/>
      <c r="AH11" s="583"/>
      <c r="AI11" s="577"/>
      <c r="AJ11" s="577"/>
      <c r="AK11" s="577"/>
      <c r="AL11" s="577"/>
      <c r="AM11" s="577"/>
      <c r="AN11" s="577"/>
      <c r="AO11" s="577"/>
      <c r="AP11" s="577"/>
      <c r="AQ11" s="577"/>
      <c r="AR11" s="577"/>
      <c r="AS11" s="577"/>
      <c r="AT11" s="580"/>
    </row>
    <row r="12" spans="1:46" s="174" customFormat="1" ht="26.1" customHeight="1" x14ac:dyDescent="0.25">
      <c r="A12" s="490"/>
      <c r="B12" s="948"/>
      <c r="C12" s="457"/>
      <c r="D12" s="457"/>
      <c r="E12" s="457"/>
      <c r="F12" s="457"/>
      <c r="G12" s="457"/>
      <c r="H12" s="457"/>
      <c r="I12" s="457"/>
      <c r="J12" s="457"/>
      <c r="K12" s="457"/>
      <c r="L12" s="457"/>
      <c r="M12" s="457"/>
      <c r="N12" s="457"/>
      <c r="O12" s="726"/>
      <c r="P12" s="254"/>
      <c r="Q12" s="507" t="s">
        <v>97</v>
      </c>
      <c r="R12" s="579" t="s">
        <v>375</v>
      </c>
      <c r="S12" s="241" t="s">
        <v>44</v>
      </c>
      <c r="T12" s="68"/>
      <c r="U12" s="68">
        <v>20</v>
      </c>
      <c r="V12" s="68">
        <v>40</v>
      </c>
      <c r="W12" s="68">
        <v>40</v>
      </c>
      <c r="X12" s="68"/>
      <c r="Y12" s="68"/>
      <c r="Z12" s="68"/>
      <c r="AA12" s="68"/>
      <c r="AB12" s="68"/>
      <c r="AC12" s="68"/>
      <c r="AD12" s="68"/>
      <c r="AE12" s="68"/>
      <c r="AF12" s="184">
        <f>IF(SUM(T12:AE12)=100,SUM(T12:AE12),IF(SUM(T12:AE12)=0,0,"Debe ponderar 100 puntos"))</f>
        <v>100</v>
      </c>
      <c r="AG12" s="175"/>
      <c r="AH12" s="583" t="str">
        <f t="shared" ref="AH12" si="14">IF(AND(T12=0,T13=0),"No Prog ni Ejec",IF(T12=0,CONCATENATE("No Prog, Ejec=  ",T13),T13/T12))</f>
        <v>No Prog ni Ejec</v>
      </c>
      <c r="AI12" s="577">
        <f t="shared" ref="AI12" si="15">IF(AND(U12=0,U13=0),"No Prog ni Ejec",IF(U12=0,CONCATENATE("No Prog, Ejec=  ",U13),U13/U12))</f>
        <v>1</v>
      </c>
      <c r="AJ12" s="577">
        <f t="shared" ref="AJ12" si="16">IF(AND(V12=0,V13=0),"No Prog ni Ejec",IF(V12=0,CONCATENATE("No Prog, Ejec=  ",V13),V13/V12))</f>
        <v>1</v>
      </c>
      <c r="AK12" s="577">
        <f t="shared" ref="AK12" si="17">IF(AND(W12=0,W13=0),"No Prog ni Ejec",IF(W12=0,CONCATENATE("No Prog, Ejec=  ",W13),W13/W12))</f>
        <v>0.5</v>
      </c>
      <c r="AL12" s="577" t="str">
        <f t="shared" ref="AL12" si="18">IF(AND(X12=0,X13=0),"No Prog ni Ejec",IF(X12=0,CONCATENATE("No Prog, Ejec=  ",X13),X13/X12))</f>
        <v>No Prog ni Ejec</v>
      </c>
      <c r="AM12" s="577" t="str">
        <f t="shared" ref="AM12" si="19">IF(AND(Y12=0,Y13=0),"No Prog ni Ejec",IF(Y12=0,CONCATENATE("No Prog, Ejec=  ",Y13),Y13/Y12))</f>
        <v>No Prog ni Ejec</v>
      </c>
      <c r="AN12" s="577" t="str">
        <f t="shared" ref="AN12:AT12" si="20">IF(AND(Z12=0,Z13=0),"No Prog ni Ejec",IF(Z12=0,CONCATENATE("No Prog, Ejec=  ",Z13),Z13/Z12))</f>
        <v>No Prog ni Ejec</v>
      </c>
      <c r="AO12" s="577" t="str">
        <f t="shared" si="20"/>
        <v>No Prog ni Ejec</v>
      </c>
      <c r="AP12" s="577" t="str">
        <f t="shared" si="20"/>
        <v>No Prog ni Ejec</v>
      </c>
      <c r="AQ12" s="577" t="str">
        <f t="shared" si="20"/>
        <v>No Prog ni Ejec</v>
      </c>
      <c r="AR12" s="577" t="str">
        <f t="shared" si="20"/>
        <v>No Prog ni Ejec</v>
      </c>
      <c r="AS12" s="577" t="str">
        <f t="shared" si="20"/>
        <v>No Prog ni Ejec</v>
      </c>
      <c r="AT12" s="580">
        <f t="shared" si="20"/>
        <v>0.8</v>
      </c>
    </row>
    <row r="13" spans="1:46" s="174" customFormat="1" ht="26.1" customHeight="1" x14ac:dyDescent="0.25">
      <c r="A13" s="490"/>
      <c r="B13" s="948"/>
      <c r="C13" s="457"/>
      <c r="D13" s="457"/>
      <c r="E13" s="457"/>
      <c r="F13" s="457"/>
      <c r="G13" s="457"/>
      <c r="H13" s="457"/>
      <c r="I13" s="457"/>
      <c r="J13" s="457"/>
      <c r="K13" s="457"/>
      <c r="L13" s="457"/>
      <c r="M13" s="457"/>
      <c r="N13" s="457"/>
      <c r="O13" s="726"/>
      <c r="P13" s="254"/>
      <c r="Q13" s="507"/>
      <c r="R13" s="579"/>
      <c r="S13" s="240" t="s">
        <v>45</v>
      </c>
      <c r="T13" s="65"/>
      <c r="U13" s="65">
        <v>20</v>
      </c>
      <c r="V13" s="65">
        <v>40</v>
      </c>
      <c r="W13" s="65">
        <v>20</v>
      </c>
      <c r="X13" s="65">
        <v>0</v>
      </c>
      <c r="Y13" s="65">
        <v>0</v>
      </c>
      <c r="Z13" s="65">
        <v>0</v>
      </c>
      <c r="AA13" s="65">
        <v>0</v>
      </c>
      <c r="AB13" s="65">
        <v>0</v>
      </c>
      <c r="AC13" s="65">
        <v>0</v>
      </c>
      <c r="AD13" s="65">
        <v>0</v>
      </c>
      <c r="AE13" s="65">
        <v>0</v>
      </c>
      <c r="AF13" s="181">
        <f>SUM(T13:AE13)</f>
        <v>80</v>
      </c>
      <c r="AG13" s="175"/>
      <c r="AH13" s="583"/>
      <c r="AI13" s="577"/>
      <c r="AJ13" s="577"/>
      <c r="AK13" s="577"/>
      <c r="AL13" s="577"/>
      <c r="AM13" s="577"/>
      <c r="AN13" s="577"/>
      <c r="AO13" s="577"/>
      <c r="AP13" s="577"/>
      <c r="AQ13" s="577"/>
      <c r="AR13" s="577"/>
      <c r="AS13" s="577"/>
      <c r="AT13" s="580"/>
    </row>
    <row r="14" spans="1:46" s="174" customFormat="1" ht="26.1" customHeight="1" x14ac:dyDescent="0.25">
      <c r="A14" s="490"/>
      <c r="B14" s="948"/>
      <c r="C14" s="457"/>
      <c r="D14" s="457"/>
      <c r="E14" s="457"/>
      <c r="F14" s="457"/>
      <c r="G14" s="457"/>
      <c r="H14" s="457"/>
      <c r="I14" s="457"/>
      <c r="J14" s="457"/>
      <c r="K14" s="457"/>
      <c r="L14" s="457"/>
      <c r="M14" s="457"/>
      <c r="N14" s="457"/>
      <c r="O14" s="726"/>
      <c r="P14" s="254"/>
      <c r="Q14" s="507" t="s">
        <v>99</v>
      </c>
      <c r="R14" s="579" t="s">
        <v>168</v>
      </c>
      <c r="S14" s="241" t="s">
        <v>44</v>
      </c>
      <c r="T14" s="68"/>
      <c r="U14" s="68">
        <v>20</v>
      </c>
      <c r="V14" s="68" t="s">
        <v>141</v>
      </c>
      <c r="W14" s="68">
        <v>20</v>
      </c>
      <c r="X14" s="68" t="s">
        <v>141</v>
      </c>
      <c r="Y14" s="68">
        <v>20</v>
      </c>
      <c r="Z14" s="68"/>
      <c r="AA14" s="68">
        <v>20</v>
      </c>
      <c r="AB14" s="68"/>
      <c r="AC14" s="68">
        <v>20</v>
      </c>
      <c r="AD14" s="68"/>
      <c r="AE14" s="68"/>
      <c r="AF14" s="184">
        <f>IF(SUM(T14:AE14)=100,SUM(T14:AE14),IF(SUM(T14:AE14)=0,0,"Debe ponderar 100 puntos"))</f>
        <v>100</v>
      </c>
      <c r="AG14" s="175"/>
      <c r="AH14" s="583" t="str">
        <f t="shared" ref="AH14" si="21">IF(AND(T14=0,T15=0),"No Prog ni Ejec",IF(T14=0,CONCATENATE("No Prog, Ejec=  ",T15),T15/T14))</f>
        <v>No Prog ni Ejec</v>
      </c>
      <c r="AI14" s="577">
        <f t="shared" ref="AI14" si="22">IF(AND(U14=0,U15=0),"No Prog ni Ejec",IF(U14=0,CONCATENATE("No Prog, Ejec=  ",U15),U15/U14))</f>
        <v>1</v>
      </c>
      <c r="AJ14" s="503" t="s">
        <v>7</v>
      </c>
      <c r="AK14" s="577">
        <f t="shared" ref="AK14" si="23">IF(AND(W14=0,W15=0),"No Prog ni Ejec",IF(W14=0,CONCATENATE("No Prog, Ejec=  ",W15),W15/W14))</f>
        <v>1</v>
      </c>
      <c r="AL14" s="577" t="s">
        <v>7</v>
      </c>
      <c r="AM14" s="577">
        <f t="shared" ref="AM14" si="24">IF(AND(Y14=0,Y15=0),"No Prog ni Ejec",IF(Y14=0,CONCATENATE("No Prog, Ejec=  ",Y15),Y15/Y14))</f>
        <v>1</v>
      </c>
      <c r="AN14" s="577" t="str">
        <f t="shared" ref="AN14" si="25">IF(AND(Z14=0,Z15=0),"No Prog ni Ejec",IF(Z14=0,CONCATENATE("No Prog, Ejec=  ",Z15),Z15/Z14))</f>
        <v>No Prog ni Ejec</v>
      </c>
      <c r="AO14" s="577">
        <f t="shared" ref="AO14" si="26">IF(AND(AA14=0,AA15=0),"No Prog ni Ejec",IF(AA14=0,CONCATENATE("No Prog, Ejec=  ",AA15),AA15/AA14))</f>
        <v>1</v>
      </c>
      <c r="AP14" s="577" t="str">
        <f t="shared" ref="AP14:AT14" si="27">IF(AND(AB14=0,AB15=0),"No Prog ni Ejec",IF(AB14=0,CONCATENATE("No Prog, Ejec=  ",AB15),AB15/AB14))</f>
        <v>No Prog ni Ejec</v>
      </c>
      <c r="AQ14" s="577">
        <f t="shared" si="27"/>
        <v>0</v>
      </c>
      <c r="AR14" s="577" t="str">
        <f t="shared" si="27"/>
        <v>No Prog ni Ejec</v>
      </c>
      <c r="AS14" s="577" t="str">
        <f t="shared" si="27"/>
        <v>No Prog, Ejec=  20</v>
      </c>
      <c r="AT14" s="580">
        <f t="shared" si="27"/>
        <v>1</v>
      </c>
    </row>
    <row r="15" spans="1:46" s="174" customFormat="1" ht="26.1" customHeight="1" x14ac:dyDescent="0.25">
      <c r="A15" s="490"/>
      <c r="B15" s="948"/>
      <c r="C15" s="457"/>
      <c r="D15" s="457"/>
      <c r="E15" s="457"/>
      <c r="F15" s="457"/>
      <c r="G15" s="457"/>
      <c r="H15" s="457"/>
      <c r="I15" s="457"/>
      <c r="J15" s="457"/>
      <c r="K15" s="457"/>
      <c r="L15" s="457"/>
      <c r="M15" s="457"/>
      <c r="N15" s="457"/>
      <c r="O15" s="726"/>
      <c r="P15" s="254"/>
      <c r="Q15" s="507"/>
      <c r="R15" s="579"/>
      <c r="S15" s="240" t="s">
        <v>45</v>
      </c>
      <c r="T15" s="65"/>
      <c r="U15" s="65">
        <v>20</v>
      </c>
      <c r="V15" s="65"/>
      <c r="W15" s="65">
        <v>20</v>
      </c>
      <c r="X15" s="65"/>
      <c r="Y15" s="65">
        <v>20</v>
      </c>
      <c r="Z15" s="65"/>
      <c r="AA15" s="65">
        <v>20</v>
      </c>
      <c r="AB15" s="65"/>
      <c r="AC15" s="65"/>
      <c r="AD15" s="65"/>
      <c r="AE15" s="65">
        <v>20</v>
      </c>
      <c r="AF15" s="181">
        <f>SUM(T15:AE15)</f>
        <v>100</v>
      </c>
      <c r="AG15" s="175"/>
      <c r="AH15" s="583"/>
      <c r="AI15" s="577"/>
      <c r="AJ15" s="485"/>
      <c r="AK15" s="577"/>
      <c r="AL15" s="577"/>
      <c r="AM15" s="577"/>
      <c r="AN15" s="577"/>
      <c r="AO15" s="577"/>
      <c r="AP15" s="577"/>
      <c r="AQ15" s="577"/>
      <c r="AR15" s="577"/>
      <c r="AS15" s="577"/>
      <c r="AT15" s="580"/>
    </row>
    <row r="16" spans="1:46" s="174" customFormat="1" ht="26.1" customHeight="1" x14ac:dyDescent="0.25">
      <c r="A16" s="490"/>
      <c r="B16" s="948"/>
      <c r="C16" s="457"/>
      <c r="D16" s="457"/>
      <c r="E16" s="457"/>
      <c r="F16" s="457"/>
      <c r="G16" s="457"/>
      <c r="H16" s="457"/>
      <c r="I16" s="457"/>
      <c r="J16" s="457"/>
      <c r="K16" s="457"/>
      <c r="L16" s="457"/>
      <c r="M16" s="457"/>
      <c r="N16" s="457"/>
      <c r="O16" s="726"/>
      <c r="P16" s="254"/>
      <c r="Q16" s="507" t="s">
        <v>101</v>
      </c>
      <c r="R16" s="579" t="s">
        <v>376</v>
      </c>
      <c r="S16" s="241" t="s">
        <v>44</v>
      </c>
      <c r="T16" s="68"/>
      <c r="U16" s="68"/>
      <c r="V16" s="68"/>
      <c r="W16" s="68">
        <v>33</v>
      </c>
      <c r="X16" s="68"/>
      <c r="Y16" s="68"/>
      <c r="Z16" s="68"/>
      <c r="AA16" s="68">
        <v>33</v>
      </c>
      <c r="AB16" s="68"/>
      <c r="AC16" s="68"/>
      <c r="AD16" s="68"/>
      <c r="AE16" s="68">
        <v>34</v>
      </c>
      <c r="AF16" s="184">
        <f>IF(SUM(T16:AE16)=100,SUM(T16:AE16),IF(SUM(T16:AE16)=0,0,"Debe ponderar 100 puntos"))</f>
        <v>100</v>
      </c>
      <c r="AG16" s="175"/>
      <c r="AH16" s="583" t="str">
        <f t="shared" ref="AH16" si="28">IF(AND(T16=0,T17=0),"No Prog ni Ejec",IF(T16=0,CONCATENATE("No Prog, Ejec=  ",T17),T17/T16))</f>
        <v>No Prog ni Ejec</v>
      </c>
      <c r="AI16" s="577" t="str">
        <f t="shared" ref="AI16" si="29">IF(AND(U16=0,U17=0),"No Prog ni Ejec",IF(U16=0,CONCATENATE("No Prog, Ejec=  ",U17),U17/U16))</f>
        <v>No Prog ni Ejec</v>
      </c>
      <c r="AJ16" s="577" t="str">
        <f t="shared" ref="AJ16" si="30">IF(AND(V16=0,V17=0),"No Prog ni Ejec",IF(V16=0,CONCATENATE("No Prog, Ejec=  ",V17),V17/V16))</f>
        <v>No Prog ni Ejec</v>
      </c>
      <c r="AK16" s="577">
        <f t="shared" ref="AK16" si="31">IF(AND(W16=0,W17=0),"No Prog ni Ejec",IF(W16=0,CONCATENATE("No Prog, Ejec=  ",W17),W17/W16))</f>
        <v>1</v>
      </c>
      <c r="AL16" s="577" t="str">
        <f t="shared" ref="AL16" si="32">IF(AND(X16=0,X17=0),"No Prog ni Ejec",IF(X16=0,CONCATENATE("No Prog, Ejec=  ",X17),X17/X16))</f>
        <v>No Prog ni Ejec</v>
      </c>
      <c r="AM16" s="577" t="str">
        <f t="shared" ref="AM16" si="33">IF(AND(Y16=0,Y17=0),"No Prog ni Ejec",IF(Y16=0,CONCATENATE("No Prog, Ejec=  ",Y17),Y17/Y16))</f>
        <v>No Prog ni Ejec</v>
      </c>
      <c r="AN16" s="577" t="str">
        <f t="shared" ref="AN16" si="34">IF(AND(Z16=0,Z17=0),"No Prog ni Ejec",IF(Z16=0,CONCATENATE("No Prog, Ejec=  ",Z17),Z17/Z16))</f>
        <v>No Prog ni Ejec</v>
      </c>
      <c r="AO16" s="577">
        <f t="shared" ref="AO16" si="35">IF(AND(AA16=0,AA17=0),"No Prog ni Ejec",IF(AA16=0,CONCATENATE("No Prog, Ejec=  ",AA17),AA17/AA16))</f>
        <v>1</v>
      </c>
      <c r="AP16" s="577" t="str">
        <f t="shared" ref="AP16" si="36">IF(AND(AB16=0,AB17=0),"No Prog ni Ejec",IF(AB16=0,CONCATENATE("No Prog, Ejec=  ",AB17),AB17/AB16))</f>
        <v>No Prog ni Ejec</v>
      </c>
      <c r="AQ16" s="577" t="str">
        <f t="shared" ref="AQ16" si="37">IF(AND(AC16=0,AC17=0),"No Prog ni Ejec",IF(AC16=0,CONCATENATE("No Prog, Ejec=  ",AC17),AC17/AC16))</f>
        <v>No Prog ni Ejec</v>
      </c>
      <c r="AR16" s="577" t="str">
        <f t="shared" ref="AR16" si="38">IF(AND(AD16=0,AD17=0),"No Prog ni Ejec",IF(AD16=0,CONCATENATE("No Prog, Ejec=  ",AD17),AD17/AD16))</f>
        <v>No Prog ni Ejec</v>
      </c>
      <c r="AS16" s="577">
        <f t="shared" ref="AS16" si="39">IF(AND(AE16=0,AE17=0),"No Prog ni Ejec",IF(AE16=0,CONCATENATE("No Prog, Ejec=  ",AE17),AE17/AE16))</f>
        <v>1</v>
      </c>
      <c r="AT16" s="580">
        <f t="shared" ref="AT16" si="40">IF(AND(AF16=0,AF17=0),"No Prog ni Ejec",IF(AF16=0,CONCATENATE("No Prog, Ejec=  ",AF17),AF17/AF16))</f>
        <v>1</v>
      </c>
    </row>
    <row r="17" spans="1:46" s="174" customFormat="1" ht="26.1" customHeight="1" thickBot="1" x14ac:dyDescent="0.3">
      <c r="A17" s="491"/>
      <c r="B17" s="949"/>
      <c r="C17" s="458"/>
      <c r="D17" s="458"/>
      <c r="E17" s="458"/>
      <c r="F17" s="458"/>
      <c r="G17" s="458"/>
      <c r="H17" s="458"/>
      <c r="I17" s="458"/>
      <c r="J17" s="458"/>
      <c r="K17" s="458"/>
      <c r="L17" s="458"/>
      <c r="M17" s="458"/>
      <c r="N17" s="458"/>
      <c r="O17" s="727"/>
      <c r="P17" s="254"/>
      <c r="Q17" s="516"/>
      <c r="R17" s="646"/>
      <c r="S17" s="242" t="s">
        <v>45</v>
      </c>
      <c r="T17" s="65"/>
      <c r="U17" s="65"/>
      <c r="V17" s="65"/>
      <c r="W17" s="65">
        <v>33</v>
      </c>
      <c r="X17" s="65"/>
      <c r="Y17" s="65"/>
      <c r="Z17" s="65"/>
      <c r="AA17" s="65">
        <v>33</v>
      </c>
      <c r="AB17" s="65"/>
      <c r="AC17" s="65"/>
      <c r="AD17" s="65"/>
      <c r="AE17" s="65">
        <v>34</v>
      </c>
      <c r="AF17" s="187">
        <f>SUM(T17:AE17)</f>
        <v>100</v>
      </c>
      <c r="AG17" s="175"/>
      <c r="AH17" s="598"/>
      <c r="AI17" s="586"/>
      <c r="AJ17" s="586"/>
      <c r="AK17" s="586"/>
      <c r="AL17" s="586"/>
      <c r="AM17" s="586"/>
      <c r="AN17" s="586"/>
      <c r="AO17" s="586"/>
      <c r="AP17" s="586"/>
      <c r="AQ17" s="586"/>
      <c r="AR17" s="586"/>
      <c r="AS17" s="586"/>
      <c r="AT17" s="585"/>
    </row>
    <row r="18" spans="1:46" s="174" customFormat="1" ht="26.1" customHeight="1" thickTop="1" x14ac:dyDescent="0.25">
      <c r="A18" s="490">
        <v>2</v>
      </c>
      <c r="B18" s="948" t="str">
        <f>+'CONSOLIDADO ENE-DIC 2017'!C56</f>
        <v>Atender 100% las necesidades de infraestructura tecnológica del IDT</v>
      </c>
      <c r="C18" s="457">
        <v>0.05</v>
      </c>
      <c r="D18" s="457">
        <v>0.12</v>
      </c>
      <c r="E18" s="457">
        <v>0.19</v>
      </c>
      <c r="F18" s="457">
        <v>0.25</v>
      </c>
      <c r="G18" s="457">
        <v>0.33</v>
      </c>
      <c r="H18" s="457">
        <v>0.41</v>
      </c>
      <c r="I18" s="457">
        <v>0.47</v>
      </c>
      <c r="J18" s="457">
        <v>0.53</v>
      </c>
      <c r="K18" s="457">
        <v>0.6</v>
      </c>
      <c r="L18" s="457">
        <v>0.67</v>
      </c>
      <c r="M18" s="457">
        <v>0.76</v>
      </c>
      <c r="N18" s="457">
        <v>0.89</v>
      </c>
      <c r="O18" s="588">
        <v>0.89</v>
      </c>
      <c r="P18" s="254"/>
      <c r="Q18" s="498" t="s">
        <v>66</v>
      </c>
      <c r="R18" s="624" t="s">
        <v>166</v>
      </c>
      <c r="S18" s="244" t="s">
        <v>44</v>
      </c>
      <c r="T18" s="70">
        <v>1</v>
      </c>
      <c r="U18" s="70">
        <v>9</v>
      </c>
      <c r="V18" s="70">
        <v>9</v>
      </c>
      <c r="W18" s="70">
        <v>9</v>
      </c>
      <c r="X18" s="70">
        <v>9</v>
      </c>
      <c r="Y18" s="70">
        <v>9</v>
      </c>
      <c r="Z18" s="70">
        <v>9</v>
      </c>
      <c r="AA18" s="70">
        <v>9</v>
      </c>
      <c r="AB18" s="70">
        <v>9</v>
      </c>
      <c r="AC18" s="70">
        <v>9</v>
      </c>
      <c r="AD18" s="70">
        <v>9</v>
      </c>
      <c r="AE18" s="70">
        <v>9</v>
      </c>
      <c r="AF18" s="193">
        <f>IF(SUM(T18:AE18)=100,SUM(T18:AE18),IF(SUM(T18:AE18)=0,0,"Debe ponderar 100 puntos"))</f>
        <v>100</v>
      </c>
      <c r="AG18" s="175"/>
      <c r="AH18" s="506">
        <f t="shared" ref="AH18" si="41">IF(AND(T18=0,T19=0),"No Prog ni Ejec",IF(T18=0,CONCATENATE("No Prog, Ejec=  ",T19),T19/T18))</f>
        <v>1</v>
      </c>
      <c r="AI18" s="485">
        <f t="shared" ref="AI18" si="42">IF(AND(U18=0,U19=0),"No Prog ni Ejec",IF(U18=0,CONCATENATE("No Prog, Ejec=  ",U19),U19/U18))</f>
        <v>1</v>
      </c>
      <c r="AJ18" s="485">
        <f t="shared" ref="AJ18" si="43">IF(AND(V18=0,V19=0),"No Prog ni Ejec",IF(V18=0,CONCATENATE("No Prog, Ejec=  ",V19),V19/V18))</f>
        <v>1</v>
      </c>
      <c r="AK18" s="485">
        <f t="shared" ref="AK18" si="44">IF(AND(W18=0,W19=0),"No Prog ni Ejec",IF(W18=0,CONCATENATE("No Prog, Ejec=  ",W19),W19/W18))</f>
        <v>1</v>
      </c>
      <c r="AL18" s="485">
        <f t="shared" ref="AL18" si="45">IF(AND(X18=0,X19=0),"No Prog ni Ejec",IF(X18=0,CONCATENATE("No Prog, Ejec=  ",X19),X19/X18))</f>
        <v>1</v>
      </c>
      <c r="AM18" s="485">
        <f t="shared" ref="AM18" si="46">IF(AND(Y18=0,Y19=0),"No Prog ni Ejec",IF(Y18=0,CONCATENATE("No Prog, Ejec=  ",Y19),Y19/Y18))</f>
        <v>1</v>
      </c>
      <c r="AN18" s="485">
        <f t="shared" ref="AN18" si="47">IF(AND(Z18=0,Z19=0),"No Prog ni Ejec",IF(Z18=0,CONCATENATE("No Prog, Ejec=  ",Z19),Z19/Z18))</f>
        <v>1</v>
      </c>
      <c r="AO18" s="485">
        <f t="shared" ref="AO18" si="48">IF(AND(AA18=0,AA19=0),"No Prog ni Ejec",IF(AA18=0,CONCATENATE("No Prog, Ejec=  ",AA19),AA19/AA18))</f>
        <v>1</v>
      </c>
      <c r="AP18" s="485">
        <f t="shared" ref="AP18" si="49">IF(AND(AB18=0,AB19=0),"No Prog ni Ejec",IF(AB18=0,CONCATENATE("No Prog, Ejec=  ",AB19),AB19/AB18))</f>
        <v>1</v>
      </c>
      <c r="AQ18" s="485">
        <f t="shared" ref="AQ18" si="50">IF(AND(AC18=0,AC19=0),"No Prog ni Ejec",IF(AC18=0,CONCATENATE("No Prog, Ejec=  ",AC19),AC19/AC18))</f>
        <v>1</v>
      </c>
      <c r="AR18" s="485">
        <f t="shared" ref="AR18" si="51">IF(AND(AD18=0,AD19=0),"No Prog ni Ejec",IF(AD18=0,CONCATENATE("No Prog, Ejec=  ",AD19),AD19/AD18))</f>
        <v>1</v>
      </c>
      <c r="AS18" s="485">
        <f t="shared" ref="AS18" si="52">IF(AND(AE18=0,AE19=0),"No Prog ni Ejec",IF(AE18=0,CONCATENATE("No Prog, Ejec=  ",AE19),AE19/AE18))</f>
        <v>1</v>
      </c>
      <c r="AT18" s="483">
        <f t="shared" ref="AT18" si="53">IF(AND(AF18=0,AF19=0),"No Prog ni Ejec",IF(AF18=0,CONCATENATE("No Prog, Ejec=  ",AF19),AF19/AF18))</f>
        <v>1</v>
      </c>
    </row>
    <row r="19" spans="1:46" s="174" customFormat="1" ht="26.1" customHeight="1" x14ac:dyDescent="0.25">
      <c r="A19" s="490"/>
      <c r="B19" s="948"/>
      <c r="C19" s="457"/>
      <c r="D19" s="457"/>
      <c r="E19" s="457"/>
      <c r="F19" s="457"/>
      <c r="G19" s="457"/>
      <c r="H19" s="457"/>
      <c r="I19" s="457"/>
      <c r="J19" s="457"/>
      <c r="K19" s="457"/>
      <c r="L19" s="457"/>
      <c r="M19" s="457"/>
      <c r="N19" s="457"/>
      <c r="O19" s="588"/>
      <c r="P19" s="254"/>
      <c r="Q19" s="507"/>
      <c r="R19" s="579"/>
      <c r="S19" s="240" t="s">
        <v>45</v>
      </c>
      <c r="T19" s="65">
        <v>1</v>
      </c>
      <c r="U19" s="65">
        <v>9</v>
      </c>
      <c r="V19" s="65">
        <v>9</v>
      </c>
      <c r="W19" s="65">
        <v>9</v>
      </c>
      <c r="X19" s="65">
        <v>9</v>
      </c>
      <c r="Y19" s="65">
        <v>9</v>
      </c>
      <c r="Z19" s="65">
        <v>9</v>
      </c>
      <c r="AA19" s="65">
        <v>9</v>
      </c>
      <c r="AB19" s="65">
        <v>9</v>
      </c>
      <c r="AC19" s="65">
        <v>9</v>
      </c>
      <c r="AD19" s="65">
        <v>9</v>
      </c>
      <c r="AE19" s="65">
        <v>9</v>
      </c>
      <c r="AF19" s="181">
        <f>SUM(T19:AE19)</f>
        <v>100</v>
      </c>
      <c r="AG19" s="175"/>
      <c r="AH19" s="583"/>
      <c r="AI19" s="577"/>
      <c r="AJ19" s="577"/>
      <c r="AK19" s="577"/>
      <c r="AL19" s="577"/>
      <c r="AM19" s="577"/>
      <c r="AN19" s="577"/>
      <c r="AO19" s="577"/>
      <c r="AP19" s="577"/>
      <c r="AQ19" s="577"/>
      <c r="AR19" s="577"/>
      <c r="AS19" s="577"/>
      <c r="AT19" s="580"/>
    </row>
    <row r="20" spans="1:46" s="174" customFormat="1" ht="26.1" customHeight="1" x14ac:dyDescent="0.25">
      <c r="A20" s="490"/>
      <c r="B20" s="948"/>
      <c r="C20" s="457"/>
      <c r="D20" s="457"/>
      <c r="E20" s="457"/>
      <c r="F20" s="457"/>
      <c r="G20" s="457"/>
      <c r="H20" s="457"/>
      <c r="I20" s="457"/>
      <c r="J20" s="457"/>
      <c r="K20" s="457"/>
      <c r="L20" s="457"/>
      <c r="M20" s="457"/>
      <c r="N20" s="457"/>
      <c r="O20" s="588"/>
      <c r="P20" s="254"/>
      <c r="Q20" s="507" t="s">
        <v>67</v>
      </c>
      <c r="R20" s="579" t="s">
        <v>167</v>
      </c>
      <c r="S20" s="241" t="s">
        <v>44</v>
      </c>
      <c r="T20" s="68">
        <v>10</v>
      </c>
      <c r="U20" s="68" t="s">
        <v>141</v>
      </c>
      <c r="V20" s="68" t="s">
        <v>141</v>
      </c>
      <c r="W20" s="68">
        <v>20</v>
      </c>
      <c r="X20" s="68">
        <v>20</v>
      </c>
      <c r="Y20" s="68">
        <v>20</v>
      </c>
      <c r="Z20" s="68">
        <v>10</v>
      </c>
      <c r="AA20" s="68">
        <v>10</v>
      </c>
      <c r="AB20" s="68"/>
      <c r="AC20" s="68" t="s">
        <v>141</v>
      </c>
      <c r="AD20" s="68">
        <v>10</v>
      </c>
      <c r="AE20" s="68"/>
      <c r="AF20" s="184">
        <f>IF(SUM(T20:AE20)=100,SUM(T20:AE20),IF(SUM(T20:AE20)=0,0,"Debe ponderar 100 puntos"))</f>
        <v>100</v>
      </c>
      <c r="AG20" s="175"/>
      <c r="AH20" s="583">
        <f t="shared" ref="AH20" si="54">IF(AND(T20=0,T21=0),"No Prog ni Ejec",IF(T20=0,CONCATENATE("No Prog, Ejec=  ",T21),T21/T20))</f>
        <v>1</v>
      </c>
      <c r="AI20" s="577" t="s">
        <v>7</v>
      </c>
      <c r="AJ20" s="577" t="s">
        <v>7</v>
      </c>
      <c r="AK20" s="577">
        <f t="shared" ref="AK20" si="55">IF(AND(W20=0,W21=0),"No Prog ni Ejec",IF(W20=0,CONCATENATE("No Prog, Ejec=  ",W21),W21/W20))</f>
        <v>1</v>
      </c>
      <c r="AL20" s="577">
        <f t="shared" ref="AL20" si="56">IF(AND(X20=0,X21=0),"No Prog ni Ejec",IF(X20=0,CONCATENATE("No Prog, Ejec=  ",X21),X21/X20))</f>
        <v>1</v>
      </c>
      <c r="AM20" s="577">
        <f t="shared" ref="AM20" si="57">IF(AND(Y20=0,Y21=0),"No Prog ni Ejec",IF(Y20=0,CONCATENATE("No Prog, Ejec=  ",Y21),Y21/Y20))</f>
        <v>1</v>
      </c>
      <c r="AN20" s="577">
        <f t="shared" ref="AN20" si="58">IF(AND(Z20=0,Z21=0),"No Prog ni Ejec",IF(Z20=0,CONCATENATE("No Prog, Ejec=  ",Z21),Z21/Z20))</f>
        <v>1</v>
      </c>
      <c r="AO20" s="577">
        <f t="shared" ref="AO20" si="59">IF(AND(AA20=0,AA21=0),"No Prog ni Ejec",IF(AA20=0,CONCATENATE("No Prog, Ejec=  ",AA21),AA21/AA20))</f>
        <v>1</v>
      </c>
      <c r="AP20" s="577" t="str">
        <f t="shared" ref="AP20" si="60">IF(AND(AB20=0,AB21=0),"No Prog ni Ejec",IF(AB20=0,CONCATENATE("No Prog, Ejec=  ",AB21),AB21/AB20))</f>
        <v>No Prog ni Ejec</v>
      </c>
      <c r="AQ20" s="577" t="s">
        <v>7</v>
      </c>
      <c r="AR20" s="577">
        <f t="shared" ref="AR20" si="61">IF(AND(AD20=0,AD21=0),"No Prog ni Ejec",IF(AD20=0,CONCATENATE("No Prog, Ejec=  ",AD21),AD21/AD20))</f>
        <v>1</v>
      </c>
      <c r="AS20" s="577" t="str">
        <f t="shared" ref="AS20" si="62">IF(AND(AE20=0,AE21=0),"No Prog ni Ejec",IF(AE20=0,CONCATENATE("No Prog, Ejec=  ",AE21),AE21/AE20))</f>
        <v>No Prog ni Ejec</v>
      </c>
      <c r="AT20" s="580">
        <f t="shared" ref="AT20" si="63">IF(AND(AF20=0,AF21=0),"No Prog ni Ejec",IF(AF20=0,CONCATENATE("No Prog, Ejec=  ",AF21),AF21/AF20))</f>
        <v>1</v>
      </c>
    </row>
    <row r="21" spans="1:46" s="174" customFormat="1" ht="26.1" customHeight="1" x14ac:dyDescent="0.25">
      <c r="A21" s="490"/>
      <c r="B21" s="948"/>
      <c r="C21" s="457"/>
      <c r="D21" s="457"/>
      <c r="E21" s="457"/>
      <c r="F21" s="457"/>
      <c r="G21" s="457"/>
      <c r="H21" s="457"/>
      <c r="I21" s="457"/>
      <c r="J21" s="457"/>
      <c r="K21" s="457"/>
      <c r="L21" s="457"/>
      <c r="M21" s="457"/>
      <c r="N21" s="457"/>
      <c r="O21" s="588"/>
      <c r="P21" s="254"/>
      <c r="Q21" s="507"/>
      <c r="R21" s="579"/>
      <c r="S21" s="240" t="s">
        <v>45</v>
      </c>
      <c r="T21" s="65">
        <v>10</v>
      </c>
      <c r="U21" s="65"/>
      <c r="V21" s="65"/>
      <c r="W21" s="65">
        <v>20</v>
      </c>
      <c r="X21" s="65">
        <v>20</v>
      </c>
      <c r="Y21" s="65">
        <v>20</v>
      </c>
      <c r="Z21" s="65">
        <v>10</v>
      </c>
      <c r="AA21" s="65">
        <v>10</v>
      </c>
      <c r="AB21" s="65"/>
      <c r="AC21" s="65"/>
      <c r="AD21" s="65">
        <v>10</v>
      </c>
      <c r="AE21" s="65"/>
      <c r="AF21" s="181">
        <f>SUM(T21:AE21)</f>
        <v>100</v>
      </c>
      <c r="AG21" s="175"/>
      <c r="AH21" s="583"/>
      <c r="AI21" s="577"/>
      <c r="AJ21" s="577"/>
      <c r="AK21" s="577"/>
      <c r="AL21" s="577"/>
      <c r="AM21" s="577"/>
      <c r="AN21" s="577"/>
      <c r="AO21" s="577"/>
      <c r="AP21" s="577"/>
      <c r="AQ21" s="577"/>
      <c r="AR21" s="577"/>
      <c r="AS21" s="577"/>
      <c r="AT21" s="580"/>
    </row>
    <row r="22" spans="1:46" s="174" customFormat="1" ht="26.1" customHeight="1" x14ac:dyDescent="0.25">
      <c r="A22" s="490"/>
      <c r="B22" s="948"/>
      <c r="C22" s="457"/>
      <c r="D22" s="457"/>
      <c r="E22" s="457"/>
      <c r="F22" s="457"/>
      <c r="G22" s="457"/>
      <c r="H22" s="457"/>
      <c r="I22" s="457"/>
      <c r="J22" s="457"/>
      <c r="K22" s="457"/>
      <c r="L22" s="457"/>
      <c r="M22" s="457"/>
      <c r="N22" s="457"/>
      <c r="O22" s="588"/>
      <c r="P22" s="254"/>
      <c r="Q22" s="507" t="s">
        <v>68</v>
      </c>
      <c r="R22" s="579" t="s">
        <v>377</v>
      </c>
      <c r="S22" s="241" t="s">
        <v>44</v>
      </c>
      <c r="T22" s="68">
        <v>30</v>
      </c>
      <c r="U22" s="68">
        <v>40</v>
      </c>
      <c r="V22" s="68">
        <v>30</v>
      </c>
      <c r="W22" s="68"/>
      <c r="X22" s="68"/>
      <c r="Y22" s="68"/>
      <c r="Z22" s="68"/>
      <c r="AA22" s="68"/>
      <c r="AB22" s="68"/>
      <c r="AC22" s="68"/>
      <c r="AD22" s="68"/>
      <c r="AE22" s="68"/>
      <c r="AF22" s="184">
        <f>IF(SUM(T22:AE22)=100,SUM(T22:AE22),IF(SUM(T22:AE22)=0,0,"Debe ponderar 100 puntos"))</f>
        <v>100</v>
      </c>
      <c r="AG22" s="175"/>
      <c r="AH22" s="583">
        <f t="shared" ref="AH22" si="64">IF(AND(T22=0,T23=0),"No Prog ni Ejec",IF(T22=0,CONCATENATE("No Prog, Ejec=  ",T23),T23/T22))</f>
        <v>1</v>
      </c>
      <c r="AI22" s="577">
        <f t="shared" ref="AI22" si="65">IF(AND(U22=0,U23=0),"No Prog ni Ejec",IF(U22=0,CONCATENATE("No Prog, Ejec=  ",U23),U23/U22))</f>
        <v>1</v>
      </c>
      <c r="AJ22" s="577">
        <f t="shared" ref="AJ22" si="66">IF(AND(V22=0,V23=0),"No Prog ni Ejec",IF(V22=0,CONCATENATE("No Prog, Ejec=  ",V23),V23/V22))</f>
        <v>1</v>
      </c>
      <c r="AK22" s="577" t="str">
        <f t="shared" ref="AK22" si="67">IF(AND(W22=0,W23=0),"No Prog ni Ejec",IF(W22=0,CONCATENATE("No Prog, Ejec=  ",W23),W23/W22))</f>
        <v>No Prog ni Ejec</v>
      </c>
      <c r="AL22" s="577" t="str">
        <f t="shared" ref="AL22" si="68">IF(AND(X22=0,X23=0),"No Prog ni Ejec",IF(X22=0,CONCATENATE("No Prog, Ejec=  ",X23),X23/X22))</f>
        <v>No Prog ni Ejec</v>
      </c>
      <c r="AM22" s="577" t="str">
        <f t="shared" ref="AM22" si="69">IF(AND(Y22=0,Y23=0),"No Prog ni Ejec",IF(Y22=0,CONCATENATE("No Prog, Ejec=  ",Y23),Y23/Y22))</f>
        <v>No Prog ni Ejec</v>
      </c>
      <c r="AN22" s="577" t="str">
        <f t="shared" ref="AN22" si="70">IF(AND(Z22=0,Z23=0),"No Prog ni Ejec",IF(Z22=0,CONCATENATE("No Prog, Ejec=  ",Z23),Z23/Z22))</f>
        <v>No Prog ni Ejec</v>
      </c>
      <c r="AO22" s="577" t="str">
        <f t="shared" ref="AO22" si="71">IF(AND(AA22=0,AA23=0),"No Prog ni Ejec",IF(AA22=0,CONCATENATE("No Prog, Ejec=  ",AA23),AA23/AA22))</f>
        <v>No Prog ni Ejec</v>
      </c>
      <c r="AP22" s="577" t="str">
        <f t="shared" ref="AP22" si="72">IF(AND(AB22=0,AB23=0),"No Prog ni Ejec",IF(AB22=0,CONCATENATE("No Prog, Ejec=  ",AB23),AB23/AB22))</f>
        <v>No Prog ni Ejec</v>
      </c>
      <c r="AQ22" s="577" t="str">
        <f t="shared" ref="AQ22" si="73">IF(AND(AC22=0,AC23=0),"No Prog ni Ejec",IF(AC22=0,CONCATENATE("No Prog, Ejec=  ",AC23),AC23/AC22))</f>
        <v>No Prog ni Ejec</v>
      </c>
      <c r="AR22" s="577" t="str">
        <f t="shared" ref="AR22" si="74">IF(AND(AD22=0,AD23=0),"No Prog ni Ejec",IF(AD22=0,CONCATENATE("No Prog, Ejec=  ",AD23),AD23/AD22))</f>
        <v>No Prog ni Ejec</v>
      </c>
      <c r="AS22" s="577" t="str">
        <f t="shared" ref="AS22" si="75">IF(AND(AE22=0,AE23=0),"No Prog ni Ejec",IF(AE22=0,CONCATENATE("No Prog, Ejec=  ",AE23),AE23/AE22))</f>
        <v>No Prog ni Ejec</v>
      </c>
      <c r="AT22" s="580">
        <f t="shared" ref="AT22" si="76">IF(AND(AF22=0,AF23=0),"No Prog ni Ejec",IF(AF22=0,CONCATENATE("No Prog, Ejec=  ",AF23),AF23/AF22))</f>
        <v>1</v>
      </c>
    </row>
    <row r="23" spans="1:46" s="174" customFormat="1" ht="26.1" customHeight="1" x14ac:dyDescent="0.25">
      <c r="A23" s="490"/>
      <c r="B23" s="948"/>
      <c r="C23" s="457"/>
      <c r="D23" s="457"/>
      <c r="E23" s="457"/>
      <c r="F23" s="457"/>
      <c r="G23" s="457"/>
      <c r="H23" s="457"/>
      <c r="I23" s="457"/>
      <c r="J23" s="457"/>
      <c r="K23" s="457"/>
      <c r="L23" s="457"/>
      <c r="M23" s="457"/>
      <c r="N23" s="457"/>
      <c r="O23" s="588"/>
      <c r="P23" s="254"/>
      <c r="Q23" s="507"/>
      <c r="R23" s="579"/>
      <c r="S23" s="240" t="s">
        <v>45</v>
      </c>
      <c r="T23" s="65">
        <v>30</v>
      </c>
      <c r="U23" s="65">
        <v>40</v>
      </c>
      <c r="V23" s="65">
        <v>30</v>
      </c>
      <c r="W23" s="65"/>
      <c r="X23" s="65"/>
      <c r="Y23" s="65"/>
      <c r="Z23" s="65"/>
      <c r="AA23" s="65"/>
      <c r="AB23" s="65"/>
      <c r="AC23" s="65"/>
      <c r="AD23" s="65"/>
      <c r="AE23" s="65"/>
      <c r="AF23" s="181">
        <f>SUM(T23:AE23)</f>
        <v>100</v>
      </c>
      <c r="AG23" s="175"/>
      <c r="AH23" s="583"/>
      <c r="AI23" s="577"/>
      <c r="AJ23" s="577"/>
      <c r="AK23" s="577"/>
      <c r="AL23" s="577"/>
      <c r="AM23" s="577"/>
      <c r="AN23" s="577"/>
      <c r="AO23" s="577"/>
      <c r="AP23" s="577"/>
      <c r="AQ23" s="577"/>
      <c r="AR23" s="577"/>
      <c r="AS23" s="577"/>
      <c r="AT23" s="580"/>
    </row>
    <row r="24" spans="1:46" s="174" customFormat="1" ht="26.1" customHeight="1" x14ac:dyDescent="0.25">
      <c r="A24" s="490"/>
      <c r="B24" s="948"/>
      <c r="C24" s="457"/>
      <c r="D24" s="457"/>
      <c r="E24" s="457"/>
      <c r="F24" s="457"/>
      <c r="G24" s="457"/>
      <c r="H24" s="457"/>
      <c r="I24" s="457"/>
      <c r="J24" s="457"/>
      <c r="K24" s="457"/>
      <c r="L24" s="457"/>
      <c r="M24" s="457"/>
      <c r="N24" s="457"/>
      <c r="O24" s="588"/>
      <c r="P24" s="254"/>
      <c r="Q24" s="507" t="s">
        <v>69</v>
      </c>
      <c r="R24" s="579" t="s">
        <v>378</v>
      </c>
      <c r="S24" s="241" t="s">
        <v>44</v>
      </c>
      <c r="T24" s="68"/>
      <c r="U24" s="68"/>
      <c r="V24" s="68"/>
      <c r="W24" s="68">
        <v>25</v>
      </c>
      <c r="X24" s="68"/>
      <c r="Y24" s="68"/>
      <c r="Z24" s="68"/>
      <c r="AA24" s="68">
        <v>20</v>
      </c>
      <c r="AB24" s="68">
        <v>10</v>
      </c>
      <c r="AC24" s="68">
        <v>20</v>
      </c>
      <c r="AD24" s="68">
        <v>10</v>
      </c>
      <c r="AE24" s="68">
        <v>15</v>
      </c>
      <c r="AF24" s="184">
        <f>IF(SUM(T24:AE24)=100,SUM(T24:AE24),IF(SUM(T24:AE24)=0,0,"Debe ponderar 100 puntos"))</f>
        <v>100</v>
      </c>
      <c r="AG24" s="175"/>
      <c r="AH24" s="583" t="str">
        <f t="shared" ref="AH24" si="77">IF(AND(T24=0,T25=0),"No Prog ni Ejec",IF(T24=0,CONCATENATE("No Prog, Ejec=  ",T25),T25/T24))</f>
        <v>No Prog ni Ejec</v>
      </c>
      <c r="AI24" s="577" t="str">
        <f t="shared" ref="AI24" si="78">IF(AND(U24=0,U25=0),"No Prog ni Ejec",IF(U24=0,CONCATENATE("No Prog, Ejec=  ",U25),U25/U24))</f>
        <v>No Prog ni Ejec</v>
      </c>
      <c r="AJ24" s="577" t="str">
        <f t="shared" ref="AJ24" si="79">IF(AND(V24=0,V25=0),"No Prog ni Ejec",IF(V24=0,CONCATENATE("No Prog, Ejec=  ",V25),V25/V24))</f>
        <v>No Prog ni Ejec</v>
      </c>
      <c r="AK24" s="577">
        <f t="shared" ref="AK24" si="80">IF(AND(W24=0,W25=0),"No Prog ni Ejec",IF(W24=0,CONCATENATE("No Prog, Ejec=  ",W25),W25/W24))</f>
        <v>0</v>
      </c>
      <c r="AL24" s="577" t="str">
        <f t="shared" ref="AL24" si="81">IF(AND(X24=0,X25=0),"No Prog ni Ejec",IF(X24=0,CONCATENATE("No Prog, Ejec=  ",X25),X25/X24))</f>
        <v>No Prog ni Ejec</v>
      </c>
      <c r="AM24" s="577" t="str">
        <f t="shared" ref="AM24" si="82">IF(AND(Y24=0,Y25=0),"No Prog ni Ejec",IF(Y24=0,CONCATENATE("No Prog, Ejec=  ",Y25),Y25/Y24))</f>
        <v>No Prog ni Ejec</v>
      </c>
      <c r="AN24" s="577" t="str">
        <f t="shared" ref="AN24" si="83">IF(AND(Z24=0,Z25=0),"No Prog ni Ejec",IF(Z24=0,CONCATENATE("No Prog, Ejec=  ",Z25),Z25/Z24))</f>
        <v>No Prog ni Ejec</v>
      </c>
      <c r="AO24" s="577">
        <f t="shared" ref="AO24" si="84">IF(AND(AA24=0,AA25=0),"No Prog ni Ejec",IF(AA24=0,CONCATENATE("No Prog, Ejec=  ",AA25),AA25/AA24))</f>
        <v>0</v>
      </c>
      <c r="AP24" s="577">
        <f t="shared" ref="AP24" si="85">IF(AND(AB24=0,AB25=0),"No Prog ni Ejec",IF(AB24=0,CONCATENATE("No Prog, Ejec=  ",AB25),AB25/AB24))</f>
        <v>0</v>
      </c>
      <c r="AQ24" s="577">
        <f t="shared" ref="AQ24" si="86">IF(AND(AC24=0,AC25=0),"No Prog ni Ejec",IF(AC24=0,CONCATENATE("No Prog, Ejec=  ",AC25),AC25/AC24))</f>
        <v>0</v>
      </c>
      <c r="AR24" s="577">
        <f t="shared" ref="AR24" si="87">IF(AND(AD24=0,AD25=0),"No Prog ni Ejec",IF(AD24=0,CONCATENATE("No Prog, Ejec=  ",AD25),AD25/AD24))</f>
        <v>0</v>
      </c>
      <c r="AS24" s="577">
        <f t="shared" ref="AS24" si="88">IF(AND(AE24=0,AE25=0),"No Prog ni Ejec",IF(AE24=0,CONCATENATE("No Prog, Ejec=  ",AE25),AE25/AE24))</f>
        <v>0</v>
      </c>
      <c r="AT24" s="580">
        <f t="shared" ref="AT24" si="89">IF(AND(AF24=0,AF25=0),"No Prog ni Ejec",IF(AF24=0,CONCATENATE("No Prog, Ejec=  ",AF25),AF25/AF24))</f>
        <v>0</v>
      </c>
    </row>
    <row r="25" spans="1:46" s="174" customFormat="1" ht="26.1" customHeight="1" x14ac:dyDescent="0.25">
      <c r="A25" s="490"/>
      <c r="B25" s="948"/>
      <c r="C25" s="457"/>
      <c r="D25" s="457"/>
      <c r="E25" s="457"/>
      <c r="F25" s="457"/>
      <c r="G25" s="457"/>
      <c r="H25" s="457"/>
      <c r="I25" s="457"/>
      <c r="J25" s="457"/>
      <c r="K25" s="457"/>
      <c r="L25" s="457"/>
      <c r="M25" s="457"/>
      <c r="N25" s="457"/>
      <c r="O25" s="588"/>
      <c r="P25" s="254"/>
      <c r="Q25" s="507"/>
      <c r="R25" s="579"/>
      <c r="S25" s="240" t="s">
        <v>45</v>
      </c>
      <c r="T25" s="65"/>
      <c r="U25" s="65"/>
      <c r="V25" s="65"/>
      <c r="W25" s="65">
        <v>0</v>
      </c>
      <c r="X25" s="65"/>
      <c r="Y25" s="65"/>
      <c r="Z25" s="65"/>
      <c r="AA25" s="65">
        <v>0</v>
      </c>
      <c r="AB25" s="65">
        <v>0</v>
      </c>
      <c r="AC25" s="65">
        <v>0</v>
      </c>
      <c r="AD25" s="65">
        <v>0</v>
      </c>
      <c r="AE25" s="65">
        <v>0</v>
      </c>
      <c r="AF25" s="181">
        <f>SUM(T25:AE25)</f>
        <v>0</v>
      </c>
      <c r="AG25" s="175"/>
      <c r="AH25" s="583"/>
      <c r="AI25" s="577"/>
      <c r="AJ25" s="577"/>
      <c r="AK25" s="577"/>
      <c r="AL25" s="577"/>
      <c r="AM25" s="577"/>
      <c r="AN25" s="577"/>
      <c r="AO25" s="577"/>
      <c r="AP25" s="577"/>
      <c r="AQ25" s="577"/>
      <c r="AR25" s="577"/>
      <c r="AS25" s="577"/>
      <c r="AT25" s="580"/>
    </row>
    <row r="26" spans="1:46" s="174" customFormat="1" ht="40.5" customHeight="1" x14ac:dyDescent="0.25">
      <c r="A26" s="490"/>
      <c r="B26" s="948"/>
      <c r="C26" s="457"/>
      <c r="D26" s="457"/>
      <c r="E26" s="457"/>
      <c r="F26" s="457"/>
      <c r="G26" s="457"/>
      <c r="H26" s="457"/>
      <c r="I26" s="457"/>
      <c r="J26" s="457"/>
      <c r="K26" s="457"/>
      <c r="L26" s="457"/>
      <c r="M26" s="457"/>
      <c r="N26" s="457"/>
      <c r="O26" s="588"/>
      <c r="P26" s="254"/>
      <c r="Q26" s="507" t="s">
        <v>102</v>
      </c>
      <c r="R26" s="579" t="s">
        <v>379</v>
      </c>
      <c r="S26" s="241" t="s">
        <v>44</v>
      </c>
      <c r="T26" s="68">
        <v>10</v>
      </c>
      <c r="U26" s="68">
        <v>17</v>
      </c>
      <c r="V26" s="68">
        <v>18</v>
      </c>
      <c r="W26" s="68">
        <v>5</v>
      </c>
      <c r="X26" s="68">
        <v>5</v>
      </c>
      <c r="Y26" s="68">
        <v>5</v>
      </c>
      <c r="Z26" s="68">
        <v>5</v>
      </c>
      <c r="AA26" s="68">
        <v>5</v>
      </c>
      <c r="AB26" s="68">
        <v>5</v>
      </c>
      <c r="AC26" s="68">
        <v>10</v>
      </c>
      <c r="AD26" s="68">
        <v>10</v>
      </c>
      <c r="AE26" s="68">
        <v>5</v>
      </c>
      <c r="AF26" s="184">
        <f>IF(SUM(T26:AE26)=100,SUM(T26:AE26),IF(SUM(T26:AE26)=0,0,"Debe ponderar 100 puntos"))</f>
        <v>100</v>
      </c>
      <c r="AG26" s="175"/>
      <c r="AH26" s="583">
        <f t="shared" ref="AH26" si="90">IF(AND(T26=0,T27=0),"No Prog ni Ejec",IF(T26=0,CONCATENATE("No Prog, Ejec=  ",T27),T27/T26))</f>
        <v>1</v>
      </c>
      <c r="AI26" s="577">
        <f t="shared" ref="AI26" si="91">IF(AND(U26=0,U27=0),"No Prog ni Ejec",IF(U26=0,CONCATENATE("No Prog, Ejec=  ",U27),U27/U26))</f>
        <v>1</v>
      </c>
      <c r="AJ26" s="577">
        <f t="shared" ref="AJ26" si="92">IF(AND(V26=0,V27=0),"No Prog ni Ejec",IF(V26=0,CONCATENATE("No Prog, Ejec=  ",V27),V27/V26))</f>
        <v>1</v>
      </c>
      <c r="AK26" s="577">
        <f t="shared" ref="AK26" si="93">IF(AND(W26=0,W27=0),"No Prog ni Ejec",IF(W26=0,CONCATENATE("No Prog, Ejec=  ",W27),W27/W26))</f>
        <v>1</v>
      </c>
      <c r="AL26" s="577">
        <f t="shared" ref="AL26" si="94">IF(AND(X26=0,X27=0),"No Prog ni Ejec",IF(X26=0,CONCATENATE("No Prog, Ejec=  ",X27),X27/X26))</f>
        <v>1</v>
      </c>
      <c r="AM26" s="577">
        <f t="shared" ref="AM26" si="95">IF(AND(Y26=0,Y27=0),"No Prog ni Ejec",IF(Y26=0,CONCATENATE("No Prog, Ejec=  ",Y27),Y27/Y26))</f>
        <v>1</v>
      </c>
      <c r="AN26" s="577">
        <f t="shared" ref="AN26" si="96">IF(AND(Z26=0,Z27=0),"No Prog ni Ejec",IF(Z26=0,CONCATENATE("No Prog, Ejec=  ",Z27),Z27/Z26))</f>
        <v>1</v>
      </c>
      <c r="AO26" s="577">
        <f t="shared" ref="AO26" si="97">IF(AND(AA26=0,AA27=0),"No Prog ni Ejec",IF(AA26=0,CONCATENATE("No Prog, Ejec=  ",AA27),AA27/AA26))</f>
        <v>1</v>
      </c>
      <c r="AP26" s="577">
        <f t="shared" ref="AP26" si="98">IF(AND(AB26=0,AB27=0),"No Prog ni Ejec",IF(AB26=0,CONCATENATE("No Prog, Ejec=  ",AB27),AB27/AB26))</f>
        <v>1</v>
      </c>
      <c r="AQ26" s="577">
        <f t="shared" ref="AQ26" si="99">IF(AND(AC26=0,AC27=0),"No Prog ni Ejec",IF(AC26=0,CONCATENATE("No Prog, Ejec=  ",AC27),AC27/AC26))</f>
        <v>1</v>
      </c>
      <c r="AR26" s="577">
        <f t="shared" ref="AR26" si="100">IF(AND(AD26=0,AD27=0),"No Prog ni Ejec",IF(AD26=0,CONCATENATE("No Prog, Ejec=  ",AD27),AD27/AD26))</f>
        <v>1</v>
      </c>
      <c r="AS26" s="577">
        <f t="shared" ref="AS26" si="101">IF(AND(AE26=0,AE27=0),"No Prog ni Ejec",IF(AE26=0,CONCATENATE("No Prog, Ejec=  ",AE27),AE27/AE26))</f>
        <v>1</v>
      </c>
      <c r="AT26" s="580">
        <f t="shared" ref="AT26" si="102">IF(AND(AF26=0,AF27=0),"No Prog ni Ejec",IF(AF26=0,CONCATENATE("No Prog, Ejec=  ",AF27),AF27/AF26))</f>
        <v>1</v>
      </c>
    </row>
    <row r="27" spans="1:46" s="174" customFormat="1" ht="40.5" customHeight="1" x14ac:dyDescent="0.25">
      <c r="A27" s="490"/>
      <c r="B27" s="948"/>
      <c r="C27" s="457"/>
      <c r="D27" s="457"/>
      <c r="E27" s="457"/>
      <c r="F27" s="457"/>
      <c r="G27" s="457"/>
      <c r="H27" s="457"/>
      <c r="I27" s="457"/>
      <c r="J27" s="457"/>
      <c r="K27" s="457"/>
      <c r="L27" s="457"/>
      <c r="M27" s="457"/>
      <c r="N27" s="457"/>
      <c r="O27" s="588"/>
      <c r="P27" s="254"/>
      <c r="Q27" s="507"/>
      <c r="R27" s="579"/>
      <c r="S27" s="240" t="s">
        <v>45</v>
      </c>
      <c r="T27" s="65">
        <v>10</v>
      </c>
      <c r="U27" s="65">
        <v>17</v>
      </c>
      <c r="V27" s="65">
        <v>18</v>
      </c>
      <c r="W27" s="65">
        <v>5</v>
      </c>
      <c r="X27" s="65">
        <v>5</v>
      </c>
      <c r="Y27" s="65">
        <v>5</v>
      </c>
      <c r="Z27" s="65">
        <v>5</v>
      </c>
      <c r="AA27" s="65">
        <v>5</v>
      </c>
      <c r="AB27" s="65">
        <v>5</v>
      </c>
      <c r="AC27" s="65">
        <v>10</v>
      </c>
      <c r="AD27" s="65">
        <v>10</v>
      </c>
      <c r="AE27" s="65">
        <v>5</v>
      </c>
      <c r="AF27" s="181">
        <f>SUM(T27:AE27)</f>
        <v>100</v>
      </c>
      <c r="AG27" s="175"/>
      <c r="AH27" s="583"/>
      <c r="AI27" s="577"/>
      <c r="AJ27" s="577"/>
      <c r="AK27" s="577"/>
      <c r="AL27" s="577"/>
      <c r="AM27" s="577"/>
      <c r="AN27" s="577"/>
      <c r="AO27" s="577"/>
      <c r="AP27" s="577"/>
      <c r="AQ27" s="577"/>
      <c r="AR27" s="577"/>
      <c r="AS27" s="577"/>
      <c r="AT27" s="580"/>
    </row>
    <row r="28" spans="1:46" s="174" customFormat="1" ht="26.1" customHeight="1" x14ac:dyDescent="0.25">
      <c r="A28" s="490"/>
      <c r="B28" s="948"/>
      <c r="C28" s="457"/>
      <c r="D28" s="457"/>
      <c r="E28" s="457"/>
      <c r="F28" s="457"/>
      <c r="G28" s="457"/>
      <c r="H28" s="457"/>
      <c r="I28" s="457"/>
      <c r="J28" s="457"/>
      <c r="K28" s="457"/>
      <c r="L28" s="457"/>
      <c r="M28" s="457"/>
      <c r="N28" s="457"/>
      <c r="O28" s="588"/>
      <c r="P28" s="254"/>
      <c r="Q28" s="507" t="s">
        <v>123</v>
      </c>
      <c r="R28" s="579" t="s">
        <v>380</v>
      </c>
      <c r="S28" s="241" t="s">
        <v>44</v>
      </c>
      <c r="T28" s="68"/>
      <c r="U28" s="68"/>
      <c r="V28" s="68"/>
      <c r="W28" s="68"/>
      <c r="X28" s="68"/>
      <c r="Y28" s="68"/>
      <c r="Z28" s="68">
        <v>30</v>
      </c>
      <c r="AA28" s="68">
        <v>20</v>
      </c>
      <c r="AB28" s="68">
        <v>20</v>
      </c>
      <c r="AC28" s="68">
        <v>20</v>
      </c>
      <c r="AD28" s="68">
        <v>10</v>
      </c>
      <c r="AE28" s="68"/>
      <c r="AF28" s="184">
        <f>IF(SUM(T28:AE28)=100,SUM(T28:AE28),IF(SUM(T28:AE28)=0,0,"Debe ponderar 100 puntos"))</f>
        <v>100</v>
      </c>
      <c r="AG28" s="175"/>
      <c r="AH28" s="583" t="str">
        <f t="shared" ref="AH28" si="103">IF(AND(T28=0,T29=0),"No Prog ni Ejec",IF(T28=0,CONCATENATE("No Prog, Ejec=  ",T29),T29/T28))</f>
        <v>No Prog ni Ejec</v>
      </c>
      <c r="AI28" s="577" t="str">
        <f t="shared" ref="AI28" si="104">IF(AND(U28=0,U29=0),"No Prog ni Ejec",IF(U28=0,CONCATENATE("No Prog, Ejec=  ",U29),U29/U28))</f>
        <v>No Prog ni Ejec</v>
      </c>
      <c r="AJ28" s="577" t="str">
        <f t="shared" ref="AJ28" si="105">IF(AND(V28=0,V29=0),"No Prog ni Ejec",IF(V28=0,CONCATENATE("No Prog, Ejec=  ",V29),V29/V28))</f>
        <v>No Prog ni Ejec</v>
      </c>
      <c r="AK28" s="577" t="str">
        <f t="shared" ref="AK28" si="106">IF(AND(W28=0,W29=0),"No Prog ni Ejec",IF(W28=0,CONCATENATE("No Prog, Ejec=  ",W29),W29/W28))</f>
        <v>No Prog ni Ejec</v>
      </c>
      <c r="AL28" s="577" t="str">
        <f t="shared" ref="AL28" si="107">IF(AND(X28=0,X29=0),"No Prog ni Ejec",IF(X28=0,CONCATENATE("No Prog, Ejec=  ",X29),X29/X28))</f>
        <v>No Prog ni Ejec</v>
      </c>
      <c r="AM28" s="577" t="str">
        <f t="shared" ref="AM28" si="108">IF(AND(Y28=0,Y29=0),"No Prog ni Ejec",IF(Y28=0,CONCATENATE("No Prog, Ejec=  ",Y29),Y29/Y28))</f>
        <v>No Prog ni Ejec</v>
      </c>
      <c r="AN28" s="577">
        <f t="shared" ref="AN28" si="109">IF(AND(Z28=0,Z29=0),"No Prog ni Ejec",IF(Z28=0,CONCATENATE("No Prog, Ejec=  ",Z29),Z29/Z28))</f>
        <v>0</v>
      </c>
      <c r="AO28" s="577">
        <f t="shared" ref="AO28" si="110">IF(AND(AA28=0,AA29=0),"No Prog ni Ejec",IF(AA28=0,CONCATENATE("No Prog, Ejec=  ",AA29),AA29/AA28))</f>
        <v>0</v>
      </c>
      <c r="AP28" s="577">
        <f t="shared" ref="AP28" si="111">IF(AND(AB28=0,AB29=0),"No Prog ni Ejec",IF(AB28=0,CONCATENATE("No Prog, Ejec=  ",AB29),AB29/AB28))</f>
        <v>0</v>
      </c>
      <c r="AQ28" s="577">
        <f t="shared" ref="AQ28" si="112">IF(AND(AC28=0,AC29=0),"No Prog ni Ejec",IF(AC28=0,CONCATENATE("No Prog, Ejec=  ",AC29),AC29/AC28))</f>
        <v>1</v>
      </c>
      <c r="AR28" s="577">
        <f t="shared" ref="AR28" si="113">IF(AND(AD28=0,AD29=0),"No Prog ni Ejec",IF(AD28=0,CONCATENATE("No Prog, Ejec=  ",AD29),AD29/AD28))</f>
        <v>1</v>
      </c>
      <c r="AS28" s="577" t="str">
        <f t="shared" ref="AS28" si="114">IF(AND(AE28=0,AE29=0),"No Prog ni Ejec",IF(AE28=0,CONCATENATE("No Prog, Ejec=  ",AE29),AE29/AE28))</f>
        <v>No Prog, Ejec=  70</v>
      </c>
      <c r="AT28" s="580">
        <f t="shared" ref="AT28" si="115">IF(AND(AF28=0,AF29=0),"No Prog ni Ejec",IF(AF28=0,CONCATENATE("No Prog, Ejec=  ",AF29),AF29/AF28))</f>
        <v>1</v>
      </c>
    </row>
    <row r="29" spans="1:46" s="174" customFormat="1" ht="26.1" customHeight="1" x14ac:dyDescent="0.25">
      <c r="A29" s="490"/>
      <c r="B29" s="948"/>
      <c r="C29" s="457"/>
      <c r="D29" s="457"/>
      <c r="E29" s="457"/>
      <c r="F29" s="457"/>
      <c r="G29" s="457"/>
      <c r="H29" s="457"/>
      <c r="I29" s="457"/>
      <c r="J29" s="457"/>
      <c r="K29" s="457"/>
      <c r="L29" s="457"/>
      <c r="M29" s="457"/>
      <c r="N29" s="457"/>
      <c r="O29" s="588"/>
      <c r="P29" s="254"/>
      <c r="Q29" s="507"/>
      <c r="R29" s="579"/>
      <c r="S29" s="240" t="s">
        <v>45</v>
      </c>
      <c r="T29" s="65"/>
      <c r="U29" s="65"/>
      <c r="V29" s="65"/>
      <c r="W29" s="65"/>
      <c r="X29" s="65"/>
      <c r="Y29" s="65"/>
      <c r="Z29" s="65">
        <v>0</v>
      </c>
      <c r="AA29" s="65">
        <v>0</v>
      </c>
      <c r="AB29" s="65">
        <v>0</v>
      </c>
      <c r="AC29" s="65">
        <v>20</v>
      </c>
      <c r="AD29" s="65">
        <v>10</v>
      </c>
      <c r="AE29" s="65">
        <v>70</v>
      </c>
      <c r="AF29" s="181">
        <f>SUM(T29:AE29)</f>
        <v>100</v>
      </c>
      <c r="AG29" s="175"/>
      <c r="AH29" s="583"/>
      <c r="AI29" s="577"/>
      <c r="AJ29" s="577"/>
      <c r="AK29" s="577"/>
      <c r="AL29" s="577"/>
      <c r="AM29" s="577"/>
      <c r="AN29" s="577"/>
      <c r="AO29" s="577"/>
      <c r="AP29" s="577"/>
      <c r="AQ29" s="577"/>
      <c r="AR29" s="577"/>
      <c r="AS29" s="577"/>
      <c r="AT29" s="580"/>
    </row>
    <row r="30" spans="1:46" s="174" customFormat="1" ht="26.1" customHeight="1" x14ac:dyDescent="0.25">
      <c r="A30" s="490"/>
      <c r="B30" s="948"/>
      <c r="C30" s="457"/>
      <c r="D30" s="457"/>
      <c r="E30" s="457"/>
      <c r="F30" s="457"/>
      <c r="G30" s="457"/>
      <c r="H30" s="457"/>
      <c r="I30" s="457"/>
      <c r="J30" s="457"/>
      <c r="K30" s="457"/>
      <c r="L30" s="457"/>
      <c r="M30" s="457"/>
      <c r="N30" s="457"/>
      <c r="O30" s="588"/>
      <c r="P30" s="254"/>
      <c r="Q30" s="507" t="s">
        <v>125</v>
      </c>
      <c r="R30" s="579" t="s">
        <v>381</v>
      </c>
      <c r="S30" s="241" t="s">
        <v>44</v>
      </c>
      <c r="T30" s="68"/>
      <c r="U30" s="68"/>
      <c r="V30" s="68"/>
      <c r="W30" s="68"/>
      <c r="X30" s="68">
        <v>10</v>
      </c>
      <c r="Y30" s="68">
        <v>10</v>
      </c>
      <c r="Z30" s="68">
        <v>10</v>
      </c>
      <c r="AA30" s="68">
        <v>20</v>
      </c>
      <c r="AB30" s="68">
        <v>20</v>
      </c>
      <c r="AC30" s="68">
        <v>10</v>
      </c>
      <c r="AD30" s="68">
        <v>10</v>
      </c>
      <c r="AE30" s="68">
        <v>10</v>
      </c>
      <c r="AF30" s="184">
        <f>IF(SUM(T30:AE30)=100,SUM(T30:AE30),IF(SUM(T30:AE30)=0,0,"Debe ponderar 100 puntos"))</f>
        <v>100</v>
      </c>
      <c r="AG30" s="175"/>
      <c r="AH30" s="583" t="str">
        <f t="shared" ref="AH30" si="116">IF(AND(T30=0,T31=0),"No Prog ni Ejec",IF(T30=0,CONCATENATE("No Prog, Ejec=  ",T31),T31/T30))</f>
        <v>No Prog ni Ejec</v>
      </c>
      <c r="AI30" s="577" t="str">
        <f t="shared" ref="AI30" si="117">IF(AND(U30=0,U31=0),"No Prog ni Ejec",IF(U30=0,CONCATENATE("No Prog, Ejec=  ",U31),U31/U30))</f>
        <v>No Prog ni Ejec</v>
      </c>
      <c r="AJ30" s="577" t="str">
        <f t="shared" ref="AJ30" si="118">IF(AND(V30=0,V31=0),"No Prog ni Ejec",IF(V30=0,CONCATENATE("No Prog, Ejec=  ",V31),V31/V30))</f>
        <v>No Prog ni Ejec</v>
      </c>
      <c r="AK30" s="577" t="str">
        <f t="shared" ref="AK30" si="119">IF(AND(W30=0,W31=0),"No Prog ni Ejec",IF(W30=0,CONCATENATE("No Prog, Ejec=  ",W31),W31/W30))</f>
        <v>No Prog ni Ejec</v>
      </c>
      <c r="AL30" s="577">
        <f t="shared" ref="AL30" si="120">IF(AND(X30=0,X31=0),"No Prog ni Ejec",IF(X30=0,CONCATENATE("No Prog, Ejec=  ",X31),X31/X30))</f>
        <v>1</v>
      </c>
      <c r="AM30" s="577">
        <f t="shared" ref="AM30" si="121">IF(AND(Y30=0,Y31=0),"No Prog ni Ejec",IF(Y30=0,CONCATENATE("No Prog, Ejec=  ",Y31),Y31/Y30))</f>
        <v>1</v>
      </c>
      <c r="AN30" s="577">
        <f t="shared" ref="AN30" si="122">IF(AND(Z30=0,Z31=0),"No Prog ni Ejec",IF(Z30=0,CONCATENATE("No Prog, Ejec=  ",Z31),Z31/Z30))</f>
        <v>1</v>
      </c>
      <c r="AO30" s="577">
        <f t="shared" ref="AO30" si="123">IF(AND(AA30=0,AA31=0),"No Prog ni Ejec",IF(AA30=0,CONCATENATE("No Prog, Ejec=  ",AA31),AA31/AA30))</f>
        <v>0.5</v>
      </c>
      <c r="AP30" s="577">
        <f t="shared" ref="AP30" si="124">IF(AND(AB30=0,AB31=0),"No Prog ni Ejec",IF(AB30=0,CONCATENATE("No Prog, Ejec=  ",AB31),AB31/AB30))</f>
        <v>1</v>
      </c>
      <c r="AQ30" s="577">
        <f t="shared" ref="AQ30" si="125">IF(AND(AC30=0,AC31=0),"No Prog ni Ejec",IF(AC30=0,CONCATENATE("No Prog, Ejec=  ",AC31),AC31/AC30))</f>
        <v>0</v>
      </c>
      <c r="AR30" s="577">
        <f t="shared" ref="AR30" si="126">IF(AND(AD30=0,AD31=0),"No Prog ni Ejec",IF(AD30=0,CONCATENATE("No Prog, Ejec=  ",AD31),AD31/AD30))</f>
        <v>1</v>
      </c>
      <c r="AS30" s="577">
        <f t="shared" ref="AS30" si="127">IF(AND(AE30=0,AE31=0),"No Prog ni Ejec",IF(AE30=0,CONCATENATE("No Prog, Ejec=  ",AE31),AE31/AE30))</f>
        <v>0</v>
      </c>
      <c r="AT30" s="580">
        <f t="shared" ref="AT30" si="128">IF(AND(AF30=0,AF31=0),"No Prog ni Ejec",IF(AF30=0,CONCATENATE("No Prog, Ejec=  ",AF31),AF31/AF30))</f>
        <v>0.7</v>
      </c>
    </row>
    <row r="31" spans="1:46" s="174" customFormat="1" ht="26.1" customHeight="1" x14ac:dyDescent="0.25">
      <c r="A31" s="490"/>
      <c r="B31" s="948"/>
      <c r="C31" s="457"/>
      <c r="D31" s="457"/>
      <c r="E31" s="457"/>
      <c r="F31" s="457"/>
      <c r="G31" s="457"/>
      <c r="H31" s="457"/>
      <c r="I31" s="457"/>
      <c r="J31" s="457"/>
      <c r="K31" s="457"/>
      <c r="L31" s="457"/>
      <c r="M31" s="457"/>
      <c r="N31" s="457"/>
      <c r="O31" s="588"/>
      <c r="P31" s="254"/>
      <c r="Q31" s="507"/>
      <c r="R31" s="579"/>
      <c r="S31" s="240" t="s">
        <v>45</v>
      </c>
      <c r="T31" s="65"/>
      <c r="U31" s="65"/>
      <c r="V31" s="65"/>
      <c r="W31" s="65"/>
      <c r="X31" s="65">
        <v>10</v>
      </c>
      <c r="Y31" s="65">
        <v>10</v>
      </c>
      <c r="Z31" s="65">
        <v>10</v>
      </c>
      <c r="AA31" s="65">
        <v>10</v>
      </c>
      <c r="AB31" s="65">
        <v>20</v>
      </c>
      <c r="AC31" s="65">
        <v>0</v>
      </c>
      <c r="AD31" s="65">
        <v>10</v>
      </c>
      <c r="AE31" s="65">
        <v>0</v>
      </c>
      <c r="AF31" s="181">
        <f>SUM(T31:AE31)</f>
        <v>70</v>
      </c>
      <c r="AG31" s="175"/>
      <c r="AH31" s="583"/>
      <c r="AI31" s="577"/>
      <c r="AJ31" s="577"/>
      <c r="AK31" s="577"/>
      <c r="AL31" s="577"/>
      <c r="AM31" s="577"/>
      <c r="AN31" s="577"/>
      <c r="AO31" s="577"/>
      <c r="AP31" s="577"/>
      <c r="AQ31" s="577"/>
      <c r="AR31" s="577"/>
      <c r="AS31" s="577"/>
      <c r="AT31" s="580"/>
    </row>
    <row r="32" spans="1:46" s="174" customFormat="1" ht="26.1" customHeight="1" x14ac:dyDescent="0.25">
      <c r="A32" s="490"/>
      <c r="B32" s="948"/>
      <c r="C32" s="457"/>
      <c r="D32" s="457"/>
      <c r="E32" s="457"/>
      <c r="F32" s="457"/>
      <c r="G32" s="457"/>
      <c r="H32" s="457"/>
      <c r="I32" s="457"/>
      <c r="J32" s="457"/>
      <c r="K32" s="457"/>
      <c r="L32" s="457"/>
      <c r="M32" s="457"/>
      <c r="N32" s="457"/>
      <c r="O32" s="588"/>
      <c r="P32" s="254"/>
      <c r="Q32" s="507" t="s">
        <v>126</v>
      </c>
      <c r="R32" s="579" t="s">
        <v>169</v>
      </c>
      <c r="S32" s="241" t="s">
        <v>44</v>
      </c>
      <c r="T32" s="68">
        <v>1</v>
      </c>
      <c r="U32" s="68">
        <v>10</v>
      </c>
      <c r="V32" s="68">
        <v>10</v>
      </c>
      <c r="W32" s="68">
        <v>10</v>
      </c>
      <c r="X32" s="68">
        <v>10</v>
      </c>
      <c r="Y32" s="68">
        <v>10</v>
      </c>
      <c r="Z32" s="68">
        <v>10</v>
      </c>
      <c r="AA32" s="68">
        <v>10</v>
      </c>
      <c r="AB32" s="68">
        <v>10</v>
      </c>
      <c r="AC32" s="68">
        <v>9</v>
      </c>
      <c r="AD32" s="68">
        <v>9</v>
      </c>
      <c r="AE32" s="68">
        <v>1</v>
      </c>
      <c r="AF32" s="184">
        <f>IF(SUM(T32:AE32)=100,SUM(T32:AE32),IF(SUM(T32:AE32)=0,0,"Debe ponderar 100 puntos"))</f>
        <v>100</v>
      </c>
      <c r="AG32" s="175"/>
      <c r="AH32" s="583">
        <f t="shared" ref="AH32" si="129">IF(AND(T32=0,T33=0),"No Prog ni Ejec",IF(T32=0,CONCATENATE("No Prog, Ejec=  ",T33),T33/T32))</f>
        <v>1</v>
      </c>
      <c r="AI32" s="577">
        <f t="shared" ref="AI32" si="130">IF(AND(U32=0,U33=0),"No Prog ni Ejec",IF(U32=0,CONCATENATE("No Prog, Ejec=  ",U33),U33/U32))</f>
        <v>1</v>
      </c>
      <c r="AJ32" s="577">
        <f t="shared" ref="AJ32" si="131">IF(AND(V32=0,V33=0),"No Prog ni Ejec",IF(V32=0,CONCATENATE("No Prog, Ejec=  ",V33),V33/V32))</f>
        <v>1</v>
      </c>
      <c r="AK32" s="577">
        <f t="shared" ref="AK32" si="132">IF(AND(W32=0,W33=0),"No Prog ni Ejec",IF(W32=0,CONCATENATE("No Prog, Ejec=  ",W33),W33/W32))</f>
        <v>1</v>
      </c>
      <c r="AL32" s="577">
        <f t="shared" ref="AL32" si="133">IF(AND(X32=0,X33=0),"No Prog ni Ejec",IF(X32=0,CONCATENATE("No Prog, Ejec=  ",X33),X33/X32))</f>
        <v>1</v>
      </c>
      <c r="AM32" s="577">
        <f t="shared" ref="AM32" si="134">IF(AND(Y32=0,Y33=0),"No Prog ni Ejec",IF(Y32=0,CONCATENATE("No Prog, Ejec=  ",Y33),Y33/Y32))</f>
        <v>1</v>
      </c>
      <c r="AN32" s="577">
        <f t="shared" ref="AN32:AT32" si="135">IF(AND(Z32=0,Z33=0),"No Prog ni Ejec",IF(Z32=0,CONCATENATE("No Prog, Ejec=  ",Z33),Z33/Z32))</f>
        <v>1</v>
      </c>
      <c r="AO32" s="577">
        <f t="shared" si="135"/>
        <v>1</v>
      </c>
      <c r="AP32" s="577">
        <f t="shared" si="135"/>
        <v>1</v>
      </c>
      <c r="AQ32" s="577">
        <f t="shared" si="135"/>
        <v>1</v>
      </c>
      <c r="AR32" s="577">
        <f t="shared" si="135"/>
        <v>1</v>
      </c>
      <c r="AS32" s="577">
        <f t="shared" si="135"/>
        <v>1</v>
      </c>
      <c r="AT32" s="580">
        <f t="shared" si="135"/>
        <v>1</v>
      </c>
    </row>
    <row r="33" spans="1:46" s="174" customFormat="1" ht="26.1" customHeight="1" thickBot="1" x14ac:dyDescent="0.3">
      <c r="A33" s="750"/>
      <c r="B33" s="954"/>
      <c r="C33" s="748"/>
      <c r="D33" s="748"/>
      <c r="E33" s="748"/>
      <c r="F33" s="748"/>
      <c r="G33" s="748"/>
      <c r="H33" s="748"/>
      <c r="I33" s="748"/>
      <c r="J33" s="748"/>
      <c r="K33" s="748"/>
      <c r="L33" s="748"/>
      <c r="M33" s="748"/>
      <c r="N33" s="748"/>
      <c r="O33" s="749"/>
      <c r="P33" s="254"/>
      <c r="Q33" s="513"/>
      <c r="R33" s="582"/>
      <c r="S33" s="245" t="s">
        <v>45</v>
      </c>
      <c r="T33" s="66">
        <v>1</v>
      </c>
      <c r="U33" s="66">
        <v>10</v>
      </c>
      <c r="V33" s="66">
        <v>10</v>
      </c>
      <c r="W33" s="66">
        <v>10</v>
      </c>
      <c r="X33" s="66">
        <v>10</v>
      </c>
      <c r="Y33" s="66">
        <v>10</v>
      </c>
      <c r="Z33" s="66">
        <v>10</v>
      </c>
      <c r="AA33" s="66">
        <v>10</v>
      </c>
      <c r="AB33" s="66">
        <v>10</v>
      </c>
      <c r="AC33" s="66">
        <v>9</v>
      </c>
      <c r="AD33" s="66">
        <v>9</v>
      </c>
      <c r="AE33" s="66">
        <v>1</v>
      </c>
      <c r="AF33" s="196">
        <f>SUM(T33:AE33)</f>
        <v>100</v>
      </c>
      <c r="AG33" s="175"/>
      <c r="AH33" s="584"/>
      <c r="AI33" s="578"/>
      <c r="AJ33" s="578"/>
      <c r="AK33" s="578"/>
      <c r="AL33" s="578"/>
      <c r="AM33" s="578"/>
      <c r="AN33" s="578"/>
      <c r="AO33" s="578"/>
      <c r="AP33" s="578"/>
      <c r="AQ33" s="578"/>
      <c r="AR33" s="578"/>
      <c r="AS33" s="578"/>
      <c r="AT33" s="581"/>
    </row>
    <row r="34" spans="1:46" s="174" customFormat="1" ht="12.75" customHeight="1" thickBot="1" x14ac:dyDescent="0.3">
      <c r="B34" s="169"/>
      <c r="C34" s="169"/>
      <c r="D34" s="169"/>
      <c r="E34" s="169"/>
      <c r="F34" s="169"/>
      <c r="G34" s="169"/>
      <c r="H34" s="169"/>
      <c r="I34" s="214"/>
      <c r="J34" s="214"/>
      <c r="K34" s="214"/>
      <c r="L34" s="214"/>
      <c r="M34" s="214"/>
      <c r="N34" s="214"/>
      <c r="O34" s="214"/>
      <c r="P34" s="169"/>
      <c r="Q34" s="169"/>
      <c r="R34" s="169"/>
      <c r="S34" s="169"/>
      <c r="T34" s="169"/>
      <c r="U34" s="169"/>
      <c r="V34" s="169"/>
      <c r="W34" s="169"/>
      <c r="X34" s="169"/>
      <c r="Y34" s="169"/>
      <c r="Z34" s="169"/>
      <c r="AA34" s="169"/>
      <c r="AB34" s="169"/>
      <c r="AC34" s="169"/>
      <c r="AD34" s="169"/>
      <c r="AE34" s="169"/>
      <c r="AF34" s="169"/>
      <c r="AG34" s="169"/>
    </row>
    <row r="35" spans="1:46" ht="21.75" customHeight="1" thickTop="1" thickBot="1" x14ac:dyDescent="0.3">
      <c r="B35" s="560" t="s">
        <v>408</v>
      </c>
      <c r="C35" s="561"/>
      <c r="D35" s="561"/>
      <c r="E35" s="561"/>
      <c r="F35" s="561"/>
      <c r="G35" s="561"/>
      <c r="H35" s="561"/>
      <c r="I35" s="561"/>
      <c r="J35" s="561"/>
      <c r="K35" s="562"/>
      <c r="L35" s="214"/>
      <c r="M35" s="214"/>
      <c r="N35" s="214"/>
      <c r="O35" s="214"/>
      <c r="AH35" s="676" t="s">
        <v>184</v>
      </c>
      <c r="AI35" s="677"/>
      <c r="AJ35" s="677"/>
      <c r="AK35" s="677"/>
      <c r="AL35" s="677"/>
      <c r="AM35" s="677"/>
      <c r="AN35" s="678"/>
    </row>
    <row r="36" spans="1:46" ht="15.75" thickTop="1" x14ac:dyDescent="0.25">
      <c r="B36" s="351" t="s">
        <v>185</v>
      </c>
      <c r="C36" s="563" t="s">
        <v>197</v>
      </c>
      <c r="D36" s="564"/>
      <c r="E36" s="564"/>
      <c r="F36" s="564"/>
      <c r="G36" s="564"/>
      <c r="H36" s="564"/>
      <c r="I36" s="564"/>
      <c r="J36" s="564"/>
      <c r="K36" s="565"/>
      <c r="L36" s="202"/>
      <c r="M36" s="199"/>
      <c r="N36" s="199"/>
      <c r="O36" s="199"/>
      <c r="P36" s="199"/>
      <c r="Q36" s="200"/>
      <c r="R36" s="200"/>
      <c r="S36" s="200"/>
      <c r="Z36" s="200"/>
      <c r="AA36" s="201"/>
      <c r="AC36" s="648"/>
      <c r="AD36" s="648"/>
      <c r="AE36" s="201"/>
      <c r="AF36" s="201"/>
      <c r="AH36" s="664" t="s">
        <v>7</v>
      </c>
      <c r="AI36" s="665"/>
      <c r="AJ36" s="666"/>
      <c r="AK36" s="650" t="s">
        <v>8</v>
      </c>
      <c r="AL36" s="651"/>
      <c r="AM36" s="651"/>
      <c r="AN36" s="652"/>
    </row>
    <row r="37" spans="1:46" s="234" customFormat="1" ht="15" x14ac:dyDescent="0.25">
      <c r="B37" s="352" t="s">
        <v>187</v>
      </c>
      <c r="C37" s="566" t="s">
        <v>202</v>
      </c>
      <c r="D37" s="567"/>
      <c r="E37" s="567"/>
      <c r="F37" s="567"/>
      <c r="G37" s="567"/>
      <c r="H37" s="567"/>
      <c r="I37" s="567"/>
      <c r="J37" s="567"/>
      <c r="K37" s="568"/>
      <c r="L37" s="235"/>
      <c r="M37" s="235"/>
      <c r="N37" s="235"/>
      <c r="O37" s="235"/>
      <c r="P37" s="235"/>
      <c r="T37" s="235"/>
      <c r="U37" s="235"/>
      <c r="V37" s="235"/>
      <c r="AA37" s="235"/>
      <c r="AC37" s="679"/>
      <c r="AD37" s="679"/>
      <c r="AE37" s="235"/>
      <c r="AF37" s="235"/>
      <c r="AG37" s="235"/>
      <c r="AH37" s="667" t="s">
        <v>9</v>
      </c>
      <c r="AI37" s="668"/>
      <c r="AJ37" s="669"/>
      <c r="AK37" s="653" t="s">
        <v>83</v>
      </c>
      <c r="AL37" s="654"/>
      <c r="AM37" s="654"/>
      <c r="AN37" s="655"/>
    </row>
    <row r="38" spans="1:46" s="234" customFormat="1" ht="15" customHeight="1" x14ac:dyDescent="0.25">
      <c r="B38" s="353" t="s">
        <v>188</v>
      </c>
      <c r="C38" s="566" t="s">
        <v>190</v>
      </c>
      <c r="D38" s="567"/>
      <c r="E38" s="567"/>
      <c r="F38" s="567"/>
      <c r="G38" s="567"/>
      <c r="H38" s="567"/>
      <c r="I38" s="567"/>
      <c r="J38" s="567"/>
      <c r="K38" s="568"/>
      <c r="L38" s="235"/>
      <c r="M38" s="235"/>
      <c r="N38" s="235"/>
      <c r="O38" s="235"/>
      <c r="P38" s="235"/>
      <c r="T38" s="235"/>
      <c r="U38" s="235"/>
      <c r="V38" s="235"/>
      <c r="AA38" s="235"/>
      <c r="AC38" s="647"/>
      <c r="AD38" s="647"/>
      <c r="AE38" s="235"/>
      <c r="AF38" s="235"/>
      <c r="AG38" s="235"/>
      <c r="AH38" s="670" t="s">
        <v>10</v>
      </c>
      <c r="AI38" s="671"/>
      <c r="AJ38" s="672"/>
      <c r="AK38" s="650" t="s">
        <v>11</v>
      </c>
      <c r="AL38" s="651"/>
      <c r="AM38" s="651"/>
      <c r="AN38" s="652"/>
    </row>
    <row r="39" spans="1:46" s="234" customFormat="1" ht="15.75" customHeight="1" thickBot="1" x14ac:dyDescent="0.3">
      <c r="B39" s="354" t="s">
        <v>189</v>
      </c>
      <c r="C39" s="569" t="s">
        <v>445</v>
      </c>
      <c r="D39" s="570"/>
      <c r="E39" s="570"/>
      <c r="F39" s="570"/>
      <c r="G39" s="570"/>
      <c r="H39" s="570"/>
      <c r="I39" s="570"/>
      <c r="J39" s="570"/>
      <c r="K39" s="571"/>
      <c r="L39" s="235"/>
      <c r="M39" s="235"/>
      <c r="N39" s="235"/>
      <c r="O39" s="235"/>
      <c r="P39" s="235"/>
      <c r="T39" s="235"/>
      <c r="U39" s="235"/>
      <c r="V39" s="235"/>
      <c r="AA39" s="235"/>
      <c r="AC39" s="647"/>
      <c r="AD39" s="647"/>
      <c r="AE39" s="235"/>
      <c r="AF39" s="235"/>
      <c r="AG39" s="235"/>
      <c r="AH39" s="673" t="s">
        <v>12</v>
      </c>
      <c r="AI39" s="674"/>
      <c r="AJ39" s="675"/>
      <c r="AK39" s="650" t="s">
        <v>13</v>
      </c>
      <c r="AL39" s="651"/>
      <c r="AM39" s="651"/>
      <c r="AN39" s="652"/>
    </row>
    <row r="40" spans="1:46" ht="13.5" thickTop="1" x14ac:dyDescent="0.25">
      <c r="I40" s="214"/>
      <c r="J40" s="214"/>
      <c r="K40" s="214"/>
      <c r="L40" s="214"/>
      <c r="M40" s="214"/>
      <c r="N40" s="214"/>
      <c r="O40" s="214"/>
      <c r="Q40" s="217"/>
      <c r="R40" s="218"/>
      <c r="S40" s="174"/>
      <c r="T40" s="174"/>
      <c r="U40" s="174"/>
      <c r="V40" s="174"/>
      <c r="Z40" s="174"/>
      <c r="AA40" s="174"/>
      <c r="AB40" s="174"/>
      <c r="AH40" s="680">
        <v>1</v>
      </c>
      <c r="AI40" s="681"/>
      <c r="AJ40" s="682"/>
      <c r="AK40" s="650" t="s">
        <v>14</v>
      </c>
      <c r="AL40" s="651"/>
      <c r="AM40" s="651"/>
      <c r="AN40" s="652"/>
    </row>
    <row r="41" spans="1:46" x14ac:dyDescent="0.25">
      <c r="I41" s="214"/>
      <c r="J41" s="214"/>
      <c r="K41" s="214"/>
      <c r="L41" s="214"/>
      <c r="M41" s="214"/>
      <c r="N41" s="214"/>
      <c r="O41" s="214"/>
      <c r="AH41" s="683" t="s">
        <v>15</v>
      </c>
      <c r="AI41" s="684"/>
      <c r="AJ41" s="685"/>
      <c r="AK41" s="739" t="s">
        <v>16</v>
      </c>
      <c r="AL41" s="740"/>
      <c r="AM41" s="740"/>
      <c r="AN41" s="741"/>
    </row>
    <row r="42" spans="1:46" x14ac:dyDescent="0.2">
      <c r="I42" s="214"/>
      <c r="J42" s="214"/>
      <c r="K42" s="214"/>
      <c r="L42" s="214"/>
      <c r="M42" s="214"/>
      <c r="N42" s="214"/>
      <c r="O42" s="214"/>
      <c r="AH42" s="287"/>
      <c r="AN42" s="287"/>
    </row>
    <row r="43" spans="1:46" x14ac:dyDescent="0.25">
      <c r="I43" s="214"/>
      <c r="J43" s="214"/>
      <c r="K43" s="214"/>
      <c r="L43" s="214"/>
      <c r="M43" s="214"/>
      <c r="N43" s="214"/>
      <c r="O43" s="214"/>
    </row>
    <row r="44" spans="1:46" x14ac:dyDescent="0.25">
      <c r="I44" s="214"/>
      <c r="J44" s="214"/>
      <c r="K44" s="214"/>
      <c r="L44" s="214"/>
      <c r="M44" s="214"/>
      <c r="N44" s="214"/>
      <c r="O44" s="214"/>
    </row>
    <row r="45" spans="1:46" x14ac:dyDescent="0.25">
      <c r="I45" s="214"/>
      <c r="J45" s="214"/>
      <c r="K45" s="214"/>
      <c r="L45" s="214"/>
      <c r="M45" s="214"/>
      <c r="N45" s="214"/>
      <c r="O45" s="214"/>
    </row>
    <row r="46" spans="1:46" x14ac:dyDescent="0.25">
      <c r="I46" s="214"/>
      <c r="J46" s="214"/>
      <c r="K46" s="214"/>
      <c r="L46" s="214"/>
      <c r="M46" s="214"/>
      <c r="N46" s="214"/>
      <c r="O46" s="214"/>
    </row>
    <row r="47" spans="1:46" x14ac:dyDescent="0.25">
      <c r="A47" s="248" t="s">
        <v>21</v>
      </c>
      <c r="I47" s="214"/>
      <c r="J47" s="214"/>
      <c r="K47" s="214"/>
      <c r="L47" s="214"/>
      <c r="M47" s="214"/>
      <c r="N47" s="214"/>
      <c r="O47" s="214"/>
    </row>
    <row r="48" spans="1:46" x14ac:dyDescent="0.25">
      <c r="A48" s="248"/>
      <c r="I48" s="214"/>
      <c r="J48" s="214"/>
      <c r="K48" s="214"/>
      <c r="L48" s="214"/>
      <c r="M48" s="214"/>
      <c r="N48" s="214"/>
      <c r="O48" s="214"/>
    </row>
    <row r="49" spans="9:15" x14ac:dyDescent="0.25">
      <c r="I49" s="169"/>
      <c r="J49" s="169"/>
      <c r="K49" s="169"/>
      <c r="L49" s="169"/>
      <c r="M49" s="169"/>
      <c r="N49" s="169"/>
      <c r="O49" s="169"/>
    </row>
    <row r="50" spans="9:15" ht="15" x14ac:dyDescent="0.25">
      <c r="I50" s="217"/>
      <c r="J50" s="217"/>
      <c r="K50" s="217"/>
      <c r="L50" s="217"/>
      <c r="M50" s="217"/>
      <c r="N50" s="235"/>
      <c r="O50" s="235"/>
    </row>
    <row r="51" spans="9:15" ht="15" x14ac:dyDescent="0.25">
      <c r="I51" s="768"/>
      <c r="J51" s="768"/>
      <c r="K51" s="768"/>
      <c r="L51" s="768"/>
      <c r="M51" s="217"/>
      <c r="N51" s="235"/>
      <c r="O51" s="235"/>
    </row>
    <row r="52" spans="9:15" ht="15" x14ac:dyDescent="0.25">
      <c r="I52" s="768"/>
      <c r="J52" s="768"/>
      <c r="K52" s="768"/>
      <c r="L52" s="768"/>
      <c r="M52" s="235"/>
      <c r="N52" s="235"/>
      <c r="O52" s="235"/>
    </row>
    <row r="53" spans="9:15" ht="15" x14ac:dyDescent="0.25">
      <c r="I53" s="768"/>
      <c r="J53" s="768"/>
      <c r="K53" s="768"/>
      <c r="L53" s="768"/>
      <c r="M53" s="235"/>
      <c r="N53" s="235"/>
      <c r="O53" s="235"/>
    </row>
    <row r="54" spans="9:15" ht="15" x14ac:dyDescent="0.25">
      <c r="I54" s="768"/>
      <c r="J54" s="768"/>
      <c r="K54" s="768"/>
      <c r="L54" s="768"/>
      <c r="M54" s="235"/>
      <c r="N54" s="235"/>
      <c r="O54" s="235"/>
    </row>
    <row r="55" spans="9:15" x14ac:dyDescent="0.25">
      <c r="I55" s="174"/>
      <c r="J55" s="174"/>
      <c r="K55" s="174"/>
      <c r="L55" s="201"/>
      <c r="M55" s="201"/>
      <c r="N55" s="201"/>
      <c r="O55" s="201"/>
    </row>
    <row r="56" spans="9:15" x14ac:dyDescent="0.25">
      <c r="N56" s="201"/>
      <c r="O56" s="201"/>
    </row>
    <row r="57" spans="9:15" x14ac:dyDescent="0.25">
      <c r="N57" s="201"/>
      <c r="O57" s="201"/>
    </row>
    <row r="58" spans="9:15" ht="15" x14ac:dyDescent="0.25">
      <c r="N58" s="251"/>
      <c r="O58" s="251"/>
    </row>
    <row r="59" spans="9:15" x14ac:dyDescent="0.25">
      <c r="N59" s="201"/>
      <c r="O59" s="201"/>
    </row>
    <row r="65" spans="9:15" x14ac:dyDescent="0.25">
      <c r="I65" s="169"/>
      <c r="J65" s="169"/>
      <c r="K65" s="169"/>
      <c r="L65" s="169"/>
      <c r="M65" s="169"/>
      <c r="N65" s="169"/>
      <c r="O65" s="169"/>
    </row>
    <row r="67" spans="9:15" ht="15.75" x14ac:dyDescent="0.25">
      <c r="I67" s="625"/>
      <c r="J67" s="625"/>
      <c r="K67" s="625"/>
      <c r="L67" s="625"/>
    </row>
    <row r="68" spans="9:15" ht="15" x14ac:dyDescent="0.25">
      <c r="I68" s="766"/>
      <c r="J68" s="766"/>
      <c r="K68" s="766"/>
      <c r="L68" s="766"/>
    </row>
    <row r="69" spans="9:15" ht="15" x14ac:dyDescent="0.25">
      <c r="I69" s="766"/>
      <c r="J69" s="766"/>
      <c r="K69" s="766"/>
      <c r="L69" s="766"/>
    </row>
    <row r="70" spans="9:15" ht="15" x14ac:dyDescent="0.25">
      <c r="I70" s="767"/>
      <c r="J70" s="767"/>
      <c r="K70" s="767"/>
      <c r="L70" s="767"/>
    </row>
    <row r="71" spans="9:15" x14ac:dyDescent="0.25">
      <c r="I71" s="174"/>
      <c r="J71" s="174"/>
      <c r="K71" s="174"/>
      <c r="L71" s="201"/>
    </row>
    <row r="79" spans="9:15" x14ac:dyDescent="0.25">
      <c r="N79" s="201"/>
      <c r="O79" s="202"/>
    </row>
  </sheetData>
  <sheetProtection algorithmName="SHA-512" hashValue="mCfacKFcP0gBLwVqHmmGtkP4sh9C0kZklAFMg2ApnB+YVIx++TThNHYGaTs223oaDZqs4fm7RlZeVXPq30n7sw==" saltValue="hbS3LfXjeU4X+v1uTTtq9w==" spinCount="100000" sheet="1" formatCells="0" formatColumns="0" formatRows="0"/>
  <mergeCells count="263">
    <mergeCell ref="B35:K35"/>
    <mergeCell ref="C36:K36"/>
    <mergeCell ref="C37:K37"/>
    <mergeCell ref="C38:K38"/>
    <mergeCell ref="C39:K39"/>
    <mergeCell ref="I70:L70"/>
    <mergeCell ref="I51:L51"/>
    <mergeCell ref="I52:L52"/>
    <mergeCell ref="I53:L53"/>
    <mergeCell ref="I54:L54"/>
    <mergeCell ref="I67:L67"/>
    <mergeCell ref="Q32:Q33"/>
    <mergeCell ref="R32:R33"/>
    <mergeCell ref="AN14:AN15"/>
    <mergeCell ref="AN32:AN33"/>
    <mergeCell ref="AO32:AO33"/>
    <mergeCell ref="AP32:AP33"/>
    <mergeCell ref="AH16:AH17"/>
    <mergeCell ref="R18:R19"/>
    <mergeCell ref="AH18:AH19"/>
    <mergeCell ref="Q22:Q23"/>
    <mergeCell ref="Q26:Q27"/>
    <mergeCell ref="AH32:AH33"/>
    <mergeCell ref="AI32:AI33"/>
    <mergeCell ref="AJ32:AJ33"/>
    <mergeCell ref="Q30:Q31"/>
    <mergeCell ref="R30:R31"/>
    <mergeCell ref="AH30:AH31"/>
    <mergeCell ref="AI30:AI31"/>
    <mergeCell ref="AJ30:AJ31"/>
    <mergeCell ref="Q24:Q25"/>
    <mergeCell ref="R24:R25"/>
    <mergeCell ref="AL14:AL15"/>
    <mergeCell ref="AM14:AM15"/>
    <mergeCell ref="AN18:AN19"/>
    <mergeCell ref="AH40:AJ40"/>
    <mergeCell ref="AK40:AN40"/>
    <mergeCell ref="AH41:AJ41"/>
    <mergeCell ref="AK41:AN41"/>
    <mergeCell ref="AC36:AD36"/>
    <mergeCell ref="AC37:AD37"/>
    <mergeCell ref="AC38:AD38"/>
    <mergeCell ref="AC39:AD39"/>
    <mergeCell ref="AH35:AN35"/>
    <mergeCell ref="A5:O5"/>
    <mergeCell ref="Q5:AF5"/>
    <mergeCell ref="B6:Q6"/>
    <mergeCell ref="R6:AF6"/>
    <mergeCell ref="A1:B3"/>
    <mergeCell ref="C1:AT3"/>
    <mergeCell ref="I68:L68"/>
    <mergeCell ref="I69:L69"/>
    <mergeCell ref="AT14:AT15"/>
    <mergeCell ref="AH36:AJ36"/>
    <mergeCell ref="AK36:AN36"/>
    <mergeCell ref="AH37:AJ37"/>
    <mergeCell ref="AK37:AN37"/>
    <mergeCell ref="AH38:AJ38"/>
    <mergeCell ref="AK38:AN38"/>
    <mergeCell ref="AH39:AJ39"/>
    <mergeCell ref="AK39:AN39"/>
    <mergeCell ref="AR32:AR33"/>
    <mergeCell ref="AQ12:AQ13"/>
    <mergeCell ref="AS32:AS33"/>
    <mergeCell ref="AT32:AT33"/>
    <mergeCell ref="AK30:AK31"/>
    <mergeCell ref="AL30:AL31"/>
    <mergeCell ref="Q18:Q19"/>
    <mergeCell ref="A7:B7"/>
    <mergeCell ref="AR8:AR9"/>
    <mergeCell ref="AS8:AS9"/>
    <mergeCell ref="AR12:AR13"/>
    <mergeCell ref="AS12:AS13"/>
    <mergeCell ref="Q12:Q13"/>
    <mergeCell ref="R12:R13"/>
    <mergeCell ref="AI8:AI9"/>
    <mergeCell ref="AJ8:AJ9"/>
    <mergeCell ref="AK8:AK9"/>
    <mergeCell ref="AL8:AL9"/>
    <mergeCell ref="AM8:AM9"/>
    <mergeCell ref="AH10:AH11"/>
    <mergeCell ref="AI10:AI11"/>
    <mergeCell ref="AJ10:AJ11"/>
    <mergeCell ref="AK10:AK11"/>
    <mergeCell ref="AL10:AL11"/>
    <mergeCell ref="AM10:AM11"/>
    <mergeCell ref="Q8:Q9"/>
    <mergeCell ref="R8:R9"/>
    <mergeCell ref="AN12:AN13"/>
    <mergeCell ref="AP10:AP11"/>
    <mergeCell ref="AQ10:AQ11"/>
    <mergeCell ref="AR10:AR11"/>
    <mergeCell ref="J8:J17"/>
    <mergeCell ref="K8:K17"/>
    <mergeCell ref="L8:L17"/>
    <mergeCell ref="M8:M17"/>
    <mergeCell ref="N8:N17"/>
    <mergeCell ref="O8:O17"/>
    <mergeCell ref="Q10:Q11"/>
    <mergeCell ref="R10:R11"/>
    <mergeCell ref="Q14:Q15"/>
    <mergeCell ref="R14:R15"/>
    <mergeCell ref="Q16:Q17"/>
    <mergeCell ref="R16:R17"/>
    <mergeCell ref="AH5:AT5"/>
    <mergeCell ref="AT8:AT9"/>
    <mergeCell ref="AN8:AN9"/>
    <mergeCell ref="AO8:AO9"/>
    <mergeCell ref="AP8:AP9"/>
    <mergeCell ref="AQ8:AQ9"/>
    <mergeCell ref="AH14:AH15"/>
    <mergeCell ref="AI14:AI15"/>
    <mergeCell ref="AJ14:AJ15"/>
    <mergeCell ref="AK14:AK15"/>
    <mergeCell ref="AT10:AT11"/>
    <mergeCell ref="AN10:AN11"/>
    <mergeCell ref="AO10:AO11"/>
    <mergeCell ref="AH8:AH9"/>
    <mergeCell ref="AH12:AH13"/>
    <mergeCell ref="AI12:AI13"/>
    <mergeCell ref="AJ12:AJ13"/>
    <mergeCell ref="AK12:AK13"/>
    <mergeCell ref="AL12:AL13"/>
    <mergeCell ref="AM12:AM13"/>
    <mergeCell ref="AT12:AT13"/>
    <mergeCell ref="AS10:AS11"/>
    <mergeCell ref="AO12:AO13"/>
    <mergeCell ref="AP12:AP13"/>
    <mergeCell ref="AS20:AS21"/>
    <mergeCell ref="AT20:AT21"/>
    <mergeCell ref="AQ24:AQ25"/>
    <mergeCell ref="AR24:AR25"/>
    <mergeCell ref="AS24:AS25"/>
    <mergeCell ref="AT24:AT25"/>
    <mergeCell ref="AI16:AI17"/>
    <mergeCell ref="AJ16:AJ17"/>
    <mergeCell ref="AK16:AK17"/>
    <mergeCell ref="AL16:AL17"/>
    <mergeCell ref="AM16:AM17"/>
    <mergeCell ref="AN16:AN17"/>
    <mergeCell ref="AP16:AP17"/>
    <mergeCell ref="AQ16:AQ17"/>
    <mergeCell ref="AL24:AL25"/>
    <mergeCell ref="AT22:AT23"/>
    <mergeCell ref="AQ22:AQ23"/>
    <mergeCell ref="AR22:AR23"/>
    <mergeCell ref="AS22:AS23"/>
    <mergeCell ref="AP20:AP21"/>
    <mergeCell ref="AP22:AP23"/>
    <mergeCell ref="AO16:AO17"/>
    <mergeCell ref="AR16:AR17"/>
    <mergeCell ref="AS16:AS17"/>
    <mergeCell ref="AT16:AT17"/>
    <mergeCell ref="AQ18:AQ19"/>
    <mergeCell ref="AR18:AR19"/>
    <mergeCell ref="AS18:AS19"/>
    <mergeCell ref="AT18:AT19"/>
    <mergeCell ref="AO14:AO15"/>
    <mergeCell ref="AP14:AP15"/>
    <mergeCell ref="AO18:AO19"/>
    <mergeCell ref="AP18:AP19"/>
    <mergeCell ref="AS14:AS15"/>
    <mergeCell ref="AQ14:AQ15"/>
    <mergeCell ref="AR14:AR15"/>
    <mergeCell ref="AL26:AL27"/>
    <mergeCell ref="AI18:AI19"/>
    <mergeCell ref="AJ18:AJ19"/>
    <mergeCell ref="Q28:Q29"/>
    <mergeCell ref="R28:R29"/>
    <mergeCell ref="AH28:AH29"/>
    <mergeCell ref="AM28:AM29"/>
    <mergeCell ref="AN28:AN29"/>
    <mergeCell ref="AR28:AR29"/>
    <mergeCell ref="AI28:AI29"/>
    <mergeCell ref="AJ28:AJ29"/>
    <mergeCell ref="AK28:AK29"/>
    <mergeCell ref="AL28:AL29"/>
    <mergeCell ref="AQ20:AQ21"/>
    <mergeCell ref="AR20:AR21"/>
    <mergeCell ref="AK18:AK19"/>
    <mergeCell ref="AL18:AL19"/>
    <mergeCell ref="AM18:AM19"/>
    <mergeCell ref="AO24:AO25"/>
    <mergeCell ref="AP24:AP25"/>
    <mergeCell ref="AN20:AN21"/>
    <mergeCell ref="AM24:AM25"/>
    <mergeCell ref="AN24:AN25"/>
    <mergeCell ref="AO20:AO21"/>
    <mergeCell ref="AS28:AS29"/>
    <mergeCell ref="AT28:AT29"/>
    <mergeCell ref="AP30:AP31"/>
    <mergeCell ref="AQ30:AQ31"/>
    <mergeCell ref="AR30:AR31"/>
    <mergeCell ref="AM30:AM31"/>
    <mergeCell ref="AN30:AN31"/>
    <mergeCell ref="AO30:AO31"/>
    <mergeCell ref="AQ26:AQ27"/>
    <mergeCell ref="AR26:AR27"/>
    <mergeCell ref="AS26:AS27"/>
    <mergeCell ref="AT26:AT27"/>
    <mergeCell ref="AO28:AO29"/>
    <mergeCell ref="AP28:AP29"/>
    <mergeCell ref="AM26:AM27"/>
    <mergeCell ref="AT30:AT31"/>
    <mergeCell ref="AS30:AS31"/>
    <mergeCell ref="AO26:AO27"/>
    <mergeCell ref="AP26:AP27"/>
    <mergeCell ref="AN26:AN27"/>
    <mergeCell ref="AQ32:AQ33"/>
    <mergeCell ref="H18:H33"/>
    <mergeCell ref="I18:I33"/>
    <mergeCell ref="J18:J33"/>
    <mergeCell ref="K18:K33"/>
    <mergeCell ref="L18:L33"/>
    <mergeCell ref="Q20:Q21"/>
    <mergeCell ref="M18:M33"/>
    <mergeCell ref="N18:N33"/>
    <mergeCell ref="O18:O33"/>
    <mergeCell ref="AQ28:AQ29"/>
    <mergeCell ref="AK22:AK23"/>
    <mergeCell ref="AL22:AL23"/>
    <mergeCell ref="AM22:AM23"/>
    <mergeCell ref="AN22:AN23"/>
    <mergeCell ref="AO22:AO23"/>
    <mergeCell ref="R20:R21"/>
    <mergeCell ref="AH20:AH21"/>
    <mergeCell ref="AL20:AL21"/>
    <mergeCell ref="AM20:AM21"/>
    <mergeCell ref="AK32:AK33"/>
    <mergeCell ref="AL32:AL33"/>
    <mergeCell ref="AM32:AM33"/>
    <mergeCell ref="AK26:AK27"/>
    <mergeCell ref="A18:A33"/>
    <mergeCell ref="B8:B17"/>
    <mergeCell ref="C8:C17"/>
    <mergeCell ref="D8:D17"/>
    <mergeCell ref="E8:E17"/>
    <mergeCell ref="F8:F17"/>
    <mergeCell ref="G8:G17"/>
    <mergeCell ref="H8:H17"/>
    <mergeCell ref="I8:I17"/>
    <mergeCell ref="B18:B33"/>
    <mergeCell ref="C18:C33"/>
    <mergeCell ref="D18:D33"/>
    <mergeCell ref="E18:E33"/>
    <mergeCell ref="F18:F33"/>
    <mergeCell ref="G18:G33"/>
    <mergeCell ref="A8:A17"/>
    <mergeCell ref="R26:R27"/>
    <mergeCell ref="AH26:AH27"/>
    <mergeCell ref="R22:R23"/>
    <mergeCell ref="AH22:AH23"/>
    <mergeCell ref="AI22:AI23"/>
    <mergeCell ref="AJ22:AJ23"/>
    <mergeCell ref="AI20:AI21"/>
    <mergeCell ref="AJ20:AJ21"/>
    <mergeCell ref="AK20:AK21"/>
    <mergeCell ref="AI26:AI27"/>
    <mergeCell ref="AJ26:AJ27"/>
    <mergeCell ref="AH24:AH25"/>
    <mergeCell ref="AI24:AI25"/>
    <mergeCell ref="AJ24:AJ25"/>
    <mergeCell ref="AK24:AK25"/>
  </mergeCells>
  <conditionalFormatting sqref="AN8:AS8 AN10:AS10 AN12:AS12 AP14:AS14 AN32:AS32">
    <cfRule type="cellIs" dxfId="539" priority="300" operator="between">
      <formula>0</formula>
      <formula>90</formula>
    </cfRule>
  </conditionalFormatting>
  <conditionalFormatting sqref="AN8:AS13 AN32:AS33 AP14:AS15">
    <cfRule type="containsText" dxfId="538" priority="295" operator="containsText" text="No Prog, Ejec=">
      <formula>NOT(ISERROR(SEARCH("No Prog, Ejec=",AN8)))</formula>
    </cfRule>
    <cfRule type="containsText" dxfId="537" priority="296" operator="containsText" text="No Prog ni Ejec">
      <formula>NOT(ISERROR(SEARCH("No Prog ni Ejec",AN8)))</formula>
    </cfRule>
    <cfRule type="cellIs" dxfId="536" priority="297" operator="greaterThan">
      <formula>100%</formula>
    </cfRule>
    <cfRule type="cellIs" dxfId="535" priority="298" operator="equal">
      <formula>1</formula>
    </cfRule>
    <cfRule type="cellIs" dxfId="534" priority="299" operator="between">
      <formula>91%</formula>
      <formula>99%</formula>
    </cfRule>
  </conditionalFormatting>
  <conditionalFormatting sqref="AN8:AS13 AN32:AS33 AP14:AS15">
    <cfRule type="containsText" dxfId="533" priority="283" operator="containsText" text="No Prog, Ejec=">
      <formula>NOT(ISERROR(SEARCH("No Prog, Ejec=",AN8)))</formula>
    </cfRule>
    <cfRule type="containsText" dxfId="532" priority="284" operator="containsText" text="No Prog ni Ejec">
      <formula>NOT(ISERROR(SEARCH("No Prog ni Ejec",AN8)))</formula>
    </cfRule>
    <cfRule type="cellIs" dxfId="531" priority="285" operator="greaterThan">
      <formula>100%</formula>
    </cfRule>
    <cfRule type="cellIs" dxfId="530" priority="286" operator="equal">
      <formula>1</formula>
    </cfRule>
    <cfRule type="cellIs" dxfId="529" priority="287" operator="between">
      <formula>91%</formula>
      <formula>99%</formula>
    </cfRule>
    <cfRule type="cellIs" dxfId="528" priority="288" operator="between">
      <formula>0</formula>
      <formula>90</formula>
    </cfRule>
  </conditionalFormatting>
  <conditionalFormatting sqref="AT8">
    <cfRule type="cellIs" dxfId="527" priority="252" operator="between">
      <formula>0</formula>
      <formula>90</formula>
    </cfRule>
  </conditionalFormatting>
  <conditionalFormatting sqref="AT8">
    <cfRule type="containsText" dxfId="526" priority="247" operator="containsText" text="No Prog, Ejec=">
      <formula>NOT(ISERROR(SEARCH("No Prog, Ejec=",AT8)))</formula>
    </cfRule>
    <cfRule type="containsText" dxfId="525" priority="248" operator="containsText" text="No Prog ni Ejec">
      <formula>NOT(ISERROR(SEARCH("No Prog ni Ejec",AT8)))</formula>
    </cfRule>
    <cfRule type="cellIs" dxfId="524" priority="249" operator="greaterThan">
      <formula>100%</formula>
    </cfRule>
    <cfRule type="cellIs" dxfId="523" priority="250" operator="equal">
      <formula>1</formula>
    </cfRule>
    <cfRule type="cellIs" dxfId="522" priority="251" operator="between">
      <formula>91%</formula>
      <formula>99%</formula>
    </cfRule>
  </conditionalFormatting>
  <conditionalFormatting sqref="AT8">
    <cfRule type="cellIs" dxfId="521" priority="246" operator="between">
      <formula>0</formula>
      <formula>90</formula>
    </cfRule>
  </conditionalFormatting>
  <conditionalFormatting sqref="AT8:AT9">
    <cfRule type="containsText" dxfId="520" priority="241" operator="containsText" text="No Prog, Ejec=">
      <formula>NOT(ISERROR(SEARCH("No Prog, Ejec=",AT8)))</formula>
    </cfRule>
    <cfRule type="containsText" dxfId="519" priority="242" operator="containsText" text="No Prog ni Ejec">
      <formula>NOT(ISERROR(SEARCH("No Prog ni Ejec",AT8)))</formula>
    </cfRule>
    <cfRule type="cellIs" dxfId="518" priority="243" operator="greaterThan">
      <formula>100%</formula>
    </cfRule>
    <cfRule type="cellIs" dxfId="517" priority="244" operator="equal">
      <formula>1</formula>
    </cfRule>
    <cfRule type="cellIs" dxfId="516" priority="245" operator="between">
      <formula>91%</formula>
      <formula>99%</formula>
    </cfRule>
  </conditionalFormatting>
  <conditionalFormatting sqref="AT8:AT9">
    <cfRule type="containsText" dxfId="515" priority="235" operator="containsText" text="No Prog, Ejec=">
      <formula>NOT(ISERROR(SEARCH("No Prog, Ejec=",AT8)))</formula>
    </cfRule>
    <cfRule type="containsText" dxfId="514" priority="236" operator="containsText" text="No Prog ni Ejec">
      <formula>NOT(ISERROR(SEARCH("No Prog ni Ejec",AT8)))</formula>
    </cfRule>
    <cfRule type="cellIs" dxfId="513" priority="237" operator="greaterThan">
      <formula>100%</formula>
    </cfRule>
    <cfRule type="cellIs" dxfId="512" priority="238" operator="equal">
      <formula>1</formula>
    </cfRule>
    <cfRule type="cellIs" dxfId="511" priority="239" operator="between">
      <formula>91%</formula>
      <formula>99%</formula>
    </cfRule>
    <cfRule type="cellIs" dxfId="510" priority="240" operator="between">
      <formula>0</formula>
      <formula>90</formula>
    </cfRule>
  </conditionalFormatting>
  <conditionalFormatting sqref="AT8:AT9">
    <cfRule type="containsText" dxfId="509" priority="229" operator="containsText" text="No Prog, Ejec=">
      <formula>NOT(ISERROR(SEARCH("No Prog, Ejec=",AT8)))</formula>
    </cfRule>
    <cfRule type="containsText" dxfId="508" priority="230" operator="containsText" text="No Prog ni Ejec">
      <formula>NOT(ISERROR(SEARCH("No Prog ni Ejec",AT8)))</formula>
    </cfRule>
    <cfRule type="cellIs" dxfId="507" priority="231" operator="greaterThan">
      <formula>100%</formula>
    </cfRule>
    <cfRule type="cellIs" dxfId="506" priority="232" operator="equal">
      <formula>1</formula>
    </cfRule>
    <cfRule type="cellIs" dxfId="505" priority="233" operator="between">
      <formula>91%</formula>
      <formula>99%</formula>
    </cfRule>
    <cfRule type="cellIs" dxfId="504" priority="234" operator="between">
      <formula>0</formula>
      <formula>90</formula>
    </cfRule>
  </conditionalFormatting>
  <conditionalFormatting sqref="AT10 AT12 AT14 AT32">
    <cfRule type="cellIs" dxfId="503" priority="180" operator="between">
      <formula>0</formula>
      <formula>90</formula>
    </cfRule>
  </conditionalFormatting>
  <conditionalFormatting sqref="AT10 AT12 AT14 AT32">
    <cfRule type="containsText" dxfId="502" priority="175" operator="containsText" text="No Prog, Ejec=">
      <formula>NOT(ISERROR(SEARCH("No Prog, Ejec=",AT10)))</formula>
    </cfRule>
    <cfRule type="containsText" dxfId="501" priority="176" operator="containsText" text="No Prog ni Ejec">
      <formula>NOT(ISERROR(SEARCH("No Prog ni Ejec",AT10)))</formula>
    </cfRule>
    <cfRule type="cellIs" dxfId="500" priority="177" operator="greaterThan">
      <formula>100%</formula>
    </cfRule>
    <cfRule type="cellIs" dxfId="499" priority="178" operator="equal">
      <formula>1</formula>
    </cfRule>
    <cfRule type="cellIs" dxfId="498" priority="179" operator="between">
      <formula>91%</formula>
      <formula>99%</formula>
    </cfRule>
  </conditionalFormatting>
  <conditionalFormatting sqref="AT10 AT12 AT14 AT32">
    <cfRule type="cellIs" dxfId="497" priority="174" operator="between">
      <formula>0</formula>
      <formula>90</formula>
    </cfRule>
  </conditionalFormatting>
  <conditionalFormatting sqref="AT10:AT15 AT32:AT33">
    <cfRule type="containsText" dxfId="496" priority="169" operator="containsText" text="No Prog, Ejec=">
      <formula>NOT(ISERROR(SEARCH("No Prog, Ejec=",AT10)))</formula>
    </cfRule>
    <cfRule type="containsText" dxfId="495" priority="170" operator="containsText" text="No Prog ni Ejec">
      <formula>NOT(ISERROR(SEARCH("No Prog ni Ejec",AT10)))</formula>
    </cfRule>
    <cfRule type="cellIs" dxfId="494" priority="171" operator="greaterThan">
      <formula>100%</formula>
    </cfRule>
    <cfRule type="cellIs" dxfId="493" priority="172" operator="equal">
      <formula>1</formula>
    </cfRule>
    <cfRule type="cellIs" dxfId="492" priority="173" operator="between">
      <formula>91%</formula>
      <formula>99%</formula>
    </cfRule>
  </conditionalFormatting>
  <conditionalFormatting sqref="AT10:AT15 AT32:AT33">
    <cfRule type="containsText" dxfId="491" priority="163" operator="containsText" text="No Prog, Ejec=">
      <formula>NOT(ISERROR(SEARCH("No Prog, Ejec=",AT10)))</formula>
    </cfRule>
    <cfRule type="containsText" dxfId="490" priority="164" operator="containsText" text="No Prog ni Ejec">
      <formula>NOT(ISERROR(SEARCH("No Prog ni Ejec",AT10)))</formula>
    </cfRule>
    <cfRule type="cellIs" dxfId="489" priority="165" operator="greaterThan">
      <formula>100%</formula>
    </cfRule>
    <cfRule type="cellIs" dxfId="488" priority="166" operator="equal">
      <formula>1</formula>
    </cfRule>
    <cfRule type="cellIs" dxfId="487" priority="167" operator="between">
      <formula>91%</formula>
      <formula>99%</formula>
    </cfRule>
    <cfRule type="cellIs" dxfId="486" priority="168" operator="between">
      <formula>0</formula>
      <formula>90</formula>
    </cfRule>
  </conditionalFormatting>
  <conditionalFormatting sqref="AT10:AT15 AT32:AT33">
    <cfRule type="containsText" dxfId="485" priority="157" operator="containsText" text="No Prog, Ejec=">
      <formula>NOT(ISERROR(SEARCH("No Prog, Ejec=",AT10)))</formula>
    </cfRule>
    <cfRule type="containsText" dxfId="484" priority="158" operator="containsText" text="No Prog ni Ejec">
      <formula>NOT(ISERROR(SEARCH("No Prog ni Ejec",AT10)))</formula>
    </cfRule>
    <cfRule type="cellIs" dxfId="483" priority="159" operator="greaterThan">
      <formula>100%</formula>
    </cfRule>
    <cfRule type="cellIs" dxfId="482" priority="160" operator="equal">
      <formula>1</formula>
    </cfRule>
    <cfRule type="cellIs" dxfId="481" priority="161" operator="between">
      <formula>91%</formula>
      <formula>99%</formula>
    </cfRule>
    <cfRule type="cellIs" dxfId="480" priority="162" operator="between">
      <formula>0</formula>
      <formula>90</formula>
    </cfRule>
  </conditionalFormatting>
  <conditionalFormatting sqref="AH8:AM8 AH10:AM10 AH12:AM12 AH32:AM32 AH14:AO14">
    <cfRule type="cellIs" dxfId="479" priority="156" operator="between">
      <formula>0</formula>
      <formula>90</formula>
    </cfRule>
  </conditionalFormatting>
  <conditionalFormatting sqref="AH32:AM33 AH8:AM13 AH14:AO15">
    <cfRule type="containsText" dxfId="478" priority="151" operator="containsText" text="No Prog, Ejec=">
      <formula>NOT(ISERROR(SEARCH("No Prog, Ejec=",AH8)))</formula>
    </cfRule>
    <cfRule type="containsText" dxfId="477" priority="152" operator="containsText" text="No Prog ni Ejec">
      <formula>NOT(ISERROR(SEARCH("No Prog ni Ejec",AH8)))</formula>
    </cfRule>
    <cfRule type="cellIs" dxfId="476" priority="153" operator="greaterThan">
      <formula>100%</formula>
    </cfRule>
    <cfRule type="cellIs" dxfId="475" priority="154" operator="equal">
      <formula>1</formula>
    </cfRule>
    <cfRule type="cellIs" dxfId="474" priority="155" operator="between">
      <formula>91%</formula>
      <formula>99%</formula>
    </cfRule>
  </conditionalFormatting>
  <conditionalFormatting sqref="AH32:AM33 AH8:AM13 AH14:AO15">
    <cfRule type="containsText" dxfId="473" priority="145" operator="containsText" text="No Prog, Ejec=">
      <formula>NOT(ISERROR(SEARCH("No Prog, Ejec=",AH8)))</formula>
    </cfRule>
    <cfRule type="containsText" dxfId="472" priority="146" operator="containsText" text="No Prog ni Ejec">
      <formula>NOT(ISERROR(SEARCH("No Prog ni Ejec",AH8)))</formula>
    </cfRule>
    <cfRule type="cellIs" dxfId="471" priority="147" operator="greaterThan">
      <formula>100%</formula>
    </cfRule>
    <cfRule type="cellIs" dxfId="470" priority="148" operator="equal">
      <formula>1</formula>
    </cfRule>
    <cfRule type="cellIs" dxfId="469" priority="149" operator="between">
      <formula>91%</formula>
      <formula>99%</formula>
    </cfRule>
    <cfRule type="cellIs" dxfId="468" priority="150" operator="between">
      <formula>0</formula>
      <formula>90</formula>
    </cfRule>
  </conditionalFormatting>
  <conditionalFormatting sqref="AN24:AS24 AN26:AS26 AN28:AS28 AN30:AS30">
    <cfRule type="cellIs" dxfId="467" priority="144" operator="between">
      <formula>0</formula>
      <formula>90</formula>
    </cfRule>
  </conditionalFormatting>
  <conditionalFormatting sqref="AN24:AS31">
    <cfRule type="containsText" dxfId="466" priority="139" operator="containsText" text="No Prog, Ejec=">
      <formula>NOT(ISERROR(SEARCH("No Prog, Ejec=",AN24)))</formula>
    </cfRule>
    <cfRule type="containsText" dxfId="465" priority="140" operator="containsText" text="No Prog ni Ejec">
      <formula>NOT(ISERROR(SEARCH("No Prog ni Ejec",AN24)))</formula>
    </cfRule>
    <cfRule type="cellIs" dxfId="464" priority="141" operator="greaterThan">
      <formula>100%</formula>
    </cfRule>
    <cfRule type="cellIs" dxfId="463" priority="142" operator="equal">
      <formula>1</formula>
    </cfRule>
    <cfRule type="cellIs" dxfId="462" priority="143" operator="between">
      <formula>91%</formula>
      <formula>99%</formula>
    </cfRule>
  </conditionalFormatting>
  <conditionalFormatting sqref="AN24:AS31">
    <cfRule type="containsText" dxfId="461" priority="133" operator="containsText" text="No Prog, Ejec=">
      <formula>NOT(ISERROR(SEARCH("No Prog, Ejec=",AN24)))</formula>
    </cfRule>
    <cfRule type="containsText" dxfId="460" priority="134" operator="containsText" text="No Prog ni Ejec">
      <formula>NOT(ISERROR(SEARCH("No Prog ni Ejec",AN24)))</formula>
    </cfRule>
    <cfRule type="cellIs" dxfId="459" priority="135" operator="greaterThan">
      <formula>100%</formula>
    </cfRule>
    <cfRule type="cellIs" dxfId="458" priority="136" operator="equal">
      <formula>1</formula>
    </cfRule>
    <cfRule type="cellIs" dxfId="457" priority="137" operator="between">
      <formula>91%</formula>
      <formula>99%</formula>
    </cfRule>
    <cfRule type="cellIs" dxfId="456" priority="138" operator="between">
      <formula>0</formula>
      <formula>90</formula>
    </cfRule>
  </conditionalFormatting>
  <conditionalFormatting sqref="AT24">
    <cfRule type="cellIs" dxfId="455" priority="132" operator="between">
      <formula>0</formula>
      <formula>90</formula>
    </cfRule>
  </conditionalFormatting>
  <conditionalFormatting sqref="AT24">
    <cfRule type="containsText" dxfId="454" priority="127" operator="containsText" text="No Prog, Ejec=">
      <formula>NOT(ISERROR(SEARCH("No Prog, Ejec=",AT24)))</formula>
    </cfRule>
    <cfRule type="containsText" dxfId="453" priority="128" operator="containsText" text="No Prog ni Ejec">
      <formula>NOT(ISERROR(SEARCH("No Prog ni Ejec",AT24)))</formula>
    </cfRule>
    <cfRule type="cellIs" dxfId="452" priority="129" operator="greaterThan">
      <formula>100%</formula>
    </cfRule>
    <cfRule type="cellIs" dxfId="451" priority="130" operator="equal">
      <formula>1</formula>
    </cfRule>
    <cfRule type="cellIs" dxfId="450" priority="131" operator="between">
      <formula>91%</formula>
      <formula>99%</formula>
    </cfRule>
  </conditionalFormatting>
  <conditionalFormatting sqref="AT24">
    <cfRule type="cellIs" dxfId="449" priority="126" operator="between">
      <formula>0</formula>
      <formula>90</formula>
    </cfRule>
  </conditionalFormatting>
  <conditionalFormatting sqref="AT24:AT25">
    <cfRule type="containsText" dxfId="448" priority="121" operator="containsText" text="No Prog, Ejec=">
      <formula>NOT(ISERROR(SEARCH("No Prog, Ejec=",AT24)))</formula>
    </cfRule>
    <cfRule type="containsText" dxfId="447" priority="122" operator="containsText" text="No Prog ni Ejec">
      <formula>NOT(ISERROR(SEARCH("No Prog ni Ejec",AT24)))</formula>
    </cfRule>
    <cfRule type="cellIs" dxfId="446" priority="123" operator="greaterThan">
      <formula>100%</formula>
    </cfRule>
    <cfRule type="cellIs" dxfId="445" priority="124" operator="equal">
      <formula>1</formula>
    </cfRule>
    <cfRule type="cellIs" dxfId="444" priority="125" operator="between">
      <formula>91%</formula>
      <formula>99%</formula>
    </cfRule>
  </conditionalFormatting>
  <conditionalFormatting sqref="AT24:AT25">
    <cfRule type="containsText" dxfId="443" priority="115" operator="containsText" text="No Prog, Ejec=">
      <formula>NOT(ISERROR(SEARCH("No Prog, Ejec=",AT24)))</formula>
    </cfRule>
    <cfRule type="containsText" dxfId="442" priority="116" operator="containsText" text="No Prog ni Ejec">
      <formula>NOT(ISERROR(SEARCH("No Prog ni Ejec",AT24)))</formula>
    </cfRule>
    <cfRule type="cellIs" dxfId="441" priority="117" operator="greaterThan">
      <formula>100%</formula>
    </cfRule>
    <cfRule type="cellIs" dxfId="440" priority="118" operator="equal">
      <formula>1</formula>
    </cfRule>
    <cfRule type="cellIs" dxfId="439" priority="119" operator="between">
      <formula>91%</formula>
      <formula>99%</formula>
    </cfRule>
    <cfRule type="cellIs" dxfId="438" priority="120" operator="between">
      <formula>0</formula>
      <formula>90</formula>
    </cfRule>
  </conditionalFormatting>
  <conditionalFormatting sqref="AT24:AT25">
    <cfRule type="containsText" dxfId="437" priority="109" operator="containsText" text="No Prog, Ejec=">
      <formula>NOT(ISERROR(SEARCH("No Prog, Ejec=",AT24)))</formula>
    </cfRule>
    <cfRule type="containsText" dxfId="436" priority="110" operator="containsText" text="No Prog ni Ejec">
      <formula>NOT(ISERROR(SEARCH("No Prog ni Ejec",AT24)))</formula>
    </cfRule>
    <cfRule type="cellIs" dxfId="435" priority="111" operator="greaterThan">
      <formula>100%</formula>
    </cfRule>
    <cfRule type="cellIs" dxfId="434" priority="112" operator="equal">
      <formula>1</formula>
    </cfRule>
    <cfRule type="cellIs" dxfId="433" priority="113" operator="between">
      <formula>91%</formula>
      <formula>99%</formula>
    </cfRule>
    <cfRule type="cellIs" dxfId="432" priority="114" operator="between">
      <formula>0</formula>
      <formula>90</formula>
    </cfRule>
  </conditionalFormatting>
  <conditionalFormatting sqref="AT26 AT28 AT30">
    <cfRule type="cellIs" dxfId="431" priority="108" operator="between">
      <formula>0</formula>
      <formula>90</formula>
    </cfRule>
  </conditionalFormatting>
  <conditionalFormatting sqref="AT26 AT28 AT30">
    <cfRule type="containsText" dxfId="430" priority="103" operator="containsText" text="No Prog, Ejec=">
      <formula>NOT(ISERROR(SEARCH("No Prog, Ejec=",AT26)))</formula>
    </cfRule>
    <cfRule type="containsText" dxfId="429" priority="104" operator="containsText" text="No Prog ni Ejec">
      <formula>NOT(ISERROR(SEARCH("No Prog ni Ejec",AT26)))</formula>
    </cfRule>
    <cfRule type="cellIs" dxfId="428" priority="105" operator="greaterThan">
      <formula>100%</formula>
    </cfRule>
    <cfRule type="cellIs" dxfId="427" priority="106" operator="equal">
      <formula>1</formula>
    </cfRule>
    <cfRule type="cellIs" dxfId="426" priority="107" operator="between">
      <formula>91%</formula>
      <formula>99%</formula>
    </cfRule>
  </conditionalFormatting>
  <conditionalFormatting sqref="AT26 AT28 AT30">
    <cfRule type="cellIs" dxfId="425" priority="102" operator="between">
      <formula>0</formula>
      <formula>90</formula>
    </cfRule>
  </conditionalFormatting>
  <conditionalFormatting sqref="AT26:AT31">
    <cfRule type="containsText" dxfId="424" priority="97" operator="containsText" text="No Prog, Ejec=">
      <formula>NOT(ISERROR(SEARCH("No Prog, Ejec=",AT26)))</formula>
    </cfRule>
    <cfRule type="containsText" dxfId="423" priority="98" operator="containsText" text="No Prog ni Ejec">
      <formula>NOT(ISERROR(SEARCH("No Prog ni Ejec",AT26)))</formula>
    </cfRule>
    <cfRule type="cellIs" dxfId="422" priority="99" operator="greaterThan">
      <formula>100%</formula>
    </cfRule>
    <cfRule type="cellIs" dxfId="421" priority="100" operator="equal">
      <formula>1</formula>
    </cfRule>
    <cfRule type="cellIs" dxfId="420" priority="101" operator="between">
      <formula>91%</formula>
      <formula>99%</formula>
    </cfRule>
  </conditionalFormatting>
  <conditionalFormatting sqref="AT26:AT31">
    <cfRule type="containsText" dxfId="419" priority="91" operator="containsText" text="No Prog, Ejec=">
      <formula>NOT(ISERROR(SEARCH("No Prog, Ejec=",AT26)))</formula>
    </cfRule>
    <cfRule type="containsText" dxfId="418" priority="92" operator="containsText" text="No Prog ni Ejec">
      <formula>NOT(ISERROR(SEARCH("No Prog ni Ejec",AT26)))</formula>
    </cfRule>
    <cfRule type="cellIs" dxfId="417" priority="93" operator="greaterThan">
      <formula>100%</formula>
    </cfRule>
    <cfRule type="cellIs" dxfId="416" priority="94" operator="equal">
      <formula>1</formula>
    </cfRule>
    <cfRule type="cellIs" dxfId="415" priority="95" operator="between">
      <formula>91%</formula>
      <formula>99%</formula>
    </cfRule>
    <cfRule type="cellIs" dxfId="414" priority="96" operator="between">
      <formula>0</formula>
      <formula>90</formula>
    </cfRule>
  </conditionalFormatting>
  <conditionalFormatting sqref="AT26:AT31">
    <cfRule type="containsText" dxfId="413" priority="85" operator="containsText" text="No Prog, Ejec=">
      <formula>NOT(ISERROR(SEARCH("No Prog, Ejec=",AT26)))</formula>
    </cfRule>
    <cfRule type="containsText" dxfId="412" priority="86" operator="containsText" text="No Prog ni Ejec">
      <formula>NOT(ISERROR(SEARCH("No Prog ni Ejec",AT26)))</formula>
    </cfRule>
    <cfRule type="cellIs" dxfId="411" priority="87" operator="greaterThan">
      <formula>100%</formula>
    </cfRule>
    <cfRule type="cellIs" dxfId="410" priority="88" operator="equal">
      <formula>1</formula>
    </cfRule>
    <cfRule type="cellIs" dxfId="409" priority="89" operator="between">
      <formula>91%</formula>
      <formula>99%</formula>
    </cfRule>
    <cfRule type="cellIs" dxfId="408" priority="90" operator="between">
      <formula>0</formula>
      <formula>90</formula>
    </cfRule>
  </conditionalFormatting>
  <conditionalFormatting sqref="AH24:AM24 AH26:AM26 AH28:AM28 AH30:AM30">
    <cfRule type="cellIs" dxfId="407" priority="84" operator="between">
      <formula>0</formula>
      <formula>90</formula>
    </cfRule>
  </conditionalFormatting>
  <conditionalFormatting sqref="AH24:AM31">
    <cfRule type="containsText" dxfId="406" priority="79" operator="containsText" text="No Prog, Ejec=">
      <formula>NOT(ISERROR(SEARCH("No Prog, Ejec=",AH24)))</formula>
    </cfRule>
    <cfRule type="containsText" dxfId="405" priority="80" operator="containsText" text="No Prog ni Ejec">
      <formula>NOT(ISERROR(SEARCH("No Prog ni Ejec",AH24)))</formula>
    </cfRule>
    <cfRule type="cellIs" dxfId="404" priority="81" operator="greaterThan">
      <formula>100%</formula>
    </cfRule>
    <cfRule type="cellIs" dxfId="403" priority="82" operator="equal">
      <formula>1</formula>
    </cfRule>
    <cfRule type="cellIs" dxfId="402" priority="83" operator="between">
      <formula>91%</formula>
      <formula>99%</formula>
    </cfRule>
  </conditionalFormatting>
  <conditionalFormatting sqref="AH24:AM31">
    <cfRule type="containsText" dxfId="401" priority="73" operator="containsText" text="No Prog, Ejec=">
      <formula>NOT(ISERROR(SEARCH("No Prog, Ejec=",AH24)))</formula>
    </cfRule>
    <cfRule type="containsText" dxfId="400" priority="74" operator="containsText" text="No Prog ni Ejec">
      <formula>NOT(ISERROR(SEARCH("No Prog ni Ejec",AH24)))</formula>
    </cfRule>
    <cfRule type="cellIs" dxfId="399" priority="75" operator="greaterThan">
      <formula>100%</formula>
    </cfRule>
    <cfRule type="cellIs" dxfId="398" priority="76" operator="equal">
      <formula>1</formula>
    </cfRule>
    <cfRule type="cellIs" dxfId="397" priority="77" operator="between">
      <formula>91%</formula>
      <formula>99%</formula>
    </cfRule>
    <cfRule type="cellIs" dxfId="396" priority="78" operator="between">
      <formula>0</formula>
      <formula>90</formula>
    </cfRule>
  </conditionalFormatting>
  <conditionalFormatting sqref="AN16:AS16 AN18:AS18 AN22:AS22 AN20:AS20">
    <cfRule type="cellIs" dxfId="395" priority="72" operator="between">
      <formula>0</formula>
      <formula>90</formula>
    </cfRule>
  </conditionalFormatting>
  <conditionalFormatting sqref="AN16:AS23">
    <cfRule type="containsText" dxfId="394" priority="67" operator="containsText" text="No Prog, Ejec=">
      <formula>NOT(ISERROR(SEARCH("No Prog, Ejec=",AN16)))</formula>
    </cfRule>
    <cfRule type="containsText" dxfId="393" priority="68" operator="containsText" text="No Prog ni Ejec">
      <formula>NOT(ISERROR(SEARCH("No Prog ni Ejec",AN16)))</formula>
    </cfRule>
    <cfRule type="cellIs" dxfId="392" priority="69" operator="greaterThan">
      <formula>100%</formula>
    </cfRule>
    <cfRule type="cellIs" dxfId="391" priority="70" operator="equal">
      <formula>1</formula>
    </cfRule>
    <cfRule type="cellIs" dxfId="390" priority="71" operator="between">
      <formula>91%</formula>
      <formula>99%</formula>
    </cfRule>
  </conditionalFormatting>
  <conditionalFormatting sqref="AN16:AS23">
    <cfRule type="containsText" dxfId="389" priority="61" operator="containsText" text="No Prog, Ejec=">
      <formula>NOT(ISERROR(SEARCH("No Prog, Ejec=",AN16)))</formula>
    </cfRule>
    <cfRule type="containsText" dxfId="388" priority="62" operator="containsText" text="No Prog ni Ejec">
      <formula>NOT(ISERROR(SEARCH("No Prog ni Ejec",AN16)))</formula>
    </cfRule>
    <cfRule type="cellIs" dxfId="387" priority="63" operator="greaterThan">
      <formula>100%</formula>
    </cfRule>
    <cfRule type="cellIs" dxfId="386" priority="64" operator="equal">
      <formula>1</formula>
    </cfRule>
    <cfRule type="cellIs" dxfId="385" priority="65" operator="between">
      <formula>91%</formula>
      <formula>99%</formula>
    </cfRule>
    <cfRule type="cellIs" dxfId="384" priority="66" operator="between">
      <formula>0</formula>
      <formula>90</formula>
    </cfRule>
  </conditionalFormatting>
  <conditionalFormatting sqref="AT16">
    <cfRule type="cellIs" dxfId="383" priority="60" operator="between">
      <formula>0</formula>
      <formula>90</formula>
    </cfRule>
  </conditionalFormatting>
  <conditionalFormatting sqref="AT16">
    <cfRule type="containsText" dxfId="382" priority="55" operator="containsText" text="No Prog, Ejec=">
      <formula>NOT(ISERROR(SEARCH("No Prog, Ejec=",AT16)))</formula>
    </cfRule>
    <cfRule type="containsText" dxfId="381" priority="56" operator="containsText" text="No Prog ni Ejec">
      <formula>NOT(ISERROR(SEARCH("No Prog ni Ejec",AT16)))</formula>
    </cfRule>
    <cfRule type="cellIs" dxfId="380" priority="57" operator="greaterThan">
      <formula>100%</formula>
    </cfRule>
    <cfRule type="cellIs" dxfId="379" priority="58" operator="equal">
      <formula>1</formula>
    </cfRule>
    <cfRule type="cellIs" dxfId="378" priority="59" operator="between">
      <formula>91%</formula>
      <formula>99%</formula>
    </cfRule>
  </conditionalFormatting>
  <conditionalFormatting sqref="AT16">
    <cfRule type="cellIs" dxfId="377" priority="54" operator="between">
      <formula>0</formula>
      <formula>90</formula>
    </cfRule>
  </conditionalFormatting>
  <conditionalFormatting sqref="AT16:AT17">
    <cfRule type="containsText" dxfId="376" priority="49" operator="containsText" text="No Prog, Ejec=">
      <formula>NOT(ISERROR(SEARCH("No Prog, Ejec=",AT16)))</formula>
    </cfRule>
    <cfRule type="containsText" dxfId="375" priority="50" operator="containsText" text="No Prog ni Ejec">
      <formula>NOT(ISERROR(SEARCH("No Prog ni Ejec",AT16)))</formula>
    </cfRule>
    <cfRule type="cellIs" dxfId="374" priority="51" operator="greaterThan">
      <formula>100%</formula>
    </cfRule>
    <cfRule type="cellIs" dxfId="373" priority="52" operator="equal">
      <formula>1</formula>
    </cfRule>
    <cfRule type="cellIs" dxfId="372" priority="53" operator="between">
      <formula>91%</formula>
      <formula>99%</formula>
    </cfRule>
  </conditionalFormatting>
  <conditionalFormatting sqref="AT16:AT17">
    <cfRule type="containsText" dxfId="371" priority="43" operator="containsText" text="No Prog, Ejec=">
      <formula>NOT(ISERROR(SEARCH("No Prog, Ejec=",AT16)))</formula>
    </cfRule>
    <cfRule type="containsText" dxfId="370" priority="44" operator="containsText" text="No Prog ni Ejec">
      <formula>NOT(ISERROR(SEARCH("No Prog ni Ejec",AT16)))</formula>
    </cfRule>
    <cfRule type="cellIs" dxfId="369" priority="45" operator="greaterThan">
      <formula>100%</formula>
    </cfRule>
    <cfRule type="cellIs" dxfId="368" priority="46" operator="equal">
      <formula>1</formula>
    </cfRule>
    <cfRule type="cellIs" dxfId="367" priority="47" operator="between">
      <formula>91%</formula>
      <formula>99%</formula>
    </cfRule>
    <cfRule type="cellIs" dxfId="366" priority="48" operator="between">
      <formula>0</formula>
      <formula>90</formula>
    </cfRule>
  </conditionalFormatting>
  <conditionalFormatting sqref="AT16:AT17">
    <cfRule type="containsText" dxfId="365" priority="37" operator="containsText" text="No Prog, Ejec=">
      <formula>NOT(ISERROR(SEARCH("No Prog, Ejec=",AT16)))</formula>
    </cfRule>
    <cfRule type="containsText" dxfId="364" priority="38" operator="containsText" text="No Prog ni Ejec">
      <formula>NOT(ISERROR(SEARCH("No Prog ni Ejec",AT16)))</formula>
    </cfRule>
    <cfRule type="cellIs" dxfId="363" priority="39" operator="greaterThan">
      <formula>100%</formula>
    </cfRule>
    <cfRule type="cellIs" dxfId="362" priority="40" operator="equal">
      <formula>1</formula>
    </cfRule>
    <cfRule type="cellIs" dxfId="361" priority="41" operator="between">
      <formula>91%</formula>
      <formula>99%</formula>
    </cfRule>
    <cfRule type="cellIs" dxfId="360" priority="42" operator="between">
      <formula>0</formula>
      <formula>90</formula>
    </cfRule>
  </conditionalFormatting>
  <conditionalFormatting sqref="AT18 AT20 AT22">
    <cfRule type="cellIs" dxfId="359" priority="36" operator="between">
      <formula>0</formula>
      <formula>90</formula>
    </cfRule>
  </conditionalFormatting>
  <conditionalFormatting sqref="AT18 AT20 AT22">
    <cfRule type="containsText" dxfId="358" priority="31" operator="containsText" text="No Prog, Ejec=">
      <formula>NOT(ISERROR(SEARCH("No Prog, Ejec=",AT18)))</formula>
    </cfRule>
    <cfRule type="containsText" dxfId="357" priority="32" operator="containsText" text="No Prog ni Ejec">
      <formula>NOT(ISERROR(SEARCH("No Prog ni Ejec",AT18)))</formula>
    </cfRule>
    <cfRule type="cellIs" dxfId="356" priority="33" operator="greaterThan">
      <formula>100%</formula>
    </cfRule>
    <cfRule type="cellIs" dxfId="355" priority="34" operator="equal">
      <formula>1</formula>
    </cfRule>
    <cfRule type="cellIs" dxfId="354" priority="35" operator="between">
      <formula>91%</formula>
      <formula>99%</formula>
    </cfRule>
  </conditionalFormatting>
  <conditionalFormatting sqref="AT18 AT20 AT22">
    <cfRule type="cellIs" dxfId="353" priority="30" operator="between">
      <formula>0</formula>
      <formula>90</formula>
    </cfRule>
  </conditionalFormatting>
  <conditionalFormatting sqref="AT18:AT23">
    <cfRule type="containsText" dxfId="352" priority="25" operator="containsText" text="No Prog, Ejec=">
      <formula>NOT(ISERROR(SEARCH("No Prog, Ejec=",AT18)))</formula>
    </cfRule>
    <cfRule type="containsText" dxfId="351" priority="26" operator="containsText" text="No Prog ni Ejec">
      <formula>NOT(ISERROR(SEARCH("No Prog ni Ejec",AT18)))</formula>
    </cfRule>
    <cfRule type="cellIs" dxfId="350" priority="27" operator="greaterThan">
      <formula>100%</formula>
    </cfRule>
    <cfRule type="cellIs" dxfId="349" priority="28" operator="equal">
      <formula>1</formula>
    </cfRule>
    <cfRule type="cellIs" dxfId="348" priority="29" operator="between">
      <formula>91%</formula>
      <formula>99%</formula>
    </cfRule>
  </conditionalFormatting>
  <conditionalFormatting sqref="AT18:AT23">
    <cfRule type="containsText" dxfId="347" priority="19" operator="containsText" text="No Prog, Ejec=">
      <formula>NOT(ISERROR(SEARCH("No Prog, Ejec=",AT18)))</formula>
    </cfRule>
    <cfRule type="containsText" dxfId="346" priority="20" operator="containsText" text="No Prog ni Ejec">
      <formula>NOT(ISERROR(SEARCH("No Prog ni Ejec",AT18)))</formula>
    </cfRule>
    <cfRule type="cellIs" dxfId="345" priority="21" operator="greaterThan">
      <formula>100%</formula>
    </cfRule>
    <cfRule type="cellIs" dxfId="344" priority="22" operator="equal">
      <formula>1</formula>
    </cfRule>
    <cfRule type="cellIs" dxfId="343" priority="23" operator="between">
      <formula>91%</formula>
      <formula>99%</formula>
    </cfRule>
    <cfRule type="cellIs" dxfId="342" priority="24" operator="between">
      <formula>0</formula>
      <formula>90</formula>
    </cfRule>
  </conditionalFormatting>
  <conditionalFormatting sqref="AT18:AT23">
    <cfRule type="containsText" dxfId="341" priority="13" operator="containsText" text="No Prog, Ejec=">
      <formula>NOT(ISERROR(SEARCH("No Prog, Ejec=",AT18)))</formula>
    </cfRule>
    <cfRule type="containsText" dxfId="340" priority="14" operator="containsText" text="No Prog ni Ejec">
      <formula>NOT(ISERROR(SEARCH("No Prog ni Ejec",AT18)))</formula>
    </cfRule>
    <cfRule type="cellIs" dxfId="339" priority="15" operator="greaterThan">
      <formula>100%</formula>
    </cfRule>
    <cfRule type="cellIs" dxfId="338" priority="16" operator="equal">
      <formula>1</formula>
    </cfRule>
    <cfRule type="cellIs" dxfId="337" priority="17" operator="between">
      <formula>91%</formula>
      <formula>99%</formula>
    </cfRule>
    <cfRule type="cellIs" dxfId="336" priority="18" operator="between">
      <formula>0</formula>
      <formula>90</formula>
    </cfRule>
  </conditionalFormatting>
  <conditionalFormatting sqref="AH16:AM16 AH18:AM18 AH20:AM20 AH22:AM22">
    <cfRule type="cellIs" dxfId="335" priority="12" operator="between">
      <formula>0</formula>
      <formula>90</formula>
    </cfRule>
  </conditionalFormatting>
  <conditionalFormatting sqref="AH16:AM23">
    <cfRule type="containsText" dxfId="334" priority="7" operator="containsText" text="No Prog, Ejec=">
      <formula>NOT(ISERROR(SEARCH("No Prog, Ejec=",AH16)))</formula>
    </cfRule>
    <cfRule type="containsText" dxfId="333" priority="8" operator="containsText" text="No Prog ni Ejec">
      <formula>NOT(ISERROR(SEARCH("No Prog ni Ejec",AH16)))</formula>
    </cfRule>
    <cfRule type="cellIs" dxfId="332" priority="9" operator="greaterThan">
      <formula>100%</formula>
    </cfRule>
    <cfRule type="cellIs" dxfId="331" priority="10" operator="equal">
      <formula>1</formula>
    </cfRule>
    <cfRule type="cellIs" dxfId="330" priority="11" operator="between">
      <formula>91%</formula>
      <formula>99%</formula>
    </cfRule>
  </conditionalFormatting>
  <conditionalFormatting sqref="AH16:AM23">
    <cfRule type="containsText" dxfId="329" priority="1" operator="containsText" text="No Prog, Ejec=">
      <formula>NOT(ISERROR(SEARCH("No Prog, Ejec=",AH16)))</formula>
    </cfRule>
    <cfRule type="containsText" dxfId="328" priority="2" operator="containsText" text="No Prog ni Ejec">
      <formula>NOT(ISERROR(SEARCH("No Prog ni Ejec",AH16)))</formula>
    </cfRule>
    <cfRule type="cellIs" dxfId="327" priority="3" operator="greaterThan">
      <formula>100%</formula>
    </cfRule>
    <cfRule type="cellIs" dxfId="326" priority="4" operator="equal">
      <formula>1</formula>
    </cfRule>
    <cfRule type="cellIs" dxfId="325" priority="5" operator="between">
      <formula>91%</formula>
      <formula>99%</formula>
    </cfRule>
    <cfRule type="cellIs" dxfId="324" priority="6" operator="between">
      <formula>0</formula>
      <formula>90</formula>
    </cfRule>
  </conditionalFormatting>
  <dataValidations count="1">
    <dataValidation allowBlank="1" showInputMessage="1" showErrorMessage="1" sqref="R65543 II65543 SE65543 ACA65543 ALW65543 AVS65543 BFO65543 BPK65543 BZG65543 CJC65543 CSY65543 DCU65543 DMQ65543 DWM65543 EGI65543 EQE65543 FAA65543 FJW65543 FTS65543 GDO65543 GNK65543 GXG65543 HHC65543 HQY65543 IAU65543 IKQ65543 IUM65543 JEI65543 JOE65543 JYA65543 KHW65543 KRS65543 LBO65543 LLK65543 LVG65543 MFC65543 MOY65543 MYU65543 NIQ65543 NSM65543 OCI65543 OME65543 OWA65543 PFW65543 PPS65543 PZO65543 QJK65543 QTG65543 RDC65543 RMY65543 RWU65543 SGQ65543 SQM65543 TAI65543 TKE65543 TUA65543 UDW65543 UNS65543 UXO65543 VHK65543 VRG65543 WBC65543 WKY65543 WUU65543 R131079 II131079 SE131079 ACA131079 ALW131079 AVS131079 BFO131079 BPK131079 BZG131079 CJC131079 CSY131079 DCU131079 DMQ131079 DWM131079 EGI131079 EQE131079 FAA131079 FJW131079 FTS131079 GDO131079 GNK131079 GXG131079 HHC131079 HQY131079 IAU131079 IKQ131079 IUM131079 JEI131079 JOE131079 JYA131079 KHW131079 KRS131079 LBO131079 LLK131079 LVG131079 MFC131079 MOY131079 MYU131079 NIQ131079 NSM131079 OCI131079 OME131079 OWA131079 PFW131079 PPS131079 PZO131079 QJK131079 QTG131079 RDC131079 RMY131079 RWU131079 SGQ131079 SQM131079 TAI131079 TKE131079 TUA131079 UDW131079 UNS131079 UXO131079 VHK131079 VRG131079 WBC131079 WKY131079 WUU131079 R196615 II196615 SE196615 ACA196615 ALW196615 AVS196615 BFO196615 BPK196615 BZG196615 CJC196615 CSY196615 DCU196615 DMQ196615 DWM196615 EGI196615 EQE196615 FAA196615 FJW196615 FTS196615 GDO196615 GNK196615 GXG196615 HHC196615 HQY196615 IAU196615 IKQ196615 IUM196615 JEI196615 JOE196615 JYA196615 KHW196615 KRS196615 LBO196615 LLK196615 LVG196615 MFC196615 MOY196615 MYU196615 NIQ196615 NSM196615 OCI196615 OME196615 OWA196615 PFW196615 PPS196615 PZO196615 QJK196615 QTG196615 RDC196615 RMY196615 RWU196615 SGQ196615 SQM196615 TAI196615 TKE196615 TUA196615 UDW196615 UNS196615 UXO196615 VHK196615 VRG196615 WBC196615 WKY196615 WUU196615 R262151 II262151 SE262151 ACA262151 ALW262151 AVS262151 BFO262151 BPK262151 BZG262151 CJC262151 CSY262151 DCU262151 DMQ262151 DWM262151 EGI262151 EQE262151 FAA262151 FJW262151 FTS262151 GDO262151 GNK262151 GXG262151 HHC262151 HQY262151 IAU262151 IKQ262151 IUM262151 JEI262151 JOE262151 JYA262151 KHW262151 KRS262151 LBO262151 LLK262151 LVG262151 MFC262151 MOY262151 MYU262151 NIQ262151 NSM262151 OCI262151 OME262151 OWA262151 PFW262151 PPS262151 PZO262151 QJK262151 QTG262151 RDC262151 RMY262151 RWU262151 SGQ262151 SQM262151 TAI262151 TKE262151 TUA262151 UDW262151 UNS262151 UXO262151 VHK262151 VRG262151 WBC262151 WKY262151 WUU262151 R327687 II327687 SE327687 ACA327687 ALW327687 AVS327687 BFO327687 BPK327687 BZG327687 CJC327687 CSY327687 DCU327687 DMQ327687 DWM327687 EGI327687 EQE327687 FAA327687 FJW327687 FTS327687 GDO327687 GNK327687 GXG327687 HHC327687 HQY327687 IAU327687 IKQ327687 IUM327687 JEI327687 JOE327687 JYA327687 KHW327687 KRS327687 LBO327687 LLK327687 LVG327687 MFC327687 MOY327687 MYU327687 NIQ327687 NSM327687 OCI327687 OME327687 OWA327687 PFW327687 PPS327687 PZO327687 QJK327687 QTG327687 RDC327687 RMY327687 RWU327687 SGQ327687 SQM327687 TAI327687 TKE327687 TUA327687 UDW327687 UNS327687 UXO327687 VHK327687 VRG327687 WBC327687 WKY327687 WUU327687 R393223 II393223 SE393223 ACA393223 ALW393223 AVS393223 BFO393223 BPK393223 BZG393223 CJC393223 CSY393223 DCU393223 DMQ393223 DWM393223 EGI393223 EQE393223 FAA393223 FJW393223 FTS393223 GDO393223 GNK393223 GXG393223 HHC393223 HQY393223 IAU393223 IKQ393223 IUM393223 JEI393223 JOE393223 JYA393223 KHW393223 KRS393223 LBO393223 LLK393223 LVG393223 MFC393223 MOY393223 MYU393223 NIQ393223 NSM393223 OCI393223 OME393223 OWA393223 PFW393223 PPS393223 PZO393223 QJK393223 QTG393223 RDC393223 RMY393223 RWU393223 SGQ393223 SQM393223 TAI393223 TKE393223 TUA393223 UDW393223 UNS393223 UXO393223 VHK393223 VRG393223 WBC393223 WKY393223 WUU393223 R458759 II458759 SE458759 ACA458759 ALW458759 AVS458759 BFO458759 BPK458759 BZG458759 CJC458759 CSY458759 DCU458759 DMQ458759 DWM458759 EGI458759 EQE458759 FAA458759 FJW458759 FTS458759 GDO458759 GNK458759 GXG458759 HHC458759 HQY458759 IAU458759 IKQ458759 IUM458759 JEI458759 JOE458759 JYA458759 KHW458759 KRS458759 LBO458759 LLK458759 LVG458759 MFC458759 MOY458759 MYU458759 NIQ458759 NSM458759 OCI458759 OME458759 OWA458759 PFW458759 PPS458759 PZO458759 QJK458759 QTG458759 RDC458759 RMY458759 RWU458759 SGQ458759 SQM458759 TAI458759 TKE458759 TUA458759 UDW458759 UNS458759 UXO458759 VHK458759 VRG458759 WBC458759 WKY458759 WUU458759 R524295 II524295 SE524295 ACA524295 ALW524295 AVS524295 BFO524295 BPK524295 BZG524295 CJC524295 CSY524295 DCU524295 DMQ524295 DWM524295 EGI524295 EQE524295 FAA524295 FJW524295 FTS524295 GDO524295 GNK524295 GXG524295 HHC524295 HQY524295 IAU524295 IKQ524295 IUM524295 JEI524295 JOE524295 JYA524295 KHW524295 KRS524295 LBO524295 LLK524295 LVG524295 MFC524295 MOY524295 MYU524295 NIQ524295 NSM524295 OCI524295 OME524295 OWA524295 PFW524295 PPS524295 PZO524295 QJK524295 QTG524295 RDC524295 RMY524295 RWU524295 SGQ524295 SQM524295 TAI524295 TKE524295 TUA524295 UDW524295 UNS524295 UXO524295 VHK524295 VRG524295 WBC524295 WKY524295 WUU524295 R589831 II589831 SE589831 ACA589831 ALW589831 AVS589831 BFO589831 BPK589831 BZG589831 CJC589831 CSY589831 DCU589831 DMQ589831 DWM589831 EGI589831 EQE589831 FAA589831 FJW589831 FTS589831 GDO589831 GNK589831 GXG589831 HHC589831 HQY589831 IAU589831 IKQ589831 IUM589831 JEI589831 JOE589831 JYA589831 KHW589831 KRS589831 LBO589831 LLK589831 LVG589831 MFC589831 MOY589831 MYU589831 NIQ589831 NSM589831 OCI589831 OME589831 OWA589831 PFW589831 PPS589831 PZO589831 QJK589831 QTG589831 RDC589831 RMY589831 RWU589831 SGQ589831 SQM589831 TAI589831 TKE589831 TUA589831 UDW589831 UNS589831 UXO589831 VHK589831 VRG589831 WBC589831 WKY589831 WUU589831 R655367 II655367 SE655367 ACA655367 ALW655367 AVS655367 BFO655367 BPK655367 BZG655367 CJC655367 CSY655367 DCU655367 DMQ655367 DWM655367 EGI655367 EQE655367 FAA655367 FJW655367 FTS655367 GDO655367 GNK655367 GXG655367 HHC655367 HQY655367 IAU655367 IKQ655367 IUM655367 JEI655367 JOE655367 JYA655367 KHW655367 KRS655367 LBO655367 LLK655367 LVG655367 MFC655367 MOY655367 MYU655367 NIQ655367 NSM655367 OCI655367 OME655367 OWA655367 PFW655367 PPS655367 PZO655367 QJK655367 QTG655367 RDC655367 RMY655367 RWU655367 SGQ655367 SQM655367 TAI655367 TKE655367 TUA655367 UDW655367 UNS655367 UXO655367 VHK655367 VRG655367 WBC655367 WKY655367 WUU655367 R720903 II720903 SE720903 ACA720903 ALW720903 AVS720903 BFO720903 BPK720903 BZG720903 CJC720903 CSY720903 DCU720903 DMQ720903 DWM720903 EGI720903 EQE720903 FAA720903 FJW720903 FTS720903 GDO720903 GNK720903 GXG720903 HHC720903 HQY720903 IAU720903 IKQ720903 IUM720903 JEI720903 JOE720903 JYA720903 KHW720903 KRS720903 LBO720903 LLK720903 LVG720903 MFC720903 MOY720903 MYU720903 NIQ720903 NSM720903 OCI720903 OME720903 OWA720903 PFW720903 PPS720903 PZO720903 QJK720903 QTG720903 RDC720903 RMY720903 RWU720903 SGQ720903 SQM720903 TAI720903 TKE720903 TUA720903 UDW720903 UNS720903 UXO720903 VHK720903 VRG720903 WBC720903 WKY720903 WUU720903 R786439 II786439 SE786439 ACA786439 ALW786439 AVS786439 BFO786439 BPK786439 BZG786439 CJC786439 CSY786439 DCU786439 DMQ786439 DWM786439 EGI786439 EQE786439 FAA786439 FJW786439 FTS786439 GDO786439 GNK786439 GXG786439 HHC786439 HQY786439 IAU786439 IKQ786439 IUM786439 JEI786439 JOE786439 JYA786439 KHW786439 KRS786439 LBO786439 LLK786439 LVG786439 MFC786439 MOY786439 MYU786439 NIQ786439 NSM786439 OCI786439 OME786439 OWA786439 PFW786439 PPS786439 PZO786439 QJK786439 QTG786439 RDC786439 RMY786439 RWU786439 SGQ786439 SQM786439 TAI786439 TKE786439 TUA786439 UDW786439 UNS786439 UXO786439 VHK786439 VRG786439 WBC786439 WKY786439 WUU786439 R851975 II851975 SE851975 ACA851975 ALW851975 AVS851975 BFO851975 BPK851975 BZG851975 CJC851975 CSY851975 DCU851975 DMQ851975 DWM851975 EGI851975 EQE851975 FAA851975 FJW851975 FTS851975 GDO851975 GNK851975 GXG851975 HHC851975 HQY851975 IAU851975 IKQ851975 IUM851975 JEI851975 JOE851975 JYA851975 KHW851975 KRS851975 LBO851975 LLK851975 LVG851975 MFC851975 MOY851975 MYU851975 NIQ851975 NSM851975 OCI851975 OME851975 OWA851975 PFW851975 PPS851975 PZO851975 QJK851975 QTG851975 RDC851975 RMY851975 RWU851975 SGQ851975 SQM851975 TAI851975 TKE851975 TUA851975 UDW851975 UNS851975 UXO851975 VHK851975 VRG851975 WBC851975 WKY851975 WUU851975 R917511 II917511 SE917511 ACA917511 ALW917511 AVS917511 BFO917511 BPK917511 BZG917511 CJC917511 CSY917511 DCU917511 DMQ917511 DWM917511 EGI917511 EQE917511 FAA917511 FJW917511 FTS917511 GDO917511 GNK917511 GXG917511 HHC917511 HQY917511 IAU917511 IKQ917511 IUM917511 JEI917511 JOE917511 JYA917511 KHW917511 KRS917511 LBO917511 LLK917511 LVG917511 MFC917511 MOY917511 MYU917511 NIQ917511 NSM917511 OCI917511 OME917511 OWA917511 PFW917511 PPS917511 PZO917511 QJK917511 QTG917511 RDC917511 RMY917511 RWU917511 SGQ917511 SQM917511 TAI917511 TKE917511 TUA917511 UDW917511 UNS917511 UXO917511 VHK917511 VRG917511 WBC917511 WKY917511 WUU917511 R983047 II983047 SE983047 ACA983047 ALW983047 AVS983047 BFO983047 BPK983047 BZG983047 CJC983047 CSY983047 DCU983047 DMQ983047 DWM983047 EGI983047 EQE983047 FAA983047 FJW983047 FTS983047 GDO983047 GNK983047 GXG983047 HHC983047 HQY983047 IAU983047 IKQ983047 IUM983047 JEI983047 JOE983047 JYA983047 KHW983047 KRS983047 LBO983047 LLK983047 LVG983047 MFC983047 MOY983047 MYU983047 NIQ983047 NSM983047 OCI983047 OME983047 OWA983047 PFW983047 PPS983047 PZO983047 QJK983047 QTG983047 RDC983047 RMY983047 RWU983047 SGQ983047 SQM983047 TAI983047 TKE983047 TUA983047 UDW983047 UNS983047 UXO983047 VHK983047 VRG983047 WBC983047 WKY983047 WUU983047 R6 II5:II6 SE5:SE6 ACA5:ACA6 ALW5:ALW6 AVS5:AVS6 BFO5:BFO6 BPK5:BPK6 BZG5:BZG6 CJC5:CJC6 CSY5:CSY6 DCU5:DCU6 DMQ5:DMQ6 DWM5:DWM6 EGI5:EGI6 EQE5:EQE6 FAA5:FAA6 FJW5:FJW6 FTS5:FTS6 GDO5:GDO6 GNK5:GNK6 GXG5:GXG6 HHC5:HHC6 HQY5:HQY6 IAU5:IAU6 IKQ5:IKQ6 IUM5:IUM6 JEI5:JEI6 JOE5:JOE6 JYA5:JYA6 KHW5:KHW6 KRS5:KRS6 LBO5:LBO6 LLK5:LLK6 LVG5:LVG6 MFC5:MFC6 MOY5:MOY6 MYU5:MYU6 NIQ5:NIQ6 NSM5:NSM6 OCI5:OCI6 OME5:OME6 OWA5:OWA6 PFW5:PFW6 PPS5:PPS6 PZO5:PZO6 QJK5:QJK6 QTG5:QTG6 RDC5:RDC6 RMY5:RMY6 RWU5:RWU6 SGQ5:SGQ6 SQM5:SQM6 TAI5:TAI6 TKE5:TKE6 TUA5:TUA6 UDW5:UDW6 UNS5:UNS6 UXO5:UXO6 VHK5:VHK6 VRG5:VRG6 WBC5:WBC6 WKY5:WKY6 WUU5:WUU6" xr:uid="{00000000-0002-0000-0C00-000000000000}"/>
  </dataValidations>
  <printOptions horizontalCentered="1"/>
  <pageMargins left="0.70866141732283472" right="0.70866141732283472" top="0.74803149606299213" bottom="0.74803149606299213" header="0.31496062992125984" footer="0.31496062992125984"/>
  <pageSetup scale="31" fitToHeight="0" orientation="landscape" r:id="rId1"/>
  <headerFooter>
    <oddFooter>&amp;L&amp;"Times New Roman,Normal"&amp;12DE-F04 V2&amp;R&amp;"Times New Roman,Normal"&amp;12Página &amp;P de &amp;N</oddFooter>
  </headerFooter>
  <ignoredErrors>
    <ignoredError sqref="AF10 AF13 AF16 AF20 AF22 AF24 AF26 AF30 AF28 AF32" formula="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499984740745262"/>
    <pageSetUpPr fitToPage="1"/>
  </sheetPr>
  <dimension ref="A1:AT75"/>
  <sheetViews>
    <sheetView view="pageBreakPreview" topLeftCell="G1" zoomScale="70" zoomScaleNormal="70" zoomScaleSheetLayoutView="70" zoomScalePageLayoutView="50" workbookViewId="0">
      <selection activeCell="G12" sqref="A1:XFD1048576"/>
    </sheetView>
  </sheetViews>
  <sheetFormatPr baseColWidth="10" defaultRowHeight="12.75" x14ac:dyDescent="0.25"/>
  <cols>
    <col min="1" max="1" width="4.42578125" style="67" customWidth="1"/>
    <col min="2" max="2" width="26.85546875" style="45" customWidth="1"/>
    <col min="3" max="5" width="6.140625" style="67" customWidth="1"/>
    <col min="6" max="14" width="6.140625" style="61" customWidth="1"/>
    <col min="15" max="15" width="8.7109375" style="61" customWidth="1"/>
    <col min="16" max="16" width="2.7109375" style="3" customWidth="1"/>
    <col min="17" max="17" width="6.85546875" style="45" customWidth="1"/>
    <col min="18" max="18" width="39.42578125" style="62" customWidth="1"/>
    <col min="19" max="19" width="5.42578125" style="67" customWidth="1"/>
    <col min="20" max="22" width="5.85546875" style="67" customWidth="1"/>
    <col min="23" max="25" width="5.85546875" style="61" customWidth="1"/>
    <col min="26" max="28" width="5.85546875" style="67" customWidth="1"/>
    <col min="29" max="31" width="5.85546875" style="61" customWidth="1"/>
    <col min="32" max="32" width="9.140625" style="61" customWidth="1"/>
    <col min="33" max="33" width="2.5703125" style="7" customWidth="1"/>
    <col min="34" max="45" width="8.7109375" style="67" customWidth="1"/>
    <col min="46" max="46" width="15.7109375" style="67" customWidth="1"/>
    <col min="47" max="240" width="11.42578125" style="67"/>
    <col min="241" max="241" width="19.28515625" style="67" customWidth="1"/>
    <col min="242" max="242" width="6.85546875" style="67" customWidth="1"/>
    <col min="243" max="243" width="39.42578125" style="67" customWidth="1"/>
    <col min="244" max="245" width="7.42578125" style="67" customWidth="1"/>
    <col min="246" max="246" width="5.42578125" style="67" customWidth="1"/>
    <col min="247" max="252" width="0" style="67" hidden="1" customWidth="1"/>
    <col min="253" max="258" width="5.85546875" style="67" customWidth="1"/>
    <col min="259" max="259" width="9.140625" style="67" customWidth="1"/>
    <col min="260" max="260" width="8" style="67" customWidth="1"/>
    <col min="261" max="261" width="11.7109375" style="67" customWidth="1"/>
    <col min="262" max="286" width="0" style="67" hidden="1" customWidth="1"/>
    <col min="287" max="287" width="40.5703125" style="67" customWidth="1"/>
    <col min="288" max="288" width="61.5703125" style="67" customWidth="1"/>
    <col min="289" max="289" width="7.5703125" style="67" customWidth="1"/>
    <col min="290" max="295" width="0" style="67" hidden="1" customWidth="1"/>
    <col min="296" max="301" width="11.42578125" style="67"/>
    <col min="302" max="302" width="14.42578125" style="67" bestFit="1" customWidth="1"/>
    <col min="303" max="496" width="11.42578125" style="67"/>
    <col min="497" max="497" width="19.28515625" style="67" customWidth="1"/>
    <col min="498" max="498" width="6.85546875" style="67" customWidth="1"/>
    <col min="499" max="499" width="39.42578125" style="67" customWidth="1"/>
    <col min="500" max="501" width="7.42578125" style="67" customWidth="1"/>
    <col min="502" max="502" width="5.42578125" style="67" customWidth="1"/>
    <col min="503" max="508" width="0" style="67" hidden="1" customWidth="1"/>
    <col min="509" max="514" width="5.85546875" style="67" customWidth="1"/>
    <col min="515" max="515" width="9.140625" style="67" customWidth="1"/>
    <col min="516" max="516" width="8" style="67" customWidth="1"/>
    <col min="517" max="517" width="11.7109375" style="67" customWidth="1"/>
    <col min="518" max="542" width="0" style="67" hidden="1" customWidth="1"/>
    <col min="543" max="543" width="40.5703125" style="67" customWidth="1"/>
    <col min="544" max="544" width="61.5703125" style="67" customWidth="1"/>
    <col min="545" max="545" width="7.5703125" style="67" customWidth="1"/>
    <col min="546" max="551" width="0" style="67" hidden="1" customWidth="1"/>
    <col min="552" max="557" width="11.42578125" style="67"/>
    <col min="558" max="558" width="14.42578125" style="67" bestFit="1" customWidth="1"/>
    <col min="559" max="752" width="11.42578125" style="67"/>
    <col min="753" max="753" width="19.28515625" style="67" customWidth="1"/>
    <col min="754" max="754" width="6.85546875" style="67" customWidth="1"/>
    <col min="755" max="755" width="39.42578125" style="67" customWidth="1"/>
    <col min="756" max="757" width="7.42578125" style="67" customWidth="1"/>
    <col min="758" max="758" width="5.42578125" style="67" customWidth="1"/>
    <col min="759" max="764" width="0" style="67" hidden="1" customWidth="1"/>
    <col min="765" max="770" width="5.85546875" style="67" customWidth="1"/>
    <col min="771" max="771" width="9.140625" style="67" customWidth="1"/>
    <col min="772" max="772" width="8" style="67" customWidth="1"/>
    <col min="773" max="773" width="11.7109375" style="67" customWidth="1"/>
    <col min="774" max="798" width="0" style="67" hidden="1" customWidth="1"/>
    <col min="799" max="799" width="40.5703125" style="67" customWidth="1"/>
    <col min="800" max="800" width="61.5703125" style="67" customWidth="1"/>
    <col min="801" max="801" width="7.5703125" style="67" customWidth="1"/>
    <col min="802" max="807" width="0" style="67" hidden="1" customWidth="1"/>
    <col min="808" max="813" width="11.42578125" style="67"/>
    <col min="814" max="814" width="14.42578125" style="67" bestFit="1" customWidth="1"/>
    <col min="815" max="1008" width="11.42578125" style="67"/>
    <col min="1009" max="1009" width="19.28515625" style="67" customWidth="1"/>
    <col min="1010" max="1010" width="6.85546875" style="67" customWidth="1"/>
    <col min="1011" max="1011" width="39.42578125" style="67" customWidth="1"/>
    <col min="1012" max="1013" width="7.42578125" style="67" customWidth="1"/>
    <col min="1014" max="1014" width="5.42578125" style="67" customWidth="1"/>
    <col min="1015" max="1020" width="0" style="67" hidden="1" customWidth="1"/>
    <col min="1021" max="1026" width="5.85546875" style="67" customWidth="1"/>
    <col min="1027" max="1027" width="9.140625" style="67" customWidth="1"/>
    <col min="1028" max="1028" width="8" style="67" customWidth="1"/>
    <col min="1029" max="1029" width="11.7109375" style="67" customWidth="1"/>
    <col min="1030" max="1054" width="0" style="67" hidden="1" customWidth="1"/>
    <col min="1055" max="1055" width="40.5703125" style="67" customWidth="1"/>
    <col min="1056" max="1056" width="61.5703125" style="67" customWidth="1"/>
    <col min="1057" max="1057" width="7.5703125" style="67" customWidth="1"/>
    <col min="1058" max="1063" width="0" style="67" hidden="1" customWidth="1"/>
    <col min="1064" max="1069" width="11.42578125" style="67"/>
    <col min="1070" max="1070" width="14.42578125" style="67" bestFit="1" customWidth="1"/>
    <col min="1071" max="1264" width="11.42578125" style="67"/>
    <col min="1265" max="1265" width="19.28515625" style="67" customWidth="1"/>
    <col min="1266" max="1266" width="6.85546875" style="67" customWidth="1"/>
    <col min="1267" max="1267" width="39.42578125" style="67" customWidth="1"/>
    <col min="1268" max="1269" width="7.42578125" style="67" customWidth="1"/>
    <col min="1270" max="1270" width="5.42578125" style="67" customWidth="1"/>
    <col min="1271" max="1276" width="0" style="67" hidden="1" customWidth="1"/>
    <col min="1277" max="1282" width="5.85546875" style="67" customWidth="1"/>
    <col min="1283" max="1283" width="9.140625" style="67" customWidth="1"/>
    <col min="1284" max="1284" width="8" style="67" customWidth="1"/>
    <col min="1285" max="1285" width="11.7109375" style="67" customWidth="1"/>
    <col min="1286" max="1310" width="0" style="67" hidden="1" customWidth="1"/>
    <col min="1311" max="1311" width="40.5703125" style="67" customWidth="1"/>
    <col min="1312" max="1312" width="61.5703125" style="67" customWidth="1"/>
    <col min="1313" max="1313" width="7.5703125" style="67" customWidth="1"/>
    <col min="1314" max="1319" width="0" style="67" hidden="1" customWidth="1"/>
    <col min="1320" max="1325" width="11.42578125" style="67"/>
    <col min="1326" max="1326" width="14.42578125" style="67" bestFit="1" customWidth="1"/>
    <col min="1327" max="1520" width="11.42578125" style="67"/>
    <col min="1521" max="1521" width="19.28515625" style="67" customWidth="1"/>
    <col min="1522" max="1522" width="6.85546875" style="67" customWidth="1"/>
    <col min="1523" max="1523" width="39.42578125" style="67" customWidth="1"/>
    <col min="1524" max="1525" width="7.42578125" style="67" customWidth="1"/>
    <col min="1526" max="1526" width="5.42578125" style="67" customWidth="1"/>
    <col min="1527" max="1532" width="0" style="67" hidden="1" customWidth="1"/>
    <col min="1533" max="1538" width="5.85546875" style="67" customWidth="1"/>
    <col min="1539" max="1539" width="9.140625" style="67" customWidth="1"/>
    <col min="1540" max="1540" width="8" style="67" customWidth="1"/>
    <col min="1541" max="1541" width="11.7109375" style="67" customWidth="1"/>
    <col min="1542" max="1566" width="0" style="67" hidden="1" customWidth="1"/>
    <col min="1567" max="1567" width="40.5703125" style="67" customWidth="1"/>
    <col min="1568" max="1568" width="61.5703125" style="67" customWidth="1"/>
    <col min="1569" max="1569" width="7.5703125" style="67" customWidth="1"/>
    <col min="1570" max="1575" width="0" style="67" hidden="1" customWidth="1"/>
    <col min="1576" max="1581" width="11.42578125" style="67"/>
    <col min="1582" max="1582" width="14.42578125" style="67" bestFit="1" customWidth="1"/>
    <col min="1583" max="1776" width="11.42578125" style="67"/>
    <col min="1777" max="1777" width="19.28515625" style="67" customWidth="1"/>
    <col min="1778" max="1778" width="6.85546875" style="67" customWidth="1"/>
    <col min="1779" max="1779" width="39.42578125" style="67" customWidth="1"/>
    <col min="1780" max="1781" width="7.42578125" style="67" customWidth="1"/>
    <col min="1782" max="1782" width="5.42578125" style="67" customWidth="1"/>
    <col min="1783" max="1788" width="0" style="67" hidden="1" customWidth="1"/>
    <col min="1789" max="1794" width="5.85546875" style="67" customWidth="1"/>
    <col min="1795" max="1795" width="9.140625" style="67" customWidth="1"/>
    <col min="1796" max="1796" width="8" style="67" customWidth="1"/>
    <col min="1797" max="1797" width="11.7109375" style="67" customWidth="1"/>
    <col min="1798" max="1822" width="0" style="67" hidden="1" customWidth="1"/>
    <col min="1823" max="1823" width="40.5703125" style="67" customWidth="1"/>
    <col min="1824" max="1824" width="61.5703125" style="67" customWidth="1"/>
    <col min="1825" max="1825" width="7.5703125" style="67" customWidth="1"/>
    <col min="1826" max="1831" width="0" style="67" hidden="1" customWidth="1"/>
    <col min="1832" max="1837" width="11.42578125" style="67"/>
    <col min="1838" max="1838" width="14.42578125" style="67" bestFit="1" customWidth="1"/>
    <col min="1839" max="2032" width="11.42578125" style="67"/>
    <col min="2033" max="2033" width="19.28515625" style="67" customWidth="1"/>
    <col min="2034" max="2034" width="6.85546875" style="67" customWidth="1"/>
    <col min="2035" max="2035" width="39.42578125" style="67" customWidth="1"/>
    <col min="2036" max="2037" width="7.42578125" style="67" customWidth="1"/>
    <col min="2038" max="2038" width="5.42578125" style="67" customWidth="1"/>
    <col min="2039" max="2044" width="0" style="67" hidden="1" customWidth="1"/>
    <col min="2045" max="2050" width="5.85546875" style="67" customWidth="1"/>
    <col min="2051" max="2051" width="9.140625" style="67" customWidth="1"/>
    <col min="2052" max="2052" width="8" style="67" customWidth="1"/>
    <col min="2053" max="2053" width="11.7109375" style="67" customWidth="1"/>
    <col min="2054" max="2078" width="0" style="67" hidden="1" customWidth="1"/>
    <col min="2079" max="2079" width="40.5703125" style="67" customWidth="1"/>
    <col min="2080" max="2080" width="61.5703125" style="67" customWidth="1"/>
    <col min="2081" max="2081" width="7.5703125" style="67" customWidth="1"/>
    <col min="2082" max="2087" width="0" style="67" hidden="1" customWidth="1"/>
    <col min="2088" max="2093" width="11.42578125" style="67"/>
    <col min="2094" max="2094" width="14.42578125" style="67" bestFit="1" customWidth="1"/>
    <col min="2095" max="2288" width="11.42578125" style="67"/>
    <col min="2289" max="2289" width="19.28515625" style="67" customWidth="1"/>
    <col min="2290" max="2290" width="6.85546875" style="67" customWidth="1"/>
    <col min="2291" max="2291" width="39.42578125" style="67" customWidth="1"/>
    <col min="2292" max="2293" width="7.42578125" style="67" customWidth="1"/>
    <col min="2294" max="2294" width="5.42578125" style="67" customWidth="1"/>
    <col min="2295" max="2300" width="0" style="67" hidden="1" customWidth="1"/>
    <col min="2301" max="2306" width="5.85546875" style="67" customWidth="1"/>
    <col min="2307" max="2307" width="9.140625" style="67" customWidth="1"/>
    <col min="2308" max="2308" width="8" style="67" customWidth="1"/>
    <col min="2309" max="2309" width="11.7109375" style="67" customWidth="1"/>
    <col min="2310" max="2334" width="0" style="67" hidden="1" customWidth="1"/>
    <col min="2335" max="2335" width="40.5703125" style="67" customWidth="1"/>
    <col min="2336" max="2336" width="61.5703125" style="67" customWidth="1"/>
    <col min="2337" max="2337" width="7.5703125" style="67" customWidth="1"/>
    <col min="2338" max="2343" width="0" style="67" hidden="1" customWidth="1"/>
    <col min="2344" max="2349" width="11.42578125" style="67"/>
    <col min="2350" max="2350" width="14.42578125" style="67" bestFit="1" customWidth="1"/>
    <col min="2351" max="2544" width="11.42578125" style="67"/>
    <col min="2545" max="2545" width="19.28515625" style="67" customWidth="1"/>
    <col min="2546" max="2546" width="6.85546875" style="67" customWidth="1"/>
    <col min="2547" max="2547" width="39.42578125" style="67" customWidth="1"/>
    <col min="2548" max="2549" width="7.42578125" style="67" customWidth="1"/>
    <col min="2550" max="2550" width="5.42578125" style="67" customWidth="1"/>
    <col min="2551" max="2556" width="0" style="67" hidden="1" customWidth="1"/>
    <col min="2557" max="2562" width="5.85546875" style="67" customWidth="1"/>
    <col min="2563" max="2563" width="9.140625" style="67" customWidth="1"/>
    <col min="2564" max="2564" width="8" style="67" customWidth="1"/>
    <col min="2565" max="2565" width="11.7109375" style="67" customWidth="1"/>
    <col min="2566" max="2590" width="0" style="67" hidden="1" customWidth="1"/>
    <col min="2591" max="2591" width="40.5703125" style="67" customWidth="1"/>
    <col min="2592" max="2592" width="61.5703125" style="67" customWidth="1"/>
    <col min="2593" max="2593" width="7.5703125" style="67" customWidth="1"/>
    <col min="2594" max="2599" width="0" style="67" hidden="1" customWidth="1"/>
    <col min="2600" max="2605" width="11.42578125" style="67"/>
    <col min="2606" max="2606" width="14.42578125" style="67" bestFit="1" customWidth="1"/>
    <col min="2607" max="2800" width="11.42578125" style="67"/>
    <col min="2801" max="2801" width="19.28515625" style="67" customWidth="1"/>
    <col min="2802" max="2802" width="6.85546875" style="67" customWidth="1"/>
    <col min="2803" max="2803" width="39.42578125" style="67" customWidth="1"/>
    <col min="2804" max="2805" width="7.42578125" style="67" customWidth="1"/>
    <col min="2806" max="2806" width="5.42578125" style="67" customWidth="1"/>
    <col min="2807" max="2812" width="0" style="67" hidden="1" customWidth="1"/>
    <col min="2813" max="2818" width="5.85546875" style="67" customWidth="1"/>
    <col min="2819" max="2819" width="9.140625" style="67" customWidth="1"/>
    <col min="2820" max="2820" width="8" style="67" customWidth="1"/>
    <col min="2821" max="2821" width="11.7109375" style="67" customWidth="1"/>
    <col min="2822" max="2846" width="0" style="67" hidden="1" customWidth="1"/>
    <col min="2847" max="2847" width="40.5703125" style="67" customWidth="1"/>
    <col min="2848" max="2848" width="61.5703125" style="67" customWidth="1"/>
    <col min="2849" max="2849" width="7.5703125" style="67" customWidth="1"/>
    <col min="2850" max="2855" width="0" style="67" hidden="1" customWidth="1"/>
    <col min="2856" max="2861" width="11.42578125" style="67"/>
    <col min="2862" max="2862" width="14.42578125" style="67" bestFit="1" customWidth="1"/>
    <col min="2863" max="3056" width="11.42578125" style="67"/>
    <col min="3057" max="3057" width="19.28515625" style="67" customWidth="1"/>
    <col min="3058" max="3058" width="6.85546875" style="67" customWidth="1"/>
    <col min="3059" max="3059" width="39.42578125" style="67" customWidth="1"/>
    <col min="3060" max="3061" width="7.42578125" style="67" customWidth="1"/>
    <col min="3062" max="3062" width="5.42578125" style="67" customWidth="1"/>
    <col min="3063" max="3068" width="0" style="67" hidden="1" customWidth="1"/>
    <col min="3069" max="3074" width="5.85546875" style="67" customWidth="1"/>
    <col min="3075" max="3075" width="9.140625" style="67" customWidth="1"/>
    <col min="3076" max="3076" width="8" style="67" customWidth="1"/>
    <col min="3077" max="3077" width="11.7109375" style="67" customWidth="1"/>
    <col min="3078" max="3102" width="0" style="67" hidden="1" customWidth="1"/>
    <col min="3103" max="3103" width="40.5703125" style="67" customWidth="1"/>
    <col min="3104" max="3104" width="61.5703125" style="67" customWidth="1"/>
    <col min="3105" max="3105" width="7.5703125" style="67" customWidth="1"/>
    <col min="3106" max="3111" width="0" style="67" hidden="1" customWidth="1"/>
    <col min="3112" max="3117" width="11.42578125" style="67"/>
    <col min="3118" max="3118" width="14.42578125" style="67" bestFit="1" customWidth="1"/>
    <col min="3119" max="3312" width="11.42578125" style="67"/>
    <col min="3313" max="3313" width="19.28515625" style="67" customWidth="1"/>
    <col min="3314" max="3314" width="6.85546875" style="67" customWidth="1"/>
    <col min="3315" max="3315" width="39.42578125" style="67" customWidth="1"/>
    <col min="3316" max="3317" width="7.42578125" style="67" customWidth="1"/>
    <col min="3318" max="3318" width="5.42578125" style="67" customWidth="1"/>
    <col min="3319" max="3324" width="0" style="67" hidden="1" customWidth="1"/>
    <col min="3325" max="3330" width="5.85546875" style="67" customWidth="1"/>
    <col min="3331" max="3331" width="9.140625" style="67" customWidth="1"/>
    <col min="3332" max="3332" width="8" style="67" customWidth="1"/>
    <col min="3333" max="3333" width="11.7109375" style="67" customWidth="1"/>
    <col min="3334" max="3358" width="0" style="67" hidden="1" customWidth="1"/>
    <col min="3359" max="3359" width="40.5703125" style="67" customWidth="1"/>
    <col min="3360" max="3360" width="61.5703125" style="67" customWidth="1"/>
    <col min="3361" max="3361" width="7.5703125" style="67" customWidth="1"/>
    <col min="3362" max="3367" width="0" style="67" hidden="1" customWidth="1"/>
    <col min="3368" max="3373" width="11.42578125" style="67"/>
    <col min="3374" max="3374" width="14.42578125" style="67" bestFit="1" customWidth="1"/>
    <col min="3375" max="3568" width="11.42578125" style="67"/>
    <col min="3569" max="3569" width="19.28515625" style="67" customWidth="1"/>
    <col min="3570" max="3570" width="6.85546875" style="67" customWidth="1"/>
    <col min="3571" max="3571" width="39.42578125" style="67" customWidth="1"/>
    <col min="3572" max="3573" width="7.42578125" style="67" customWidth="1"/>
    <col min="3574" max="3574" width="5.42578125" style="67" customWidth="1"/>
    <col min="3575" max="3580" width="0" style="67" hidden="1" customWidth="1"/>
    <col min="3581" max="3586" width="5.85546875" style="67" customWidth="1"/>
    <col min="3587" max="3587" width="9.140625" style="67" customWidth="1"/>
    <col min="3588" max="3588" width="8" style="67" customWidth="1"/>
    <col min="3589" max="3589" width="11.7109375" style="67" customWidth="1"/>
    <col min="3590" max="3614" width="0" style="67" hidden="1" customWidth="1"/>
    <col min="3615" max="3615" width="40.5703125" style="67" customWidth="1"/>
    <col min="3616" max="3616" width="61.5703125" style="67" customWidth="1"/>
    <col min="3617" max="3617" width="7.5703125" style="67" customWidth="1"/>
    <col min="3618" max="3623" width="0" style="67" hidden="1" customWidth="1"/>
    <col min="3624" max="3629" width="11.42578125" style="67"/>
    <col min="3630" max="3630" width="14.42578125" style="67" bestFit="1" customWidth="1"/>
    <col min="3631" max="3824" width="11.42578125" style="67"/>
    <col min="3825" max="3825" width="19.28515625" style="67" customWidth="1"/>
    <col min="3826" max="3826" width="6.85546875" style="67" customWidth="1"/>
    <col min="3827" max="3827" width="39.42578125" style="67" customWidth="1"/>
    <col min="3828" max="3829" width="7.42578125" style="67" customWidth="1"/>
    <col min="3830" max="3830" width="5.42578125" style="67" customWidth="1"/>
    <col min="3831" max="3836" width="0" style="67" hidden="1" customWidth="1"/>
    <col min="3837" max="3842" width="5.85546875" style="67" customWidth="1"/>
    <col min="3843" max="3843" width="9.140625" style="67" customWidth="1"/>
    <col min="3844" max="3844" width="8" style="67" customWidth="1"/>
    <col min="3845" max="3845" width="11.7109375" style="67" customWidth="1"/>
    <col min="3846" max="3870" width="0" style="67" hidden="1" customWidth="1"/>
    <col min="3871" max="3871" width="40.5703125" style="67" customWidth="1"/>
    <col min="3872" max="3872" width="61.5703125" style="67" customWidth="1"/>
    <col min="3873" max="3873" width="7.5703125" style="67" customWidth="1"/>
    <col min="3874" max="3879" width="0" style="67" hidden="1" customWidth="1"/>
    <col min="3880" max="3885" width="11.42578125" style="67"/>
    <col min="3886" max="3886" width="14.42578125" style="67" bestFit="1" customWidth="1"/>
    <col min="3887" max="4080" width="11.42578125" style="67"/>
    <col min="4081" max="4081" width="19.28515625" style="67" customWidth="1"/>
    <col min="4082" max="4082" width="6.85546875" style="67" customWidth="1"/>
    <col min="4083" max="4083" width="39.42578125" style="67" customWidth="1"/>
    <col min="4084" max="4085" width="7.42578125" style="67" customWidth="1"/>
    <col min="4086" max="4086" width="5.42578125" style="67" customWidth="1"/>
    <col min="4087" max="4092" width="0" style="67" hidden="1" customWidth="1"/>
    <col min="4093" max="4098" width="5.85546875" style="67" customWidth="1"/>
    <col min="4099" max="4099" width="9.140625" style="67" customWidth="1"/>
    <col min="4100" max="4100" width="8" style="67" customWidth="1"/>
    <col min="4101" max="4101" width="11.7109375" style="67" customWidth="1"/>
    <col min="4102" max="4126" width="0" style="67" hidden="1" customWidth="1"/>
    <col min="4127" max="4127" width="40.5703125" style="67" customWidth="1"/>
    <col min="4128" max="4128" width="61.5703125" style="67" customWidth="1"/>
    <col min="4129" max="4129" width="7.5703125" style="67" customWidth="1"/>
    <col min="4130" max="4135" width="0" style="67" hidden="1" customWidth="1"/>
    <col min="4136" max="4141" width="11.42578125" style="67"/>
    <col min="4142" max="4142" width="14.42578125" style="67" bestFit="1" customWidth="1"/>
    <col min="4143" max="4336" width="11.42578125" style="67"/>
    <col min="4337" max="4337" width="19.28515625" style="67" customWidth="1"/>
    <col min="4338" max="4338" width="6.85546875" style="67" customWidth="1"/>
    <col min="4339" max="4339" width="39.42578125" style="67" customWidth="1"/>
    <col min="4340" max="4341" width="7.42578125" style="67" customWidth="1"/>
    <col min="4342" max="4342" width="5.42578125" style="67" customWidth="1"/>
    <col min="4343" max="4348" width="0" style="67" hidden="1" customWidth="1"/>
    <col min="4349" max="4354" width="5.85546875" style="67" customWidth="1"/>
    <col min="4355" max="4355" width="9.140625" style="67" customWidth="1"/>
    <col min="4356" max="4356" width="8" style="67" customWidth="1"/>
    <col min="4357" max="4357" width="11.7109375" style="67" customWidth="1"/>
    <col min="4358" max="4382" width="0" style="67" hidden="1" customWidth="1"/>
    <col min="4383" max="4383" width="40.5703125" style="67" customWidth="1"/>
    <col min="4384" max="4384" width="61.5703125" style="67" customWidth="1"/>
    <col min="4385" max="4385" width="7.5703125" style="67" customWidth="1"/>
    <col min="4386" max="4391" width="0" style="67" hidden="1" customWidth="1"/>
    <col min="4392" max="4397" width="11.42578125" style="67"/>
    <col min="4398" max="4398" width="14.42578125" style="67" bestFit="1" customWidth="1"/>
    <col min="4399" max="4592" width="11.42578125" style="67"/>
    <col min="4593" max="4593" width="19.28515625" style="67" customWidth="1"/>
    <col min="4594" max="4594" width="6.85546875" style="67" customWidth="1"/>
    <col min="4595" max="4595" width="39.42578125" style="67" customWidth="1"/>
    <col min="4596" max="4597" width="7.42578125" style="67" customWidth="1"/>
    <col min="4598" max="4598" width="5.42578125" style="67" customWidth="1"/>
    <col min="4599" max="4604" width="0" style="67" hidden="1" customWidth="1"/>
    <col min="4605" max="4610" width="5.85546875" style="67" customWidth="1"/>
    <col min="4611" max="4611" width="9.140625" style="67" customWidth="1"/>
    <col min="4612" max="4612" width="8" style="67" customWidth="1"/>
    <col min="4613" max="4613" width="11.7109375" style="67" customWidth="1"/>
    <col min="4614" max="4638" width="0" style="67" hidden="1" customWidth="1"/>
    <col min="4639" max="4639" width="40.5703125" style="67" customWidth="1"/>
    <col min="4640" max="4640" width="61.5703125" style="67" customWidth="1"/>
    <col min="4641" max="4641" width="7.5703125" style="67" customWidth="1"/>
    <col min="4642" max="4647" width="0" style="67" hidden="1" customWidth="1"/>
    <col min="4648" max="4653" width="11.42578125" style="67"/>
    <col min="4654" max="4654" width="14.42578125" style="67" bestFit="1" customWidth="1"/>
    <col min="4655" max="4848" width="11.42578125" style="67"/>
    <col min="4849" max="4849" width="19.28515625" style="67" customWidth="1"/>
    <col min="4850" max="4850" width="6.85546875" style="67" customWidth="1"/>
    <col min="4851" max="4851" width="39.42578125" style="67" customWidth="1"/>
    <col min="4852" max="4853" width="7.42578125" style="67" customWidth="1"/>
    <col min="4854" max="4854" width="5.42578125" style="67" customWidth="1"/>
    <col min="4855" max="4860" width="0" style="67" hidden="1" customWidth="1"/>
    <col min="4861" max="4866" width="5.85546875" style="67" customWidth="1"/>
    <col min="4867" max="4867" width="9.140625" style="67" customWidth="1"/>
    <col min="4868" max="4868" width="8" style="67" customWidth="1"/>
    <col min="4869" max="4869" width="11.7109375" style="67" customWidth="1"/>
    <col min="4870" max="4894" width="0" style="67" hidden="1" customWidth="1"/>
    <col min="4895" max="4895" width="40.5703125" style="67" customWidth="1"/>
    <col min="4896" max="4896" width="61.5703125" style="67" customWidth="1"/>
    <col min="4897" max="4897" width="7.5703125" style="67" customWidth="1"/>
    <col min="4898" max="4903" width="0" style="67" hidden="1" customWidth="1"/>
    <col min="4904" max="4909" width="11.42578125" style="67"/>
    <col min="4910" max="4910" width="14.42578125" style="67" bestFit="1" customWidth="1"/>
    <col min="4911" max="5104" width="11.42578125" style="67"/>
    <col min="5105" max="5105" width="19.28515625" style="67" customWidth="1"/>
    <col min="5106" max="5106" width="6.85546875" style="67" customWidth="1"/>
    <col min="5107" max="5107" width="39.42578125" style="67" customWidth="1"/>
    <col min="5108" max="5109" width="7.42578125" style="67" customWidth="1"/>
    <col min="5110" max="5110" width="5.42578125" style="67" customWidth="1"/>
    <col min="5111" max="5116" width="0" style="67" hidden="1" customWidth="1"/>
    <col min="5117" max="5122" width="5.85546875" style="67" customWidth="1"/>
    <col min="5123" max="5123" width="9.140625" style="67" customWidth="1"/>
    <col min="5124" max="5124" width="8" style="67" customWidth="1"/>
    <col min="5125" max="5125" width="11.7109375" style="67" customWidth="1"/>
    <col min="5126" max="5150" width="0" style="67" hidden="1" customWidth="1"/>
    <col min="5151" max="5151" width="40.5703125" style="67" customWidth="1"/>
    <col min="5152" max="5152" width="61.5703125" style="67" customWidth="1"/>
    <col min="5153" max="5153" width="7.5703125" style="67" customWidth="1"/>
    <col min="5154" max="5159" width="0" style="67" hidden="1" customWidth="1"/>
    <col min="5160" max="5165" width="11.42578125" style="67"/>
    <col min="5166" max="5166" width="14.42578125" style="67" bestFit="1" customWidth="1"/>
    <col min="5167" max="5360" width="11.42578125" style="67"/>
    <col min="5361" max="5361" width="19.28515625" style="67" customWidth="1"/>
    <col min="5362" max="5362" width="6.85546875" style="67" customWidth="1"/>
    <col min="5363" max="5363" width="39.42578125" style="67" customWidth="1"/>
    <col min="5364" max="5365" width="7.42578125" style="67" customWidth="1"/>
    <col min="5366" max="5366" width="5.42578125" style="67" customWidth="1"/>
    <col min="5367" max="5372" width="0" style="67" hidden="1" customWidth="1"/>
    <col min="5373" max="5378" width="5.85546875" style="67" customWidth="1"/>
    <col min="5379" max="5379" width="9.140625" style="67" customWidth="1"/>
    <col min="5380" max="5380" width="8" style="67" customWidth="1"/>
    <col min="5381" max="5381" width="11.7109375" style="67" customWidth="1"/>
    <col min="5382" max="5406" width="0" style="67" hidden="1" customWidth="1"/>
    <col min="5407" max="5407" width="40.5703125" style="67" customWidth="1"/>
    <col min="5408" max="5408" width="61.5703125" style="67" customWidth="1"/>
    <col min="5409" max="5409" width="7.5703125" style="67" customWidth="1"/>
    <col min="5410" max="5415" width="0" style="67" hidden="1" customWidth="1"/>
    <col min="5416" max="5421" width="11.42578125" style="67"/>
    <col min="5422" max="5422" width="14.42578125" style="67" bestFit="1" customWidth="1"/>
    <col min="5423" max="5616" width="11.42578125" style="67"/>
    <col min="5617" max="5617" width="19.28515625" style="67" customWidth="1"/>
    <col min="5618" max="5618" width="6.85546875" style="67" customWidth="1"/>
    <col min="5619" max="5619" width="39.42578125" style="67" customWidth="1"/>
    <col min="5620" max="5621" width="7.42578125" style="67" customWidth="1"/>
    <col min="5622" max="5622" width="5.42578125" style="67" customWidth="1"/>
    <col min="5623" max="5628" width="0" style="67" hidden="1" customWidth="1"/>
    <col min="5629" max="5634" width="5.85546875" style="67" customWidth="1"/>
    <col min="5635" max="5635" width="9.140625" style="67" customWidth="1"/>
    <col min="5636" max="5636" width="8" style="67" customWidth="1"/>
    <col min="5637" max="5637" width="11.7109375" style="67" customWidth="1"/>
    <col min="5638" max="5662" width="0" style="67" hidden="1" customWidth="1"/>
    <col min="5663" max="5663" width="40.5703125" style="67" customWidth="1"/>
    <col min="5664" max="5664" width="61.5703125" style="67" customWidth="1"/>
    <col min="5665" max="5665" width="7.5703125" style="67" customWidth="1"/>
    <col min="5666" max="5671" width="0" style="67" hidden="1" customWidth="1"/>
    <col min="5672" max="5677" width="11.42578125" style="67"/>
    <col min="5678" max="5678" width="14.42578125" style="67" bestFit="1" customWidth="1"/>
    <col min="5679" max="5872" width="11.42578125" style="67"/>
    <col min="5873" max="5873" width="19.28515625" style="67" customWidth="1"/>
    <col min="5874" max="5874" width="6.85546875" style="67" customWidth="1"/>
    <col min="5875" max="5875" width="39.42578125" style="67" customWidth="1"/>
    <col min="5876" max="5877" width="7.42578125" style="67" customWidth="1"/>
    <col min="5878" max="5878" width="5.42578125" style="67" customWidth="1"/>
    <col min="5879" max="5884" width="0" style="67" hidden="1" customWidth="1"/>
    <col min="5885" max="5890" width="5.85546875" style="67" customWidth="1"/>
    <col min="5891" max="5891" width="9.140625" style="67" customWidth="1"/>
    <col min="5892" max="5892" width="8" style="67" customWidth="1"/>
    <col min="5893" max="5893" width="11.7109375" style="67" customWidth="1"/>
    <col min="5894" max="5918" width="0" style="67" hidden="1" customWidth="1"/>
    <col min="5919" max="5919" width="40.5703125" style="67" customWidth="1"/>
    <col min="5920" max="5920" width="61.5703125" style="67" customWidth="1"/>
    <col min="5921" max="5921" width="7.5703125" style="67" customWidth="1"/>
    <col min="5922" max="5927" width="0" style="67" hidden="1" customWidth="1"/>
    <col min="5928" max="5933" width="11.42578125" style="67"/>
    <col min="5934" max="5934" width="14.42578125" style="67" bestFit="1" customWidth="1"/>
    <col min="5935" max="6128" width="11.42578125" style="67"/>
    <col min="6129" max="6129" width="19.28515625" style="67" customWidth="1"/>
    <col min="6130" max="6130" width="6.85546875" style="67" customWidth="1"/>
    <col min="6131" max="6131" width="39.42578125" style="67" customWidth="1"/>
    <col min="6132" max="6133" width="7.42578125" style="67" customWidth="1"/>
    <col min="6134" max="6134" width="5.42578125" style="67" customWidth="1"/>
    <col min="6135" max="6140" width="0" style="67" hidden="1" customWidth="1"/>
    <col min="6141" max="6146" width="5.85546875" style="67" customWidth="1"/>
    <col min="6147" max="6147" width="9.140625" style="67" customWidth="1"/>
    <col min="6148" max="6148" width="8" style="67" customWidth="1"/>
    <col min="6149" max="6149" width="11.7109375" style="67" customWidth="1"/>
    <col min="6150" max="6174" width="0" style="67" hidden="1" customWidth="1"/>
    <col min="6175" max="6175" width="40.5703125" style="67" customWidth="1"/>
    <col min="6176" max="6176" width="61.5703125" style="67" customWidth="1"/>
    <col min="6177" max="6177" width="7.5703125" style="67" customWidth="1"/>
    <col min="6178" max="6183" width="0" style="67" hidden="1" customWidth="1"/>
    <col min="6184" max="6189" width="11.42578125" style="67"/>
    <col min="6190" max="6190" width="14.42578125" style="67" bestFit="1" customWidth="1"/>
    <col min="6191" max="6384" width="11.42578125" style="67"/>
    <col min="6385" max="6385" width="19.28515625" style="67" customWidth="1"/>
    <col min="6386" max="6386" width="6.85546875" style="67" customWidth="1"/>
    <col min="6387" max="6387" width="39.42578125" style="67" customWidth="1"/>
    <col min="6388" max="6389" width="7.42578125" style="67" customWidth="1"/>
    <col min="6390" max="6390" width="5.42578125" style="67" customWidth="1"/>
    <col min="6391" max="6396" width="0" style="67" hidden="1" customWidth="1"/>
    <col min="6397" max="6402" width="5.85546875" style="67" customWidth="1"/>
    <col min="6403" max="6403" width="9.140625" style="67" customWidth="1"/>
    <col min="6404" max="6404" width="8" style="67" customWidth="1"/>
    <col min="6405" max="6405" width="11.7109375" style="67" customWidth="1"/>
    <col min="6406" max="6430" width="0" style="67" hidden="1" customWidth="1"/>
    <col min="6431" max="6431" width="40.5703125" style="67" customWidth="1"/>
    <col min="6432" max="6432" width="61.5703125" style="67" customWidth="1"/>
    <col min="6433" max="6433" width="7.5703125" style="67" customWidth="1"/>
    <col min="6434" max="6439" width="0" style="67" hidden="1" customWidth="1"/>
    <col min="6440" max="6445" width="11.42578125" style="67"/>
    <col min="6446" max="6446" width="14.42578125" style="67" bestFit="1" customWidth="1"/>
    <col min="6447" max="6640" width="11.42578125" style="67"/>
    <col min="6641" max="6641" width="19.28515625" style="67" customWidth="1"/>
    <col min="6642" max="6642" width="6.85546875" style="67" customWidth="1"/>
    <col min="6643" max="6643" width="39.42578125" style="67" customWidth="1"/>
    <col min="6644" max="6645" width="7.42578125" style="67" customWidth="1"/>
    <col min="6646" max="6646" width="5.42578125" style="67" customWidth="1"/>
    <col min="6647" max="6652" width="0" style="67" hidden="1" customWidth="1"/>
    <col min="6653" max="6658" width="5.85546875" style="67" customWidth="1"/>
    <col min="6659" max="6659" width="9.140625" style="67" customWidth="1"/>
    <col min="6660" max="6660" width="8" style="67" customWidth="1"/>
    <col min="6661" max="6661" width="11.7109375" style="67" customWidth="1"/>
    <col min="6662" max="6686" width="0" style="67" hidden="1" customWidth="1"/>
    <col min="6687" max="6687" width="40.5703125" style="67" customWidth="1"/>
    <col min="6688" max="6688" width="61.5703125" style="67" customWidth="1"/>
    <col min="6689" max="6689" width="7.5703125" style="67" customWidth="1"/>
    <col min="6690" max="6695" width="0" style="67" hidden="1" customWidth="1"/>
    <col min="6696" max="6701" width="11.42578125" style="67"/>
    <col min="6702" max="6702" width="14.42578125" style="67" bestFit="1" customWidth="1"/>
    <col min="6703" max="6896" width="11.42578125" style="67"/>
    <col min="6897" max="6897" width="19.28515625" style="67" customWidth="1"/>
    <col min="6898" max="6898" width="6.85546875" style="67" customWidth="1"/>
    <col min="6899" max="6899" width="39.42578125" style="67" customWidth="1"/>
    <col min="6900" max="6901" width="7.42578125" style="67" customWidth="1"/>
    <col min="6902" max="6902" width="5.42578125" style="67" customWidth="1"/>
    <col min="6903" max="6908" width="0" style="67" hidden="1" customWidth="1"/>
    <col min="6909" max="6914" width="5.85546875" style="67" customWidth="1"/>
    <col min="6915" max="6915" width="9.140625" style="67" customWidth="1"/>
    <col min="6916" max="6916" width="8" style="67" customWidth="1"/>
    <col min="6917" max="6917" width="11.7109375" style="67" customWidth="1"/>
    <col min="6918" max="6942" width="0" style="67" hidden="1" customWidth="1"/>
    <col min="6943" max="6943" width="40.5703125" style="67" customWidth="1"/>
    <col min="6944" max="6944" width="61.5703125" style="67" customWidth="1"/>
    <col min="6945" max="6945" width="7.5703125" style="67" customWidth="1"/>
    <col min="6946" max="6951" width="0" style="67" hidden="1" customWidth="1"/>
    <col min="6952" max="6957" width="11.42578125" style="67"/>
    <col min="6958" max="6958" width="14.42578125" style="67" bestFit="1" customWidth="1"/>
    <col min="6959" max="7152" width="11.42578125" style="67"/>
    <col min="7153" max="7153" width="19.28515625" style="67" customWidth="1"/>
    <col min="7154" max="7154" width="6.85546875" style="67" customWidth="1"/>
    <col min="7155" max="7155" width="39.42578125" style="67" customWidth="1"/>
    <col min="7156" max="7157" width="7.42578125" style="67" customWidth="1"/>
    <col min="7158" max="7158" width="5.42578125" style="67" customWidth="1"/>
    <col min="7159" max="7164" width="0" style="67" hidden="1" customWidth="1"/>
    <col min="7165" max="7170" width="5.85546875" style="67" customWidth="1"/>
    <col min="7171" max="7171" width="9.140625" style="67" customWidth="1"/>
    <col min="7172" max="7172" width="8" style="67" customWidth="1"/>
    <col min="7173" max="7173" width="11.7109375" style="67" customWidth="1"/>
    <col min="7174" max="7198" width="0" style="67" hidden="1" customWidth="1"/>
    <col min="7199" max="7199" width="40.5703125" style="67" customWidth="1"/>
    <col min="7200" max="7200" width="61.5703125" style="67" customWidth="1"/>
    <col min="7201" max="7201" width="7.5703125" style="67" customWidth="1"/>
    <col min="7202" max="7207" width="0" style="67" hidden="1" customWidth="1"/>
    <col min="7208" max="7213" width="11.42578125" style="67"/>
    <col min="7214" max="7214" width="14.42578125" style="67" bestFit="1" customWidth="1"/>
    <col min="7215" max="7408" width="11.42578125" style="67"/>
    <col min="7409" max="7409" width="19.28515625" style="67" customWidth="1"/>
    <col min="7410" max="7410" width="6.85546875" style="67" customWidth="1"/>
    <col min="7411" max="7411" width="39.42578125" style="67" customWidth="1"/>
    <col min="7412" max="7413" width="7.42578125" style="67" customWidth="1"/>
    <col min="7414" max="7414" width="5.42578125" style="67" customWidth="1"/>
    <col min="7415" max="7420" width="0" style="67" hidden="1" customWidth="1"/>
    <col min="7421" max="7426" width="5.85546875" style="67" customWidth="1"/>
    <col min="7427" max="7427" width="9.140625" style="67" customWidth="1"/>
    <col min="7428" max="7428" width="8" style="67" customWidth="1"/>
    <col min="7429" max="7429" width="11.7109375" style="67" customWidth="1"/>
    <col min="7430" max="7454" width="0" style="67" hidden="1" customWidth="1"/>
    <col min="7455" max="7455" width="40.5703125" style="67" customWidth="1"/>
    <col min="7456" max="7456" width="61.5703125" style="67" customWidth="1"/>
    <col min="7457" max="7457" width="7.5703125" style="67" customWidth="1"/>
    <col min="7458" max="7463" width="0" style="67" hidden="1" customWidth="1"/>
    <col min="7464" max="7469" width="11.42578125" style="67"/>
    <col min="7470" max="7470" width="14.42578125" style="67" bestFit="1" customWidth="1"/>
    <col min="7471" max="7664" width="11.42578125" style="67"/>
    <col min="7665" max="7665" width="19.28515625" style="67" customWidth="1"/>
    <col min="7666" max="7666" width="6.85546875" style="67" customWidth="1"/>
    <col min="7667" max="7667" width="39.42578125" style="67" customWidth="1"/>
    <col min="7668" max="7669" width="7.42578125" style="67" customWidth="1"/>
    <col min="7670" max="7670" width="5.42578125" style="67" customWidth="1"/>
    <col min="7671" max="7676" width="0" style="67" hidden="1" customWidth="1"/>
    <col min="7677" max="7682" width="5.85546875" style="67" customWidth="1"/>
    <col min="7683" max="7683" width="9.140625" style="67" customWidth="1"/>
    <col min="7684" max="7684" width="8" style="67" customWidth="1"/>
    <col min="7685" max="7685" width="11.7109375" style="67" customWidth="1"/>
    <col min="7686" max="7710" width="0" style="67" hidden="1" customWidth="1"/>
    <col min="7711" max="7711" width="40.5703125" style="67" customWidth="1"/>
    <col min="7712" max="7712" width="61.5703125" style="67" customWidth="1"/>
    <col min="7713" max="7713" width="7.5703125" style="67" customWidth="1"/>
    <col min="7714" max="7719" width="0" style="67" hidden="1" customWidth="1"/>
    <col min="7720" max="7725" width="11.42578125" style="67"/>
    <col min="7726" max="7726" width="14.42578125" style="67" bestFit="1" customWidth="1"/>
    <col min="7727" max="7920" width="11.42578125" style="67"/>
    <col min="7921" max="7921" width="19.28515625" style="67" customWidth="1"/>
    <col min="7922" max="7922" width="6.85546875" style="67" customWidth="1"/>
    <col min="7923" max="7923" width="39.42578125" style="67" customWidth="1"/>
    <col min="7924" max="7925" width="7.42578125" style="67" customWidth="1"/>
    <col min="7926" max="7926" width="5.42578125" style="67" customWidth="1"/>
    <col min="7927" max="7932" width="0" style="67" hidden="1" customWidth="1"/>
    <col min="7933" max="7938" width="5.85546875" style="67" customWidth="1"/>
    <col min="7939" max="7939" width="9.140625" style="67" customWidth="1"/>
    <col min="7940" max="7940" width="8" style="67" customWidth="1"/>
    <col min="7941" max="7941" width="11.7109375" style="67" customWidth="1"/>
    <col min="7942" max="7966" width="0" style="67" hidden="1" customWidth="1"/>
    <col min="7967" max="7967" width="40.5703125" style="67" customWidth="1"/>
    <col min="7968" max="7968" width="61.5703125" style="67" customWidth="1"/>
    <col min="7969" max="7969" width="7.5703125" style="67" customWidth="1"/>
    <col min="7970" max="7975" width="0" style="67" hidden="1" customWidth="1"/>
    <col min="7976" max="7981" width="11.42578125" style="67"/>
    <col min="7982" max="7982" width="14.42578125" style="67" bestFit="1" customWidth="1"/>
    <col min="7983" max="8176" width="11.42578125" style="67"/>
    <col min="8177" max="8177" width="19.28515625" style="67" customWidth="1"/>
    <col min="8178" max="8178" width="6.85546875" style="67" customWidth="1"/>
    <col min="8179" max="8179" width="39.42578125" style="67" customWidth="1"/>
    <col min="8180" max="8181" width="7.42578125" style="67" customWidth="1"/>
    <col min="8182" max="8182" width="5.42578125" style="67" customWidth="1"/>
    <col min="8183" max="8188" width="0" style="67" hidden="1" customWidth="1"/>
    <col min="8189" max="8194" width="5.85546875" style="67" customWidth="1"/>
    <col min="8195" max="8195" width="9.140625" style="67" customWidth="1"/>
    <col min="8196" max="8196" width="8" style="67" customWidth="1"/>
    <col min="8197" max="8197" width="11.7109375" style="67" customWidth="1"/>
    <col min="8198" max="8222" width="0" style="67" hidden="1" customWidth="1"/>
    <col min="8223" max="8223" width="40.5703125" style="67" customWidth="1"/>
    <col min="8224" max="8224" width="61.5703125" style="67" customWidth="1"/>
    <col min="8225" max="8225" width="7.5703125" style="67" customWidth="1"/>
    <col min="8226" max="8231" width="0" style="67" hidden="1" customWidth="1"/>
    <col min="8232" max="8237" width="11.42578125" style="67"/>
    <col min="8238" max="8238" width="14.42578125" style="67" bestFit="1" customWidth="1"/>
    <col min="8239" max="8432" width="11.42578125" style="67"/>
    <col min="8433" max="8433" width="19.28515625" style="67" customWidth="1"/>
    <col min="8434" max="8434" width="6.85546875" style="67" customWidth="1"/>
    <col min="8435" max="8435" width="39.42578125" style="67" customWidth="1"/>
    <col min="8436" max="8437" width="7.42578125" style="67" customWidth="1"/>
    <col min="8438" max="8438" width="5.42578125" style="67" customWidth="1"/>
    <col min="8439" max="8444" width="0" style="67" hidden="1" customWidth="1"/>
    <col min="8445" max="8450" width="5.85546875" style="67" customWidth="1"/>
    <col min="8451" max="8451" width="9.140625" style="67" customWidth="1"/>
    <col min="8452" max="8452" width="8" style="67" customWidth="1"/>
    <col min="8453" max="8453" width="11.7109375" style="67" customWidth="1"/>
    <col min="8454" max="8478" width="0" style="67" hidden="1" customWidth="1"/>
    <col min="8479" max="8479" width="40.5703125" style="67" customWidth="1"/>
    <col min="8480" max="8480" width="61.5703125" style="67" customWidth="1"/>
    <col min="8481" max="8481" width="7.5703125" style="67" customWidth="1"/>
    <col min="8482" max="8487" width="0" style="67" hidden="1" customWidth="1"/>
    <col min="8488" max="8493" width="11.42578125" style="67"/>
    <col min="8494" max="8494" width="14.42578125" style="67" bestFit="1" customWidth="1"/>
    <col min="8495" max="8688" width="11.42578125" style="67"/>
    <col min="8689" max="8689" width="19.28515625" style="67" customWidth="1"/>
    <col min="8690" max="8690" width="6.85546875" style="67" customWidth="1"/>
    <col min="8691" max="8691" width="39.42578125" style="67" customWidth="1"/>
    <col min="8692" max="8693" width="7.42578125" style="67" customWidth="1"/>
    <col min="8694" max="8694" width="5.42578125" style="67" customWidth="1"/>
    <col min="8695" max="8700" width="0" style="67" hidden="1" customWidth="1"/>
    <col min="8701" max="8706" width="5.85546875" style="67" customWidth="1"/>
    <col min="8707" max="8707" width="9.140625" style="67" customWidth="1"/>
    <col min="8708" max="8708" width="8" style="67" customWidth="1"/>
    <col min="8709" max="8709" width="11.7109375" style="67" customWidth="1"/>
    <col min="8710" max="8734" width="0" style="67" hidden="1" customWidth="1"/>
    <col min="8735" max="8735" width="40.5703125" style="67" customWidth="1"/>
    <col min="8736" max="8736" width="61.5703125" style="67" customWidth="1"/>
    <col min="8737" max="8737" width="7.5703125" style="67" customWidth="1"/>
    <col min="8738" max="8743" width="0" style="67" hidden="1" customWidth="1"/>
    <col min="8744" max="8749" width="11.42578125" style="67"/>
    <col min="8750" max="8750" width="14.42578125" style="67" bestFit="1" customWidth="1"/>
    <col min="8751" max="8944" width="11.42578125" style="67"/>
    <col min="8945" max="8945" width="19.28515625" style="67" customWidth="1"/>
    <col min="8946" max="8946" width="6.85546875" style="67" customWidth="1"/>
    <col min="8947" max="8947" width="39.42578125" style="67" customWidth="1"/>
    <col min="8948" max="8949" width="7.42578125" style="67" customWidth="1"/>
    <col min="8950" max="8950" width="5.42578125" style="67" customWidth="1"/>
    <col min="8951" max="8956" width="0" style="67" hidden="1" customWidth="1"/>
    <col min="8957" max="8962" width="5.85546875" style="67" customWidth="1"/>
    <col min="8963" max="8963" width="9.140625" style="67" customWidth="1"/>
    <col min="8964" max="8964" width="8" style="67" customWidth="1"/>
    <col min="8965" max="8965" width="11.7109375" style="67" customWidth="1"/>
    <col min="8966" max="8990" width="0" style="67" hidden="1" customWidth="1"/>
    <col min="8991" max="8991" width="40.5703125" style="67" customWidth="1"/>
    <col min="8992" max="8992" width="61.5703125" style="67" customWidth="1"/>
    <col min="8993" max="8993" width="7.5703125" style="67" customWidth="1"/>
    <col min="8994" max="8999" width="0" style="67" hidden="1" customWidth="1"/>
    <col min="9000" max="9005" width="11.42578125" style="67"/>
    <col min="9006" max="9006" width="14.42578125" style="67" bestFit="1" customWidth="1"/>
    <col min="9007" max="9200" width="11.42578125" style="67"/>
    <col min="9201" max="9201" width="19.28515625" style="67" customWidth="1"/>
    <col min="9202" max="9202" width="6.85546875" style="67" customWidth="1"/>
    <col min="9203" max="9203" width="39.42578125" style="67" customWidth="1"/>
    <col min="9204" max="9205" width="7.42578125" style="67" customWidth="1"/>
    <col min="9206" max="9206" width="5.42578125" style="67" customWidth="1"/>
    <col min="9207" max="9212" width="0" style="67" hidden="1" customWidth="1"/>
    <col min="9213" max="9218" width="5.85546875" style="67" customWidth="1"/>
    <col min="9219" max="9219" width="9.140625" style="67" customWidth="1"/>
    <col min="9220" max="9220" width="8" style="67" customWidth="1"/>
    <col min="9221" max="9221" width="11.7109375" style="67" customWidth="1"/>
    <col min="9222" max="9246" width="0" style="67" hidden="1" customWidth="1"/>
    <col min="9247" max="9247" width="40.5703125" style="67" customWidth="1"/>
    <col min="9248" max="9248" width="61.5703125" style="67" customWidth="1"/>
    <col min="9249" max="9249" width="7.5703125" style="67" customWidth="1"/>
    <col min="9250" max="9255" width="0" style="67" hidden="1" customWidth="1"/>
    <col min="9256" max="9261" width="11.42578125" style="67"/>
    <col min="9262" max="9262" width="14.42578125" style="67" bestFit="1" customWidth="1"/>
    <col min="9263" max="9456" width="11.42578125" style="67"/>
    <col min="9457" max="9457" width="19.28515625" style="67" customWidth="1"/>
    <col min="9458" max="9458" width="6.85546875" style="67" customWidth="1"/>
    <col min="9459" max="9459" width="39.42578125" style="67" customWidth="1"/>
    <col min="9460" max="9461" width="7.42578125" style="67" customWidth="1"/>
    <col min="9462" max="9462" width="5.42578125" style="67" customWidth="1"/>
    <col min="9463" max="9468" width="0" style="67" hidden="1" customWidth="1"/>
    <col min="9469" max="9474" width="5.85546875" style="67" customWidth="1"/>
    <col min="9475" max="9475" width="9.140625" style="67" customWidth="1"/>
    <col min="9476" max="9476" width="8" style="67" customWidth="1"/>
    <col min="9477" max="9477" width="11.7109375" style="67" customWidth="1"/>
    <col min="9478" max="9502" width="0" style="67" hidden="1" customWidth="1"/>
    <col min="9503" max="9503" width="40.5703125" style="67" customWidth="1"/>
    <col min="9504" max="9504" width="61.5703125" style="67" customWidth="1"/>
    <col min="9505" max="9505" width="7.5703125" style="67" customWidth="1"/>
    <col min="9506" max="9511" width="0" style="67" hidden="1" customWidth="1"/>
    <col min="9512" max="9517" width="11.42578125" style="67"/>
    <col min="9518" max="9518" width="14.42578125" style="67" bestFit="1" customWidth="1"/>
    <col min="9519" max="9712" width="11.42578125" style="67"/>
    <col min="9713" max="9713" width="19.28515625" style="67" customWidth="1"/>
    <col min="9714" max="9714" width="6.85546875" style="67" customWidth="1"/>
    <col min="9715" max="9715" width="39.42578125" style="67" customWidth="1"/>
    <col min="9716" max="9717" width="7.42578125" style="67" customWidth="1"/>
    <col min="9718" max="9718" width="5.42578125" style="67" customWidth="1"/>
    <col min="9719" max="9724" width="0" style="67" hidden="1" customWidth="1"/>
    <col min="9725" max="9730" width="5.85546875" style="67" customWidth="1"/>
    <col min="9731" max="9731" width="9.140625" style="67" customWidth="1"/>
    <col min="9732" max="9732" width="8" style="67" customWidth="1"/>
    <col min="9733" max="9733" width="11.7109375" style="67" customWidth="1"/>
    <col min="9734" max="9758" width="0" style="67" hidden="1" customWidth="1"/>
    <col min="9759" max="9759" width="40.5703125" style="67" customWidth="1"/>
    <col min="9760" max="9760" width="61.5703125" style="67" customWidth="1"/>
    <col min="9761" max="9761" width="7.5703125" style="67" customWidth="1"/>
    <col min="9762" max="9767" width="0" style="67" hidden="1" customWidth="1"/>
    <col min="9768" max="9773" width="11.42578125" style="67"/>
    <col min="9774" max="9774" width="14.42578125" style="67" bestFit="1" customWidth="1"/>
    <col min="9775" max="9968" width="11.42578125" style="67"/>
    <col min="9969" max="9969" width="19.28515625" style="67" customWidth="1"/>
    <col min="9970" max="9970" width="6.85546875" style="67" customWidth="1"/>
    <col min="9971" max="9971" width="39.42578125" style="67" customWidth="1"/>
    <col min="9972" max="9973" width="7.42578125" style="67" customWidth="1"/>
    <col min="9974" max="9974" width="5.42578125" style="67" customWidth="1"/>
    <col min="9975" max="9980" width="0" style="67" hidden="1" customWidth="1"/>
    <col min="9981" max="9986" width="5.85546875" style="67" customWidth="1"/>
    <col min="9987" max="9987" width="9.140625" style="67" customWidth="1"/>
    <col min="9988" max="9988" width="8" style="67" customWidth="1"/>
    <col min="9989" max="9989" width="11.7109375" style="67" customWidth="1"/>
    <col min="9990" max="10014" width="0" style="67" hidden="1" customWidth="1"/>
    <col min="10015" max="10015" width="40.5703125" style="67" customWidth="1"/>
    <col min="10016" max="10016" width="61.5703125" style="67" customWidth="1"/>
    <col min="10017" max="10017" width="7.5703125" style="67" customWidth="1"/>
    <col min="10018" max="10023" width="0" style="67" hidden="1" customWidth="1"/>
    <col min="10024" max="10029" width="11.42578125" style="67"/>
    <col min="10030" max="10030" width="14.42578125" style="67" bestFit="1" customWidth="1"/>
    <col min="10031" max="10224" width="11.42578125" style="67"/>
    <col min="10225" max="10225" width="19.28515625" style="67" customWidth="1"/>
    <col min="10226" max="10226" width="6.85546875" style="67" customWidth="1"/>
    <col min="10227" max="10227" width="39.42578125" style="67" customWidth="1"/>
    <col min="10228" max="10229" width="7.42578125" style="67" customWidth="1"/>
    <col min="10230" max="10230" width="5.42578125" style="67" customWidth="1"/>
    <col min="10231" max="10236" width="0" style="67" hidden="1" customWidth="1"/>
    <col min="10237" max="10242" width="5.85546875" style="67" customWidth="1"/>
    <col min="10243" max="10243" width="9.140625" style="67" customWidth="1"/>
    <col min="10244" max="10244" width="8" style="67" customWidth="1"/>
    <col min="10245" max="10245" width="11.7109375" style="67" customWidth="1"/>
    <col min="10246" max="10270" width="0" style="67" hidden="1" customWidth="1"/>
    <col min="10271" max="10271" width="40.5703125" style="67" customWidth="1"/>
    <col min="10272" max="10272" width="61.5703125" style="67" customWidth="1"/>
    <col min="10273" max="10273" width="7.5703125" style="67" customWidth="1"/>
    <col min="10274" max="10279" width="0" style="67" hidden="1" customWidth="1"/>
    <col min="10280" max="10285" width="11.42578125" style="67"/>
    <col min="10286" max="10286" width="14.42578125" style="67" bestFit="1" customWidth="1"/>
    <col min="10287" max="10480" width="11.42578125" style="67"/>
    <col min="10481" max="10481" width="19.28515625" style="67" customWidth="1"/>
    <col min="10482" max="10482" width="6.85546875" style="67" customWidth="1"/>
    <col min="10483" max="10483" width="39.42578125" style="67" customWidth="1"/>
    <col min="10484" max="10485" width="7.42578125" style="67" customWidth="1"/>
    <col min="10486" max="10486" width="5.42578125" style="67" customWidth="1"/>
    <col min="10487" max="10492" width="0" style="67" hidden="1" customWidth="1"/>
    <col min="10493" max="10498" width="5.85546875" style="67" customWidth="1"/>
    <col min="10499" max="10499" width="9.140625" style="67" customWidth="1"/>
    <col min="10500" max="10500" width="8" style="67" customWidth="1"/>
    <col min="10501" max="10501" width="11.7109375" style="67" customWidth="1"/>
    <col min="10502" max="10526" width="0" style="67" hidden="1" customWidth="1"/>
    <col min="10527" max="10527" width="40.5703125" style="67" customWidth="1"/>
    <col min="10528" max="10528" width="61.5703125" style="67" customWidth="1"/>
    <col min="10529" max="10529" width="7.5703125" style="67" customWidth="1"/>
    <col min="10530" max="10535" width="0" style="67" hidden="1" customWidth="1"/>
    <col min="10536" max="10541" width="11.42578125" style="67"/>
    <col min="10542" max="10542" width="14.42578125" style="67" bestFit="1" customWidth="1"/>
    <col min="10543" max="10736" width="11.42578125" style="67"/>
    <col min="10737" max="10737" width="19.28515625" style="67" customWidth="1"/>
    <col min="10738" max="10738" width="6.85546875" style="67" customWidth="1"/>
    <col min="10739" max="10739" width="39.42578125" style="67" customWidth="1"/>
    <col min="10740" max="10741" width="7.42578125" style="67" customWidth="1"/>
    <col min="10742" max="10742" width="5.42578125" style="67" customWidth="1"/>
    <col min="10743" max="10748" width="0" style="67" hidden="1" customWidth="1"/>
    <col min="10749" max="10754" width="5.85546875" style="67" customWidth="1"/>
    <col min="10755" max="10755" width="9.140625" style="67" customWidth="1"/>
    <col min="10756" max="10756" width="8" style="67" customWidth="1"/>
    <col min="10757" max="10757" width="11.7109375" style="67" customWidth="1"/>
    <col min="10758" max="10782" width="0" style="67" hidden="1" customWidth="1"/>
    <col min="10783" max="10783" width="40.5703125" style="67" customWidth="1"/>
    <col min="10784" max="10784" width="61.5703125" style="67" customWidth="1"/>
    <col min="10785" max="10785" width="7.5703125" style="67" customWidth="1"/>
    <col min="10786" max="10791" width="0" style="67" hidden="1" customWidth="1"/>
    <col min="10792" max="10797" width="11.42578125" style="67"/>
    <col min="10798" max="10798" width="14.42578125" style="67" bestFit="1" customWidth="1"/>
    <col min="10799" max="10992" width="11.42578125" style="67"/>
    <col min="10993" max="10993" width="19.28515625" style="67" customWidth="1"/>
    <col min="10994" max="10994" width="6.85546875" style="67" customWidth="1"/>
    <col min="10995" max="10995" width="39.42578125" style="67" customWidth="1"/>
    <col min="10996" max="10997" width="7.42578125" style="67" customWidth="1"/>
    <col min="10998" max="10998" width="5.42578125" style="67" customWidth="1"/>
    <col min="10999" max="11004" width="0" style="67" hidden="1" customWidth="1"/>
    <col min="11005" max="11010" width="5.85546875" style="67" customWidth="1"/>
    <col min="11011" max="11011" width="9.140625" style="67" customWidth="1"/>
    <col min="11012" max="11012" width="8" style="67" customWidth="1"/>
    <col min="11013" max="11013" width="11.7109375" style="67" customWidth="1"/>
    <col min="11014" max="11038" width="0" style="67" hidden="1" customWidth="1"/>
    <col min="11039" max="11039" width="40.5703125" style="67" customWidth="1"/>
    <col min="11040" max="11040" width="61.5703125" style="67" customWidth="1"/>
    <col min="11041" max="11041" width="7.5703125" style="67" customWidth="1"/>
    <col min="11042" max="11047" width="0" style="67" hidden="1" customWidth="1"/>
    <col min="11048" max="11053" width="11.42578125" style="67"/>
    <col min="11054" max="11054" width="14.42578125" style="67" bestFit="1" customWidth="1"/>
    <col min="11055" max="11248" width="11.42578125" style="67"/>
    <col min="11249" max="11249" width="19.28515625" style="67" customWidth="1"/>
    <col min="11250" max="11250" width="6.85546875" style="67" customWidth="1"/>
    <col min="11251" max="11251" width="39.42578125" style="67" customWidth="1"/>
    <col min="11252" max="11253" width="7.42578125" style="67" customWidth="1"/>
    <col min="11254" max="11254" width="5.42578125" style="67" customWidth="1"/>
    <col min="11255" max="11260" width="0" style="67" hidden="1" customWidth="1"/>
    <col min="11261" max="11266" width="5.85546875" style="67" customWidth="1"/>
    <col min="11267" max="11267" width="9.140625" style="67" customWidth="1"/>
    <col min="11268" max="11268" width="8" style="67" customWidth="1"/>
    <col min="11269" max="11269" width="11.7109375" style="67" customWidth="1"/>
    <col min="11270" max="11294" width="0" style="67" hidden="1" customWidth="1"/>
    <col min="11295" max="11295" width="40.5703125" style="67" customWidth="1"/>
    <col min="11296" max="11296" width="61.5703125" style="67" customWidth="1"/>
    <col min="11297" max="11297" width="7.5703125" style="67" customWidth="1"/>
    <col min="11298" max="11303" width="0" style="67" hidden="1" customWidth="1"/>
    <col min="11304" max="11309" width="11.42578125" style="67"/>
    <col min="11310" max="11310" width="14.42578125" style="67" bestFit="1" customWidth="1"/>
    <col min="11311" max="11504" width="11.42578125" style="67"/>
    <col min="11505" max="11505" width="19.28515625" style="67" customWidth="1"/>
    <col min="11506" max="11506" width="6.85546875" style="67" customWidth="1"/>
    <col min="11507" max="11507" width="39.42578125" style="67" customWidth="1"/>
    <col min="11508" max="11509" width="7.42578125" style="67" customWidth="1"/>
    <col min="11510" max="11510" width="5.42578125" style="67" customWidth="1"/>
    <col min="11511" max="11516" width="0" style="67" hidden="1" customWidth="1"/>
    <col min="11517" max="11522" width="5.85546875" style="67" customWidth="1"/>
    <col min="11523" max="11523" width="9.140625" style="67" customWidth="1"/>
    <col min="11524" max="11524" width="8" style="67" customWidth="1"/>
    <col min="11525" max="11525" width="11.7109375" style="67" customWidth="1"/>
    <col min="11526" max="11550" width="0" style="67" hidden="1" customWidth="1"/>
    <col min="11551" max="11551" width="40.5703125" style="67" customWidth="1"/>
    <col min="11552" max="11552" width="61.5703125" style="67" customWidth="1"/>
    <col min="11553" max="11553" width="7.5703125" style="67" customWidth="1"/>
    <col min="11554" max="11559" width="0" style="67" hidden="1" customWidth="1"/>
    <col min="11560" max="11565" width="11.42578125" style="67"/>
    <col min="11566" max="11566" width="14.42578125" style="67" bestFit="1" customWidth="1"/>
    <col min="11567" max="11760" width="11.42578125" style="67"/>
    <col min="11761" max="11761" width="19.28515625" style="67" customWidth="1"/>
    <col min="11762" max="11762" width="6.85546875" style="67" customWidth="1"/>
    <col min="11763" max="11763" width="39.42578125" style="67" customWidth="1"/>
    <col min="11764" max="11765" width="7.42578125" style="67" customWidth="1"/>
    <col min="11766" max="11766" width="5.42578125" style="67" customWidth="1"/>
    <col min="11767" max="11772" width="0" style="67" hidden="1" customWidth="1"/>
    <col min="11773" max="11778" width="5.85546875" style="67" customWidth="1"/>
    <col min="11779" max="11779" width="9.140625" style="67" customWidth="1"/>
    <col min="11780" max="11780" width="8" style="67" customWidth="1"/>
    <col min="11781" max="11781" width="11.7109375" style="67" customWidth="1"/>
    <col min="11782" max="11806" width="0" style="67" hidden="1" customWidth="1"/>
    <col min="11807" max="11807" width="40.5703125" style="67" customWidth="1"/>
    <col min="11808" max="11808" width="61.5703125" style="67" customWidth="1"/>
    <col min="11809" max="11809" width="7.5703125" style="67" customWidth="1"/>
    <col min="11810" max="11815" width="0" style="67" hidden="1" customWidth="1"/>
    <col min="11816" max="11821" width="11.42578125" style="67"/>
    <col min="11822" max="11822" width="14.42578125" style="67" bestFit="1" customWidth="1"/>
    <col min="11823" max="12016" width="11.42578125" style="67"/>
    <col min="12017" max="12017" width="19.28515625" style="67" customWidth="1"/>
    <col min="12018" max="12018" width="6.85546875" style="67" customWidth="1"/>
    <col min="12019" max="12019" width="39.42578125" style="67" customWidth="1"/>
    <col min="12020" max="12021" width="7.42578125" style="67" customWidth="1"/>
    <col min="12022" max="12022" width="5.42578125" style="67" customWidth="1"/>
    <col min="12023" max="12028" width="0" style="67" hidden="1" customWidth="1"/>
    <col min="12029" max="12034" width="5.85546875" style="67" customWidth="1"/>
    <col min="12035" max="12035" width="9.140625" style="67" customWidth="1"/>
    <col min="12036" max="12036" width="8" style="67" customWidth="1"/>
    <col min="12037" max="12037" width="11.7109375" style="67" customWidth="1"/>
    <col min="12038" max="12062" width="0" style="67" hidden="1" customWidth="1"/>
    <col min="12063" max="12063" width="40.5703125" style="67" customWidth="1"/>
    <col min="12064" max="12064" width="61.5703125" style="67" customWidth="1"/>
    <col min="12065" max="12065" width="7.5703125" style="67" customWidth="1"/>
    <col min="12066" max="12071" width="0" style="67" hidden="1" customWidth="1"/>
    <col min="12072" max="12077" width="11.42578125" style="67"/>
    <col min="12078" max="12078" width="14.42578125" style="67" bestFit="1" customWidth="1"/>
    <col min="12079" max="12272" width="11.42578125" style="67"/>
    <col min="12273" max="12273" width="19.28515625" style="67" customWidth="1"/>
    <col min="12274" max="12274" width="6.85546875" style="67" customWidth="1"/>
    <col min="12275" max="12275" width="39.42578125" style="67" customWidth="1"/>
    <col min="12276" max="12277" width="7.42578125" style="67" customWidth="1"/>
    <col min="12278" max="12278" width="5.42578125" style="67" customWidth="1"/>
    <col min="12279" max="12284" width="0" style="67" hidden="1" customWidth="1"/>
    <col min="12285" max="12290" width="5.85546875" style="67" customWidth="1"/>
    <col min="12291" max="12291" width="9.140625" style="67" customWidth="1"/>
    <col min="12292" max="12292" width="8" style="67" customWidth="1"/>
    <col min="12293" max="12293" width="11.7109375" style="67" customWidth="1"/>
    <col min="12294" max="12318" width="0" style="67" hidden="1" customWidth="1"/>
    <col min="12319" max="12319" width="40.5703125" style="67" customWidth="1"/>
    <col min="12320" max="12320" width="61.5703125" style="67" customWidth="1"/>
    <col min="12321" max="12321" width="7.5703125" style="67" customWidth="1"/>
    <col min="12322" max="12327" width="0" style="67" hidden="1" customWidth="1"/>
    <col min="12328" max="12333" width="11.42578125" style="67"/>
    <col min="12334" max="12334" width="14.42578125" style="67" bestFit="1" customWidth="1"/>
    <col min="12335" max="12528" width="11.42578125" style="67"/>
    <col min="12529" max="12529" width="19.28515625" style="67" customWidth="1"/>
    <col min="12530" max="12530" width="6.85546875" style="67" customWidth="1"/>
    <col min="12531" max="12531" width="39.42578125" style="67" customWidth="1"/>
    <col min="12532" max="12533" width="7.42578125" style="67" customWidth="1"/>
    <col min="12534" max="12534" width="5.42578125" style="67" customWidth="1"/>
    <col min="12535" max="12540" width="0" style="67" hidden="1" customWidth="1"/>
    <col min="12541" max="12546" width="5.85546875" style="67" customWidth="1"/>
    <col min="12547" max="12547" width="9.140625" style="67" customWidth="1"/>
    <col min="12548" max="12548" width="8" style="67" customWidth="1"/>
    <col min="12549" max="12549" width="11.7109375" style="67" customWidth="1"/>
    <col min="12550" max="12574" width="0" style="67" hidden="1" customWidth="1"/>
    <col min="12575" max="12575" width="40.5703125" style="67" customWidth="1"/>
    <col min="12576" max="12576" width="61.5703125" style="67" customWidth="1"/>
    <col min="12577" max="12577" width="7.5703125" style="67" customWidth="1"/>
    <col min="12578" max="12583" width="0" style="67" hidden="1" customWidth="1"/>
    <col min="12584" max="12589" width="11.42578125" style="67"/>
    <col min="12590" max="12590" width="14.42578125" style="67" bestFit="1" customWidth="1"/>
    <col min="12591" max="12784" width="11.42578125" style="67"/>
    <col min="12785" max="12785" width="19.28515625" style="67" customWidth="1"/>
    <col min="12786" max="12786" width="6.85546875" style="67" customWidth="1"/>
    <col min="12787" max="12787" width="39.42578125" style="67" customWidth="1"/>
    <col min="12788" max="12789" width="7.42578125" style="67" customWidth="1"/>
    <col min="12790" max="12790" width="5.42578125" style="67" customWidth="1"/>
    <col min="12791" max="12796" width="0" style="67" hidden="1" customWidth="1"/>
    <col min="12797" max="12802" width="5.85546875" style="67" customWidth="1"/>
    <col min="12803" max="12803" width="9.140625" style="67" customWidth="1"/>
    <col min="12804" max="12804" width="8" style="67" customWidth="1"/>
    <col min="12805" max="12805" width="11.7109375" style="67" customWidth="1"/>
    <col min="12806" max="12830" width="0" style="67" hidden="1" customWidth="1"/>
    <col min="12831" max="12831" width="40.5703125" style="67" customWidth="1"/>
    <col min="12832" max="12832" width="61.5703125" style="67" customWidth="1"/>
    <col min="12833" max="12833" width="7.5703125" style="67" customWidth="1"/>
    <col min="12834" max="12839" width="0" style="67" hidden="1" customWidth="1"/>
    <col min="12840" max="12845" width="11.42578125" style="67"/>
    <col min="12846" max="12846" width="14.42578125" style="67" bestFit="1" customWidth="1"/>
    <col min="12847" max="13040" width="11.42578125" style="67"/>
    <col min="13041" max="13041" width="19.28515625" style="67" customWidth="1"/>
    <col min="13042" max="13042" width="6.85546875" style="67" customWidth="1"/>
    <col min="13043" max="13043" width="39.42578125" style="67" customWidth="1"/>
    <col min="13044" max="13045" width="7.42578125" style="67" customWidth="1"/>
    <col min="13046" max="13046" width="5.42578125" style="67" customWidth="1"/>
    <col min="13047" max="13052" width="0" style="67" hidden="1" customWidth="1"/>
    <col min="13053" max="13058" width="5.85546875" style="67" customWidth="1"/>
    <col min="13059" max="13059" width="9.140625" style="67" customWidth="1"/>
    <col min="13060" max="13060" width="8" style="67" customWidth="1"/>
    <col min="13061" max="13061" width="11.7109375" style="67" customWidth="1"/>
    <col min="13062" max="13086" width="0" style="67" hidden="1" customWidth="1"/>
    <col min="13087" max="13087" width="40.5703125" style="67" customWidth="1"/>
    <col min="13088" max="13088" width="61.5703125" style="67" customWidth="1"/>
    <col min="13089" max="13089" width="7.5703125" style="67" customWidth="1"/>
    <col min="13090" max="13095" width="0" style="67" hidden="1" customWidth="1"/>
    <col min="13096" max="13101" width="11.42578125" style="67"/>
    <col min="13102" max="13102" width="14.42578125" style="67" bestFit="1" customWidth="1"/>
    <col min="13103" max="13296" width="11.42578125" style="67"/>
    <col min="13297" max="13297" width="19.28515625" style="67" customWidth="1"/>
    <col min="13298" max="13298" width="6.85546875" style="67" customWidth="1"/>
    <col min="13299" max="13299" width="39.42578125" style="67" customWidth="1"/>
    <col min="13300" max="13301" width="7.42578125" style="67" customWidth="1"/>
    <col min="13302" max="13302" width="5.42578125" style="67" customWidth="1"/>
    <col min="13303" max="13308" width="0" style="67" hidden="1" customWidth="1"/>
    <col min="13309" max="13314" width="5.85546875" style="67" customWidth="1"/>
    <col min="13315" max="13315" width="9.140625" style="67" customWidth="1"/>
    <col min="13316" max="13316" width="8" style="67" customWidth="1"/>
    <col min="13317" max="13317" width="11.7109375" style="67" customWidth="1"/>
    <col min="13318" max="13342" width="0" style="67" hidden="1" customWidth="1"/>
    <col min="13343" max="13343" width="40.5703125" style="67" customWidth="1"/>
    <col min="13344" max="13344" width="61.5703125" style="67" customWidth="1"/>
    <col min="13345" max="13345" width="7.5703125" style="67" customWidth="1"/>
    <col min="13346" max="13351" width="0" style="67" hidden="1" customWidth="1"/>
    <col min="13352" max="13357" width="11.42578125" style="67"/>
    <col min="13358" max="13358" width="14.42578125" style="67" bestFit="1" customWidth="1"/>
    <col min="13359" max="13552" width="11.42578125" style="67"/>
    <col min="13553" max="13553" width="19.28515625" style="67" customWidth="1"/>
    <col min="13554" max="13554" width="6.85546875" style="67" customWidth="1"/>
    <col min="13555" max="13555" width="39.42578125" style="67" customWidth="1"/>
    <col min="13556" max="13557" width="7.42578125" style="67" customWidth="1"/>
    <col min="13558" max="13558" width="5.42578125" style="67" customWidth="1"/>
    <col min="13559" max="13564" width="0" style="67" hidden="1" customWidth="1"/>
    <col min="13565" max="13570" width="5.85546875" style="67" customWidth="1"/>
    <col min="13571" max="13571" width="9.140625" style="67" customWidth="1"/>
    <col min="13572" max="13572" width="8" style="67" customWidth="1"/>
    <col min="13573" max="13573" width="11.7109375" style="67" customWidth="1"/>
    <col min="13574" max="13598" width="0" style="67" hidden="1" customWidth="1"/>
    <col min="13599" max="13599" width="40.5703125" style="67" customWidth="1"/>
    <col min="13600" max="13600" width="61.5703125" style="67" customWidth="1"/>
    <col min="13601" max="13601" width="7.5703125" style="67" customWidth="1"/>
    <col min="13602" max="13607" width="0" style="67" hidden="1" customWidth="1"/>
    <col min="13608" max="13613" width="11.42578125" style="67"/>
    <col min="13614" max="13614" width="14.42578125" style="67" bestFit="1" customWidth="1"/>
    <col min="13615" max="13808" width="11.42578125" style="67"/>
    <col min="13809" max="13809" width="19.28515625" style="67" customWidth="1"/>
    <col min="13810" max="13810" width="6.85546875" style="67" customWidth="1"/>
    <col min="13811" max="13811" width="39.42578125" style="67" customWidth="1"/>
    <col min="13812" max="13813" width="7.42578125" style="67" customWidth="1"/>
    <col min="13814" max="13814" width="5.42578125" style="67" customWidth="1"/>
    <col min="13815" max="13820" width="0" style="67" hidden="1" customWidth="1"/>
    <col min="13821" max="13826" width="5.85546875" style="67" customWidth="1"/>
    <col min="13827" max="13827" width="9.140625" style="67" customWidth="1"/>
    <col min="13828" max="13828" width="8" style="67" customWidth="1"/>
    <col min="13829" max="13829" width="11.7109375" style="67" customWidth="1"/>
    <col min="13830" max="13854" width="0" style="67" hidden="1" customWidth="1"/>
    <col min="13855" max="13855" width="40.5703125" style="67" customWidth="1"/>
    <col min="13856" max="13856" width="61.5703125" style="67" customWidth="1"/>
    <col min="13857" max="13857" width="7.5703125" style="67" customWidth="1"/>
    <col min="13858" max="13863" width="0" style="67" hidden="1" customWidth="1"/>
    <col min="13864" max="13869" width="11.42578125" style="67"/>
    <col min="13870" max="13870" width="14.42578125" style="67" bestFit="1" customWidth="1"/>
    <col min="13871" max="14064" width="11.42578125" style="67"/>
    <col min="14065" max="14065" width="19.28515625" style="67" customWidth="1"/>
    <col min="14066" max="14066" width="6.85546875" style="67" customWidth="1"/>
    <col min="14067" max="14067" width="39.42578125" style="67" customWidth="1"/>
    <col min="14068" max="14069" width="7.42578125" style="67" customWidth="1"/>
    <col min="14070" max="14070" width="5.42578125" style="67" customWidth="1"/>
    <col min="14071" max="14076" width="0" style="67" hidden="1" customWidth="1"/>
    <col min="14077" max="14082" width="5.85546875" style="67" customWidth="1"/>
    <col min="14083" max="14083" width="9.140625" style="67" customWidth="1"/>
    <col min="14084" max="14084" width="8" style="67" customWidth="1"/>
    <col min="14085" max="14085" width="11.7109375" style="67" customWidth="1"/>
    <col min="14086" max="14110" width="0" style="67" hidden="1" customWidth="1"/>
    <col min="14111" max="14111" width="40.5703125" style="67" customWidth="1"/>
    <col min="14112" max="14112" width="61.5703125" style="67" customWidth="1"/>
    <col min="14113" max="14113" width="7.5703125" style="67" customWidth="1"/>
    <col min="14114" max="14119" width="0" style="67" hidden="1" customWidth="1"/>
    <col min="14120" max="14125" width="11.42578125" style="67"/>
    <col min="14126" max="14126" width="14.42578125" style="67" bestFit="1" customWidth="1"/>
    <col min="14127" max="14320" width="11.42578125" style="67"/>
    <col min="14321" max="14321" width="19.28515625" style="67" customWidth="1"/>
    <col min="14322" max="14322" width="6.85546875" style="67" customWidth="1"/>
    <col min="14323" max="14323" width="39.42578125" style="67" customWidth="1"/>
    <col min="14324" max="14325" width="7.42578125" style="67" customWidth="1"/>
    <col min="14326" max="14326" width="5.42578125" style="67" customWidth="1"/>
    <col min="14327" max="14332" width="0" style="67" hidden="1" customWidth="1"/>
    <col min="14333" max="14338" width="5.85546875" style="67" customWidth="1"/>
    <col min="14339" max="14339" width="9.140625" style="67" customWidth="1"/>
    <col min="14340" max="14340" width="8" style="67" customWidth="1"/>
    <col min="14341" max="14341" width="11.7109375" style="67" customWidth="1"/>
    <col min="14342" max="14366" width="0" style="67" hidden="1" customWidth="1"/>
    <col min="14367" max="14367" width="40.5703125" style="67" customWidth="1"/>
    <col min="14368" max="14368" width="61.5703125" style="67" customWidth="1"/>
    <col min="14369" max="14369" width="7.5703125" style="67" customWidth="1"/>
    <col min="14370" max="14375" width="0" style="67" hidden="1" customWidth="1"/>
    <col min="14376" max="14381" width="11.42578125" style="67"/>
    <col min="14382" max="14382" width="14.42578125" style="67" bestFit="1" customWidth="1"/>
    <col min="14383" max="14576" width="11.42578125" style="67"/>
    <col min="14577" max="14577" width="19.28515625" style="67" customWidth="1"/>
    <col min="14578" max="14578" width="6.85546875" style="67" customWidth="1"/>
    <col min="14579" max="14579" width="39.42578125" style="67" customWidth="1"/>
    <col min="14580" max="14581" width="7.42578125" style="67" customWidth="1"/>
    <col min="14582" max="14582" width="5.42578125" style="67" customWidth="1"/>
    <col min="14583" max="14588" width="0" style="67" hidden="1" customWidth="1"/>
    <col min="14589" max="14594" width="5.85546875" style="67" customWidth="1"/>
    <col min="14595" max="14595" width="9.140625" style="67" customWidth="1"/>
    <col min="14596" max="14596" width="8" style="67" customWidth="1"/>
    <col min="14597" max="14597" width="11.7109375" style="67" customWidth="1"/>
    <col min="14598" max="14622" width="0" style="67" hidden="1" customWidth="1"/>
    <col min="14623" max="14623" width="40.5703125" style="67" customWidth="1"/>
    <col min="14624" max="14624" width="61.5703125" style="67" customWidth="1"/>
    <col min="14625" max="14625" width="7.5703125" style="67" customWidth="1"/>
    <col min="14626" max="14631" width="0" style="67" hidden="1" customWidth="1"/>
    <col min="14632" max="14637" width="11.42578125" style="67"/>
    <col min="14638" max="14638" width="14.42578125" style="67" bestFit="1" customWidth="1"/>
    <col min="14639" max="14832" width="11.42578125" style="67"/>
    <col min="14833" max="14833" width="19.28515625" style="67" customWidth="1"/>
    <col min="14834" max="14834" width="6.85546875" style="67" customWidth="1"/>
    <col min="14835" max="14835" width="39.42578125" style="67" customWidth="1"/>
    <col min="14836" max="14837" width="7.42578125" style="67" customWidth="1"/>
    <col min="14838" max="14838" width="5.42578125" style="67" customWidth="1"/>
    <col min="14839" max="14844" width="0" style="67" hidden="1" customWidth="1"/>
    <col min="14845" max="14850" width="5.85546875" style="67" customWidth="1"/>
    <col min="14851" max="14851" width="9.140625" style="67" customWidth="1"/>
    <col min="14852" max="14852" width="8" style="67" customWidth="1"/>
    <col min="14853" max="14853" width="11.7109375" style="67" customWidth="1"/>
    <col min="14854" max="14878" width="0" style="67" hidden="1" customWidth="1"/>
    <col min="14879" max="14879" width="40.5703125" style="67" customWidth="1"/>
    <col min="14880" max="14880" width="61.5703125" style="67" customWidth="1"/>
    <col min="14881" max="14881" width="7.5703125" style="67" customWidth="1"/>
    <col min="14882" max="14887" width="0" style="67" hidden="1" customWidth="1"/>
    <col min="14888" max="14893" width="11.42578125" style="67"/>
    <col min="14894" max="14894" width="14.42578125" style="67" bestFit="1" customWidth="1"/>
    <col min="14895" max="15088" width="11.42578125" style="67"/>
    <col min="15089" max="15089" width="19.28515625" style="67" customWidth="1"/>
    <col min="15090" max="15090" width="6.85546875" style="67" customWidth="1"/>
    <col min="15091" max="15091" width="39.42578125" style="67" customWidth="1"/>
    <col min="15092" max="15093" width="7.42578125" style="67" customWidth="1"/>
    <col min="15094" max="15094" width="5.42578125" style="67" customWidth="1"/>
    <col min="15095" max="15100" width="0" style="67" hidden="1" customWidth="1"/>
    <col min="15101" max="15106" width="5.85546875" style="67" customWidth="1"/>
    <col min="15107" max="15107" width="9.140625" style="67" customWidth="1"/>
    <col min="15108" max="15108" width="8" style="67" customWidth="1"/>
    <col min="15109" max="15109" width="11.7109375" style="67" customWidth="1"/>
    <col min="15110" max="15134" width="0" style="67" hidden="1" customWidth="1"/>
    <col min="15135" max="15135" width="40.5703125" style="67" customWidth="1"/>
    <col min="15136" max="15136" width="61.5703125" style="67" customWidth="1"/>
    <col min="15137" max="15137" width="7.5703125" style="67" customWidth="1"/>
    <col min="15138" max="15143" width="0" style="67" hidden="1" customWidth="1"/>
    <col min="15144" max="15149" width="11.42578125" style="67"/>
    <col min="15150" max="15150" width="14.42578125" style="67" bestFit="1" customWidth="1"/>
    <col min="15151" max="15344" width="11.42578125" style="67"/>
    <col min="15345" max="15345" width="19.28515625" style="67" customWidth="1"/>
    <col min="15346" max="15346" width="6.85546875" style="67" customWidth="1"/>
    <col min="15347" max="15347" width="39.42578125" style="67" customWidth="1"/>
    <col min="15348" max="15349" width="7.42578125" style="67" customWidth="1"/>
    <col min="15350" max="15350" width="5.42578125" style="67" customWidth="1"/>
    <col min="15351" max="15356" width="0" style="67" hidden="1" customWidth="1"/>
    <col min="15357" max="15362" width="5.85546875" style="67" customWidth="1"/>
    <col min="15363" max="15363" width="9.140625" style="67" customWidth="1"/>
    <col min="15364" max="15364" width="8" style="67" customWidth="1"/>
    <col min="15365" max="15365" width="11.7109375" style="67" customWidth="1"/>
    <col min="15366" max="15390" width="0" style="67" hidden="1" customWidth="1"/>
    <col min="15391" max="15391" width="40.5703125" style="67" customWidth="1"/>
    <col min="15392" max="15392" width="61.5703125" style="67" customWidth="1"/>
    <col min="15393" max="15393" width="7.5703125" style="67" customWidth="1"/>
    <col min="15394" max="15399" width="0" style="67" hidden="1" customWidth="1"/>
    <col min="15400" max="15405" width="11.42578125" style="67"/>
    <col min="15406" max="15406" width="14.42578125" style="67" bestFit="1" customWidth="1"/>
    <col min="15407" max="15600" width="11.42578125" style="67"/>
    <col min="15601" max="15601" width="19.28515625" style="67" customWidth="1"/>
    <col min="15602" max="15602" width="6.85546875" style="67" customWidth="1"/>
    <col min="15603" max="15603" width="39.42578125" style="67" customWidth="1"/>
    <col min="15604" max="15605" width="7.42578125" style="67" customWidth="1"/>
    <col min="15606" max="15606" width="5.42578125" style="67" customWidth="1"/>
    <col min="15607" max="15612" width="0" style="67" hidden="1" customWidth="1"/>
    <col min="15613" max="15618" width="5.85546875" style="67" customWidth="1"/>
    <col min="15619" max="15619" width="9.140625" style="67" customWidth="1"/>
    <col min="15620" max="15620" width="8" style="67" customWidth="1"/>
    <col min="15621" max="15621" width="11.7109375" style="67" customWidth="1"/>
    <col min="15622" max="15646" width="0" style="67" hidden="1" customWidth="1"/>
    <col min="15647" max="15647" width="40.5703125" style="67" customWidth="1"/>
    <col min="15648" max="15648" width="61.5703125" style="67" customWidth="1"/>
    <col min="15649" max="15649" width="7.5703125" style="67" customWidth="1"/>
    <col min="15650" max="15655" width="0" style="67" hidden="1" customWidth="1"/>
    <col min="15656" max="15661" width="11.42578125" style="67"/>
    <col min="15662" max="15662" width="14.42578125" style="67" bestFit="1" customWidth="1"/>
    <col min="15663" max="15856" width="11.42578125" style="67"/>
    <col min="15857" max="15857" width="19.28515625" style="67" customWidth="1"/>
    <col min="15858" max="15858" width="6.85546875" style="67" customWidth="1"/>
    <col min="15859" max="15859" width="39.42578125" style="67" customWidth="1"/>
    <col min="15860" max="15861" width="7.42578125" style="67" customWidth="1"/>
    <col min="15862" max="15862" width="5.42578125" style="67" customWidth="1"/>
    <col min="15863" max="15868" width="0" style="67" hidden="1" customWidth="1"/>
    <col min="15869" max="15874" width="5.85546875" style="67" customWidth="1"/>
    <col min="15875" max="15875" width="9.140625" style="67" customWidth="1"/>
    <col min="15876" max="15876" width="8" style="67" customWidth="1"/>
    <col min="15877" max="15877" width="11.7109375" style="67" customWidth="1"/>
    <col min="15878" max="15902" width="0" style="67" hidden="1" customWidth="1"/>
    <col min="15903" max="15903" width="40.5703125" style="67" customWidth="1"/>
    <col min="15904" max="15904" width="61.5703125" style="67" customWidth="1"/>
    <col min="15905" max="15905" width="7.5703125" style="67" customWidth="1"/>
    <col min="15906" max="15911" width="0" style="67" hidden="1" customWidth="1"/>
    <col min="15912" max="15917" width="11.42578125" style="67"/>
    <col min="15918" max="15918" width="14.42578125" style="67" bestFit="1" customWidth="1"/>
    <col min="15919" max="16112" width="11.42578125" style="67"/>
    <col min="16113" max="16113" width="19.28515625" style="67" customWidth="1"/>
    <col min="16114" max="16114" width="6.85546875" style="67" customWidth="1"/>
    <col min="16115" max="16115" width="39.42578125" style="67" customWidth="1"/>
    <col min="16116" max="16117" width="7.42578125" style="67" customWidth="1"/>
    <col min="16118" max="16118" width="5.42578125" style="67" customWidth="1"/>
    <col min="16119" max="16124" width="0" style="67" hidden="1" customWidth="1"/>
    <col min="16125" max="16130" width="5.85546875" style="67" customWidth="1"/>
    <col min="16131" max="16131" width="9.140625" style="67" customWidth="1"/>
    <col min="16132" max="16132" width="8" style="67" customWidth="1"/>
    <col min="16133" max="16133" width="11.7109375" style="67" customWidth="1"/>
    <col min="16134" max="16158" width="0" style="67" hidden="1" customWidth="1"/>
    <col min="16159" max="16159" width="40.5703125" style="67" customWidth="1"/>
    <col min="16160" max="16160" width="61.5703125" style="67" customWidth="1"/>
    <col min="16161" max="16161" width="7.5703125" style="67" customWidth="1"/>
    <col min="16162" max="16167" width="0" style="67" hidden="1" customWidth="1"/>
    <col min="16168" max="16173" width="11.42578125" style="67"/>
    <col min="16174" max="16174" width="14.42578125" style="67" bestFit="1" customWidth="1"/>
    <col min="16175" max="16384" width="11.42578125" style="67"/>
  </cols>
  <sheetData>
    <row r="1" spans="1:46" s="364" customFormat="1" ht="28.5" customHeight="1" x14ac:dyDescent="0.25">
      <c r="A1" s="826"/>
      <c r="B1" s="827"/>
      <c r="C1" s="770" t="s">
        <v>422</v>
      </c>
      <c r="D1" s="771"/>
      <c r="E1" s="771"/>
      <c r="F1" s="771"/>
      <c r="G1" s="771"/>
      <c r="H1" s="771"/>
      <c r="I1" s="771"/>
      <c r="J1" s="771"/>
      <c r="K1" s="771"/>
      <c r="L1" s="771"/>
      <c r="M1" s="771"/>
      <c r="N1" s="771"/>
      <c r="O1" s="771"/>
      <c r="P1" s="771"/>
      <c r="Q1" s="771"/>
      <c r="R1" s="771"/>
      <c r="S1" s="771"/>
      <c r="T1" s="771"/>
      <c r="U1" s="771"/>
      <c r="V1" s="771"/>
      <c r="W1" s="771"/>
      <c r="X1" s="771"/>
      <c r="Y1" s="771"/>
      <c r="Z1" s="771"/>
      <c r="AA1" s="771"/>
      <c r="AB1" s="771"/>
      <c r="AC1" s="771"/>
      <c r="AD1" s="771"/>
      <c r="AE1" s="771"/>
      <c r="AF1" s="771"/>
      <c r="AG1" s="771"/>
      <c r="AH1" s="771"/>
      <c r="AI1" s="771"/>
      <c r="AJ1" s="771"/>
      <c r="AK1" s="771"/>
      <c r="AL1" s="771"/>
      <c r="AM1" s="771"/>
      <c r="AN1" s="771"/>
      <c r="AO1" s="771"/>
      <c r="AP1" s="771"/>
      <c r="AQ1" s="771"/>
      <c r="AR1" s="771"/>
      <c r="AS1" s="771"/>
      <c r="AT1" s="772"/>
    </row>
    <row r="2" spans="1:46" s="364" customFormat="1" ht="21" customHeight="1" x14ac:dyDescent="0.25">
      <c r="A2" s="828"/>
      <c r="B2" s="829"/>
      <c r="C2" s="773"/>
      <c r="D2" s="774"/>
      <c r="E2" s="774"/>
      <c r="F2" s="774"/>
      <c r="G2" s="774"/>
      <c r="H2" s="774"/>
      <c r="I2" s="774"/>
      <c r="J2" s="774"/>
      <c r="K2" s="774"/>
      <c r="L2" s="774"/>
      <c r="M2" s="774"/>
      <c r="N2" s="774"/>
      <c r="O2" s="774"/>
      <c r="P2" s="774"/>
      <c r="Q2" s="774"/>
      <c r="R2" s="774"/>
      <c r="S2" s="774"/>
      <c r="T2" s="774"/>
      <c r="U2" s="774"/>
      <c r="V2" s="774"/>
      <c r="W2" s="774"/>
      <c r="X2" s="774"/>
      <c r="Y2" s="774"/>
      <c r="Z2" s="774"/>
      <c r="AA2" s="774"/>
      <c r="AB2" s="774"/>
      <c r="AC2" s="774"/>
      <c r="AD2" s="774"/>
      <c r="AE2" s="774"/>
      <c r="AF2" s="774"/>
      <c r="AG2" s="774"/>
      <c r="AH2" s="774"/>
      <c r="AI2" s="774"/>
      <c r="AJ2" s="774"/>
      <c r="AK2" s="774"/>
      <c r="AL2" s="774"/>
      <c r="AM2" s="774"/>
      <c r="AN2" s="774"/>
      <c r="AO2" s="774"/>
      <c r="AP2" s="774"/>
      <c r="AQ2" s="774"/>
      <c r="AR2" s="774"/>
      <c r="AS2" s="774"/>
      <c r="AT2" s="775"/>
    </row>
    <row r="3" spans="1:46" s="364" customFormat="1" ht="28.5" customHeight="1" thickBot="1" x14ac:dyDescent="0.3">
      <c r="A3" s="830"/>
      <c r="B3" s="831"/>
      <c r="C3" s="776"/>
      <c r="D3" s="777"/>
      <c r="E3" s="777"/>
      <c r="F3" s="777"/>
      <c r="G3" s="777"/>
      <c r="H3" s="777"/>
      <c r="I3" s="777"/>
      <c r="J3" s="777"/>
      <c r="K3" s="777"/>
      <c r="L3" s="777"/>
      <c r="M3" s="777"/>
      <c r="N3" s="777"/>
      <c r="O3" s="777"/>
      <c r="P3" s="777"/>
      <c r="Q3" s="777"/>
      <c r="R3" s="777"/>
      <c r="S3" s="777"/>
      <c r="T3" s="777"/>
      <c r="U3" s="777"/>
      <c r="V3" s="777"/>
      <c r="W3" s="777"/>
      <c r="X3" s="777"/>
      <c r="Y3" s="777"/>
      <c r="Z3" s="777"/>
      <c r="AA3" s="777"/>
      <c r="AB3" s="777"/>
      <c r="AC3" s="777"/>
      <c r="AD3" s="777"/>
      <c r="AE3" s="777"/>
      <c r="AF3" s="777"/>
      <c r="AG3" s="777"/>
      <c r="AH3" s="777"/>
      <c r="AI3" s="777"/>
      <c r="AJ3" s="777"/>
      <c r="AK3" s="777"/>
      <c r="AL3" s="777"/>
      <c r="AM3" s="777"/>
      <c r="AN3" s="777"/>
      <c r="AO3" s="777"/>
      <c r="AP3" s="777"/>
      <c r="AQ3" s="777"/>
      <c r="AR3" s="777"/>
      <c r="AS3" s="777"/>
      <c r="AT3" s="778"/>
    </row>
    <row r="4" spans="1:46" s="63" customFormat="1" ht="9.75" customHeight="1" thickBot="1" x14ac:dyDescent="0.3">
      <c r="B4" s="20"/>
      <c r="C4" s="20"/>
      <c r="D4" s="20"/>
      <c r="E4" s="20"/>
      <c r="F4" s="20"/>
      <c r="G4" s="20"/>
      <c r="H4" s="20"/>
      <c r="I4" s="20"/>
      <c r="J4" s="20"/>
      <c r="K4" s="20"/>
      <c r="L4" s="20"/>
      <c r="M4" s="20"/>
      <c r="N4" s="20"/>
      <c r="O4" s="20"/>
      <c r="P4" s="20"/>
      <c r="Q4" s="59"/>
      <c r="R4" s="1"/>
      <c r="S4" s="59"/>
      <c r="T4" s="59"/>
      <c r="U4" s="59"/>
      <c r="V4" s="59"/>
      <c r="W4" s="59"/>
      <c r="X4" s="59"/>
      <c r="Y4" s="59"/>
      <c r="Z4" s="59"/>
      <c r="AA4" s="59"/>
      <c r="AB4" s="59"/>
      <c r="AC4" s="59"/>
      <c r="AD4" s="59"/>
      <c r="AE4" s="59"/>
      <c r="AF4" s="59"/>
      <c r="AG4" s="59"/>
    </row>
    <row r="5" spans="1:46" s="63" customFormat="1" ht="21" customHeight="1" thickBot="1" x14ac:dyDescent="0.3">
      <c r="A5" s="820" t="s">
        <v>406</v>
      </c>
      <c r="B5" s="821"/>
      <c r="C5" s="821"/>
      <c r="D5" s="821"/>
      <c r="E5" s="821"/>
      <c r="F5" s="821"/>
      <c r="G5" s="821"/>
      <c r="H5" s="821"/>
      <c r="I5" s="821"/>
      <c r="J5" s="821"/>
      <c r="K5" s="821"/>
      <c r="L5" s="821"/>
      <c r="M5" s="821"/>
      <c r="N5" s="821"/>
      <c r="O5" s="822"/>
      <c r="P5" s="365"/>
      <c r="Q5" s="832" t="s">
        <v>48</v>
      </c>
      <c r="R5" s="833"/>
      <c r="S5" s="833"/>
      <c r="T5" s="833"/>
      <c r="U5" s="833"/>
      <c r="V5" s="833"/>
      <c r="W5" s="833"/>
      <c r="X5" s="833"/>
      <c r="Y5" s="833"/>
      <c r="Z5" s="833"/>
      <c r="AA5" s="833"/>
      <c r="AB5" s="833"/>
      <c r="AC5" s="833"/>
      <c r="AD5" s="833"/>
      <c r="AE5" s="833"/>
      <c r="AF5" s="834"/>
      <c r="AG5" s="366"/>
      <c r="AH5" s="820" t="s">
        <v>46</v>
      </c>
      <c r="AI5" s="821"/>
      <c r="AJ5" s="821"/>
      <c r="AK5" s="821"/>
      <c r="AL5" s="821"/>
      <c r="AM5" s="821"/>
      <c r="AN5" s="821"/>
      <c r="AO5" s="821"/>
      <c r="AP5" s="821"/>
      <c r="AQ5" s="821"/>
      <c r="AR5" s="821"/>
      <c r="AS5" s="821"/>
      <c r="AT5" s="822"/>
    </row>
    <row r="6" spans="1:46" s="63" customFormat="1" ht="8.25" customHeight="1" thickBot="1" x14ac:dyDescent="0.3">
      <c r="B6" s="787"/>
      <c r="C6" s="787"/>
      <c r="D6" s="787"/>
      <c r="E6" s="787"/>
      <c r="F6" s="787"/>
      <c r="G6" s="787"/>
      <c r="H6" s="787"/>
      <c r="I6" s="787"/>
      <c r="J6" s="787"/>
      <c r="K6" s="787"/>
      <c r="L6" s="787"/>
      <c r="M6" s="787"/>
      <c r="N6" s="787"/>
      <c r="O6" s="787"/>
      <c r="P6" s="787"/>
      <c r="Q6" s="787"/>
      <c r="R6" s="787"/>
      <c r="S6" s="787"/>
      <c r="T6" s="787"/>
      <c r="U6" s="787"/>
      <c r="V6" s="787"/>
      <c r="W6" s="787"/>
      <c r="X6" s="787"/>
      <c r="Y6" s="787"/>
      <c r="Z6" s="787"/>
      <c r="AA6" s="787"/>
      <c r="AB6" s="787"/>
      <c r="AC6" s="787"/>
      <c r="AD6" s="787"/>
      <c r="AE6" s="787"/>
      <c r="AF6" s="787"/>
      <c r="AG6" s="290"/>
      <c r="AH6" s="54"/>
      <c r="AI6" s="55"/>
      <c r="AJ6" s="55"/>
      <c r="AK6" s="55"/>
      <c r="AL6" s="55"/>
      <c r="AM6" s="55"/>
      <c r="AN6" s="55"/>
      <c r="AO6" s="55"/>
      <c r="AP6" s="55"/>
      <c r="AQ6" s="55"/>
      <c r="AR6" s="55"/>
      <c r="AS6" s="56"/>
    </row>
    <row r="7" spans="1:46" s="60" customFormat="1" ht="30.75" customHeight="1" thickBot="1" x14ac:dyDescent="0.3">
      <c r="A7" s="837" t="s">
        <v>193</v>
      </c>
      <c r="B7" s="838"/>
      <c r="C7" s="22" t="s">
        <v>50</v>
      </c>
      <c r="D7" s="22" t="s">
        <v>51</v>
      </c>
      <c r="E7" s="22" t="s">
        <v>52</v>
      </c>
      <c r="F7" s="22" t="s">
        <v>53</v>
      </c>
      <c r="G7" s="22" t="s">
        <v>54</v>
      </c>
      <c r="H7" s="22" t="s">
        <v>55</v>
      </c>
      <c r="I7" s="22" t="s">
        <v>56</v>
      </c>
      <c r="J7" s="22" t="s">
        <v>57</v>
      </c>
      <c r="K7" s="22" t="s">
        <v>58</v>
      </c>
      <c r="L7" s="22" t="s">
        <v>59</v>
      </c>
      <c r="M7" s="22" t="s">
        <v>60</v>
      </c>
      <c r="N7" s="22" t="s">
        <v>61</v>
      </c>
      <c r="O7" s="23" t="s">
        <v>6</v>
      </c>
      <c r="P7" s="30"/>
      <c r="Q7" s="71" t="s">
        <v>49</v>
      </c>
      <c r="R7" s="72" t="s">
        <v>47</v>
      </c>
      <c r="S7" s="72"/>
      <c r="T7" s="22" t="s">
        <v>50</v>
      </c>
      <c r="U7" s="22" t="s">
        <v>51</v>
      </c>
      <c r="V7" s="22" t="s">
        <v>52</v>
      </c>
      <c r="W7" s="22" t="s">
        <v>53</v>
      </c>
      <c r="X7" s="22" t="s">
        <v>54</v>
      </c>
      <c r="Y7" s="22" t="s">
        <v>55</v>
      </c>
      <c r="Z7" s="22" t="s">
        <v>56</v>
      </c>
      <c r="AA7" s="22" t="s">
        <v>57</v>
      </c>
      <c r="AB7" s="22" t="s">
        <v>58</v>
      </c>
      <c r="AC7" s="22" t="s">
        <v>59</v>
      </c>
      <c r="AD7" s="22" t="s">
        <v>60</v>
      </c>
      <c r="AE7" s="22" t="s">
        <v>61</v>
      </c>
      <c r="AF7" s="23" t="s">
        <v>6</v>
      </c>
      <c r="AG7" s="5"/>
      <c r="AH7" s="25" t="s">
        <v>225</v>
      </c>
      <c r="AI7" s="25" t="s">
        <v>226</v>
      </c>
      <c r="AJ7" s="25" t="s">
        <v>227</v>
      </c>
      <c r="AK7" s="25" t="s">
        <v>228</v>
      </c>
      <c r="AL7" s="25" t="s">
        <v>229</v>
      </c>
      <c r="AM7" s="25" t="s">
        <v>230</v>
      </c>
      <c r="AN7" s="25" t="s">
        <v>0</v>
      </c>
      <c r="AO7" s="25" t="s">
        <v>1</v>
      </c>
      <c r="AP7" s="57" t="s">
        <v>2</v>
      </c>
      <c r="AQ7" s="25" t="s">
        <v>3</v>
      </c>
      <c r="AR7" s="25" t="s">
        <v>4</v>
      </c>
      <c r="AS7" s="57" t="s">
        <v>5</v>
      </c>
      <c r="AT7" s="73" t="s">
        <v>62</v>
      </c>
    </row>
    <row r="8" spans="1:46" s="60" customFormat="1" ht="34.5" customHeight="1" x14ac:dyDescent="0.25">
      <c r="A8" s="823">
        <v>1</v>
      </c>
      <c r="B8" s="788" t="str">
        <f>+'CONSOLIDADO ENE-DIC 2017'!C57</f>
        <v xml:space="preserve">Atender 100% las necesidades relacionadas con la prestación de servicios de apoyo a la gestión de la entidad </v>
      </c>
      <c r="C8" s="842">
        <v>0.18</v>
      </c>
      <c r="D8" s="842">
        <v>0.25</v>
      </c>
      <c r="E8" s="842">
        <v>0.28999999999999998</v>
      </c>
      <c r="F8" s="842">
        <v>0.32</v>
      </c>
      <c r="G8" s="842">
        <v>0.36</v>
      </c>
      <c r="H8" s="842">
        <v>0.39</v>
      </c>
      <c r="I8" s="842">
        <v>0.43</v>
      </c>
      <c r="J8" s="842">
        <v>0.66</v>
      </c>
      <c r="K8" s="842">
        <v>0.7</v>
      </c>
      <c r="L8" s="842">
        <v>0.93</v>
      </c>
      <c r="M8" s="842">
        <v>0.97</v>
      </c>
      <c r="N8" s="842">
        <v>1</v>
      </c>
      <c r="O8" s="868">
        <v>1</v>
      </c>
      <c r="P8" s="50"/>
      <c r="Q8" s="863" t="s">
        <v>63</v>
      </c>
      <c r="R8" s="865" t="s">
        <v>64</v>
      </c>
      <c r="S8" s="49" t="s">
        <v>44</v>
      </c>
      <c r="T8" s="64">
        <v>20</v>
      </c>
      <c r="U8" s="64"/>
      <c r="V8" s="64"/>
      <c r="W8" s="64"/>
      <c r="X8" s="64"/>
      <c r="Y8" s="64"/>
      <c r="Z8" s="64"/>
      <c r="AA8" s="64">
        <v>40</v>
      </c>
      <c r="AB8" s="64">
        <v>20</v>
      </c>
      <c r="AC8" s="305">
        <v>20</v>
      </c>
      <c r="AD8" s="258"/>
      <c r="AE8" s="64"/>
      <c r="AF8" s="35">
        <f>IF(SUM(T8:AE8)=100,SUM(T8:AE8),IF(SUM(T8:AE8)=0,0,"Debe ponderar 100 puntos"))</f>
        <v>100</v>
      </c>
      <c r="AG8" s="6"/>
      <c r="AH8" s="975">
        <f t="shared" ref="AH8" si="0">IF(AND(T8=0,T9=0),"No Prog ni Ejec",IF(T8=0,CONCATENATE("No Prog, Ejec=  ",T9),T9/T8))</f>
        <v>1</v>
      </c>
      <c r="AI8" s="912" t="str">
        <f t="shared" ref="AI8" si="1">IF(AND(U8=0,U9=0),"No Prog ni Ejec",IF(U8=0,CONCATENATE("No Prog, Ejec=  ",U9),U9/U8))</f>
        <v>No Prog ni Ejec</v>
      </c>
      <c r="AJ8" s="912" t="str">
        <f t="shared" ref="AJ8" si="2">IF(AND(V8=0,V9=0),"No Prog ni Ejec",IF(V8=0,CONCATENATE("No Prog, Ejec=  ",V9),V9/V8))</f>
        <v>No Prog ni Ejec</v>
      </c>
      <c r="AK8" s="912" t="str">
        <f t="shared" ref="AK8" si="3">IF(AND(W8=0,W9=0),"No Prog ni Ejec",IF(W8=0,CONCATENATE("No Prog, Ejec=  ",W9),W9/W8))</f>
        <v>No Prog ni Ejec</v>
      </c>
      <c r="AL8" s="912" t="str">
        <f t="shared" ref="AL8" si="4">IF(AND(X8=0,X9=0),"No Prog ni Ejec",IF(X8=0,CONCATENATE("No Prog, Ejec=  ",X9),X9/X8))</f>
        <v>No Prog ni Ejec</v>
      </c>
      <c r="AM8" s="912" t="str">
        <f t="shared" ref="AM8" si="5">IF(AND(Y8=0,Y9=0),"No Prog ni Ejec",IF(Y8=0,CONCATENATE("No Prog, Ejec=  ",Y9),Y9/Y8))</f>
        <v>No Prog ni Ejec</v>
      </c>
      <c r="AN8" s="912" t="str">
        <f t="shared" ref="AN8:AT8" si="6">IF(AND(Z8=0,Z9=0),"No Prog ni Ejec",IF(Z8=0,CONCATENATE("No Prog, Ejec=  ",Z9),Z9/Z8))</f>
        <v>No Prog ni Ejec</v>
      </c>
      <c r="AO8" s="912">
        <f t="shared" si="6"/>
        <v>1</v>
      </c>
      <c r="AP8" s="792">
        <f t="shared" si="6"/>
        <v>0</v>
      </c>
      <c r="AQ8" s="912">
        <f t="shared" si="6"/>
        <v>2</v>
      </c>
      <c r="AR8" s="912" t="str">
        <f t="shared" si="6"/>
        <v>No Prog ni Ejec</v>
      </c>
      <c r="AS8" s="912" t="str">
        <f t="shared" si="6"/>
        <v>No Prog ni Ejec</v>
      </c>
      <c r="AT8" s="976">
        <f t="shared" si="6"/>
        <v>1</v>
      </c>
    </row>
    <row r="9" spans="1:46" s="60" customFormat="1" ht="34.5" customHeight="1" x14ac:dyDescent="0.25">
      <c r="A9" s="824"/>
      <c r="B9" s="789"/>
      <c r="C9" s="812"/>
      <c r="D9" s="812"/>
      <c r="E9" s="812"/>
      <c r="F9" s="812"/>
      <c r="G9" s="812"/>
      <c r="H9" s="812"/>
      <c r="I9" s="812"/>
      <c r="J9" s="812"/>
      <c r="K9" s="812"/>
      <c r="L9" s="812"/>
      <c r="M9" s="812"/>
      <c r="N9" s="812"/>
      <c r="O9" s="869"/>
      <c r="P9" s="50"/>
      <c r="Q9" s="850"/>
      <c r="R9" s="851"/>
      <c r="S9" s="37" t="s">
        <v>45</v>
      </c>
      <c r="T9" s="65">
        <v>20</v>
      </c>
      <c r="U9" s="65"/>
      <c r="V9" s="65"/>
      <c r="W9" s="65"/>
      <c r="X9" s="65"/>
      <c r="Y9" s="65"/>
      <c r="Z9" s="65"/>
      <c r="AA9" s="65">
        <v>40</v>
      </c>
      <c r="AB9" s="65">
        <v>0</v>
      </c>
      <c r="AC9" s="306">
        <v>40</v>
      </c>
      <c r="AD9" s="257"/>
      <c r="AE9" s="65"/>
      <c r="AF9" s="9">
        <f>SUM(T9:AE9)</f>
        <v>100</v>
      </c>
      <c r="AG9" s="6"/>
      <c r="AH9" s="795"/>
      <c r="AI9" s="793"/>
      <c r="AJ9" s="793"/>
      <c r="AK9" s="793"/>
      <c r="AL9" s="793"/>
      <c r="AM9" s="793"/>
      <c r="AN9" s="793"/>
      <c r="AO9" s="793"/>
      <c r="AP9" s="793"/>
      <c r="AQ9" s="793"/>
      <c r="AR9" s="793"/>
      <c r="AS9" s="793"/>
      <c r="AT9" s="794"/>
    </row>
    <row r="10" spans="1:46" s="60" customFormat="1" ht="27" customHeight="1" x14ac:dyDescent="0.25">
      <c r="A10" s="824"/>
      <c r="B10" s="789"/>
      <c r="C10" s="812"/>
      <c r="D10" s="812"/>
      <c r="E10" s="812"/>
      <c r="F10" s="812"/>
      <c r="G10" s="812"/>
      <c r="H10" s="812"/>
      <c r="I10" s="812"/>
      <c r="J10" s="812"/>
      <c r="K10" s="812"/>
      <c r="L10" s="812"/>
      <c r="M10" s="812"/>
      <c r="N10" s="812"/>
      <c r="O10" s="869"/>
      <c r="P10" s="50"/>
      <c r="Q10" s="850" t="s">
        <v>65</v>
      </c>
      <c r="R10" s="851" t="s">
        <v>383</v>
      </c>
      <c r="S10" s="38" t="s">
        <v>44</v>
      </c>
      <c r="T10" s="68">
        <v>15</v>
      </c>
      <c r="U10" s="68">
        <v>15</v>
      </c>
      <c r="V10" s="68">
        <v>7</v>
      </c>
      <c r="W10" s="68">
        <v>7</v>
      </c>
      <c r="X10" s="68">
        <v>7</v>
      </c>
      <c r="Y10" s="68">
        <v>7</v>
      </c>
      <c r="Z10" s="68">
        <v>7</v>
      </c>
      <c r="AA10" s="68">
        <v>7</v>
      </c>
      <c r="AB10" s="68">
        <v>7</v>
      </c>
      <c r="AC10" s="307">
        <v>7</v>
      </c>
      <c r="AD10" s="68">
        <v>7</v>
      </c>
      <c r="AE10" s="68">
        <v>7</v>
      </c>
      <c r="AF10" s="10">
        <f>IF(SUM(T10:AE10)=100,SUM(T10:AE10),IF(SUM(T10:AE10)=0,0,"Debe ponderar 100 puntos"))</f>
        <v>100</v>
      </c>
      <c r="AG10" s="6"/>
      <c r="AH10" s="795">
        <f t="shared" ref="AH10" si="7">IF(AND(T10=0,T11=0),"No Prog ni Ejec",IF(T10=0,CONCATENATE("No Prog, Ejec=  ",T11),T11/T10))</f>
        <v>1</v>
      </c>
      <c r="AI10" s="793">
        <f t="shared" ref="AI10" si="8">IF(AND(U10=0,U11=0),"No Prog ni Ejec",IF(U10=0,CONCATENATE("No Prog, Ejec=  ",U11),U11/U10))</f>
        <v>1</v>
      </c>
      <c r="AJ10" s="793">
        <f t="shared" ref="AJ10" si="9">IF(AND(V10=0,V11=0),"No Prog ni Ejec",IF(V10=0,CONCATENATE("No Prog, Ejec=  ",V11),V11/V10))</f>
        <v>1</v>
      </c>
      <c r="AK10" s="793">
        <f t="shared" ref="AK10" si="10">IF(AND(W10=0,W11=0),"No Prog ni Ejec",IF(W10=0,CONCATENATE("No Prog, Ejec=  ",W11),W11/W10))</f>
        <v>1</v>
      </c>
      <c r="AL10" s="793">
        <f t="shared" ref="AL10" si="11">IF(AND(X10=0,X11=0),"No Prog ni Ejec",IF(X10=0,CONCATENATE("No Prog, Ejec=  ",X11),X11/X10))</f>
        <v>1</v>
      </c>
      <c r="AM10" s="793">
        <f t="shared" ref="AM10" si="12">IF(AND(Y10=0,Y11=0),"No Prog ni Ejec",IF(Y10=0,CONCATENATE("No Prog, Ejec=  ",Y11),Y11/Y10))</f>
        <v>1</v>
      </c>
      <c r="AN10" s="793">
        <f t="shared" ref="AN10:AT10" si="13">IF(AND(Z10=0,Z11=0),"No Prog ni Ejec",IF(Z10=0,CONCATENATE("No Prog, Ejec=  ",Z11),Z11/Z10))</f>
        <v>1</v>
      </c>
      <c r="AO10" s="793">
        <f t="shared" si="13"/>
        <v>1</v>
      </c>
      <c r="AP10" s="793">
        <f t="shared" si="13"/>
        <v>1</v>
      </c>
      <c r="AQ10" s="793">
        <f t="shared" si="13"/>
        <v>1</v>
      </c>
      <c r="AR10" s="793">
        <f t="shared" si="13"/>
        <v>1</v>
      </c>
      <c r="AS10" s="793">
        <f t="shared" si="13"/>
        <v>1</v>
      </c>
      <c r="AT10" s="794">
        <f t="shared" si="13"/>
        <v>1</v>
      </c>
    </row>
    <row r="11" spans="1:46" s="60" customFormat="1" ht="27" customHeight="1" thickBot="1" x14ac:dyDescent="0.3">
      <c r="A11" s="825"/>
      <c r="B11" s="790"/>
      <c r="C11" s="836"/>
      <c r="D11" s="836"/>
      <c r="E11" s="836"/>
      <c r="F11" s="836"/>
      <c r="G11" s="836"/>
      <c r="H11" s="836"/>
      <c r="I11" s="836"/>
      <c r="J11" s="836"/>
      <c r="K11" s="836"/>
      <c r="L11" s="836"/>
      <c r="M11" s="836"/>
      <c r="N11" s="836"/>
      <c r="O11" s="870"/>
      <c r="P11" s="50"/>
      <c r="Q11" s="862"/>
      <c r="R11" s="867"/>
      <c r="S11" s="39" t="s">
        <v>45</v>
      </c>
      <c r="T11" s="65">
        <v>15</v>
      </c>
      <c r="U11" s="65">
        <v>15</v>
      </c>
      <c r="V11" s="65">
        <v>7</v>
      </c>
      <c r="W11" s="65">
        <v>7</v>
      </c>
      <c r="X11" s="65">
        <v>7</v>
      </c>
      <c r="Y11" s="65">
        <v>7</v>
      </c>
      <c r="Z11" s="65">
        <v>7</v>
      </c>
      <c r="AA11" s="65">
        <v>7</v>
      </c>
      <c r="AB11" s="65">
        <v>7</v>
      </c>
      <c r="AC11" s="306">
        <v>7</v>
      </c>
      <c r="AD11" s="65">
        <v>7</v>
      </c>
      <c r="AE11" s="65">
        <v>7</v>
      </c>
      <c r="AF11" s="21">
        <f>SUM(T11:AE11)</f>
        <v>100</v>
      </c>
      <c r="AG11" s="6"/>
      <c r="AH11" s="796"/>
      <c r="AI11" s="797"/>
      <c r="AJ11" s="797"/>
      <c r="AK11" s="797"/>
      <c r="AL11" s="797"/>
      <c r="AM11" s="797"/>
      <c r="AN11" s="797"/>
      <c r="AO11" s="797"/>
      <c r="AP11" s="797"/>
      <c r="AQ11" s="797"/>
      <c r="AR11" s="797"/>
      <c r="AS11" s="797"/>
      <c r="AT11" s="849"/>
    </row>
    <row r="12" spans="1:46" s="60" customFormat="1" ht="30.75" customHeight="1" thickTop="1" x14ac:dyDescent="0.25">
      <c r="A12" s="835">
        <v>2</v>
      </c>
      <c r="B12" s="871" t="str">
        <f>+'CONSOLIDADO ENE-DIC 2017'!C58</f>
        <v>Implementar y mantener 40% el sistema integrado de gestión de la entidad</v>
      </c>
      <c r="C12" s="811">
        <v>0</v>
      </c>
      <c r="D12" s="811">
        <v>0.22</v>
      </c>
      <c r="E12" s="811">
        <v>0.25</v>
      </c>
      <c r="F12" s="811">
        <v>0.32</v>
      </c>
      <c r="G12" s="811">
        <v>0.37</v>
      </c>
      <c r="H12" s="811">
        <v>0.37</v>
      </c>
      <c r="I12" s="811">
        <v>0.37</v>
      </c>
      <c r="J12" s="811">
        <v>0.38</v>
      </c>
      <c r="K12" s="811">
        <v>0.38</v>
      </c>
      <c r="L12" s="811">
        <v>0.38</v>
      </c>
      <c r="M12" s="811">
        <v>0.38</v>
      </c>
      <c r="N12" s="811">
        <v>0.4</v>
      </c>
      <c r="O12" s="872">
        <v>0.4</v>
      </c>
      <c r="P12" s="50"/>
      <c r="Q12" s="861" t="s">
        <v>66</v>
      </c>
      <c r="R12" s="864" t="s">
        <v>384</v>
      </c>
      <c r="S12" s="40" t="s">
        <v>44</v>
      </c>
      <c r="T12" s="70"/>
      <c r="U12" s="70"/>
      <c r="V12" s="70">
        <v>20</v>
      </c>
      <c r="W12" s="70">
        <v>40</v>
      </c>
      <c r="X12" s="70">
        <v>40</v>
      </c>
      <c r="Y12" s="70"/>
      <c r="Z12" s="70"/>
      <c r="AA12" s="70"/>
      <c r="AB12" s="70"/>
      <c r="AC12" s="310"/>
      <c r="AD12" s="309"/>
      <c r="AE12" s="70"/>
      <c r="AF12" s="11">
        <f>IF(SUM(T12:AE12)=100,SUM(T12:AE12),IF(SUM(T12:AE12)=0,0,"Debe ponderar 100 puntos"))</f>
        <v>100</v>
      </c>
      <c r="AG12" s="6"/>
      <c r="AH12" s="921" t="str">
        <f t="shared" ref="AH12" si="14">IF(AND(T12=0,T13=0),"No Prog ni Ejec",IF(T12=0,CONCATENATE("No Prog, Ejec=  ",T13),T13/T12))</f>
        <v>No Prog ni Ejec</v>
      </c>
      <c r="AI12" s="910" t="str">
        <f t="shared" ref="AI12" si="15">IF(AND(U12=0,U13=0),"No Prog ni Ejec",IF(U12=0,CONCATENATE("No Prog, Ejec=  ",U13),U13/U12))</f>
        <v>No Prog, Ejec=  10</v>
      </c>
      <c r="AJ12" s="910">
        <f t="shared" ref="AJ12" si="16">IF(AND(V12=0,V13=0),"No Prog ni Ejec",IF(V12=0,CONCATENATE("No Prog, Ejec=  ",V13),V13/V12))</f>
        <v>1</v>
      </c>
      <c r="AK12" s="910">
        <f t="shared" ref="AK12" si="17">IF(AND(W12=0,W13=0),"No Prog ni Ejec",IF(W12=0,CONCATENATE("No Prog, Ejec=  ",W13),W13/W12))</f>
        <v>1</v>
      </c>
      <c r="AL12" s="910">
        <f t="shared" ref="AL12" si="18">IF(AND(X12=0,X13=0),"No Prog ni Ejec",IF(X12=0,CONCATENATE("No Prog, Ejec=  ",X13),X13/X12))</f>
        <v>0.75</v>
      </c>
      <c r="AM12" s="910" t="str">
        <f t="shared" ref="AM12" si="19">IF(AND(Y12=0,Y13=0),"No Prog ni Ejec",IF(Y12=0,CONCATENATE("No Prog, Ejec=  ",Y13),Y13/Y12))</f>
        <v>No Prog ni Ejec</v>
      </c>
      <c r="AN12" s="910" t="str">
        <f t="shared" ref="AN12:AT12" si="20">IF(AND(Z12=0,Z13=0),"No Prog ni Ejec",IF(Z12=0,CONCATENATE("No Prog, Ejec=  ",Z13),Z13/Z12))</f>
        <v>No Prog ni Ejec</v>
      </c>
      <c r="AO12" s="910" t="str">
        <f t="shared" si="20"/>
        <v>No Prog ni Ejec</v>
      </c>
      <c r="AP12" s="910" t="str">
        <f t="shared" si="20"/>
        <v>No Prog ni Ejec</v>
      </c>
      <c r="AQ12" s="910" t="str">
        <f t="shared" si="20"/>
        <v>No Prog ni Ejec</v>
      </c>
      <c r="AR12" s="910" t="str">
        <f t="shared" si="20"/>
        <v>No Prog ni Ejec</v>
      </c>
      <c r="AS12" s="910" t="str">
        <f t="shared" si="20"/>
        <v>No Prog ni Ejec</v>
      </c>
      <c r="AT12" s="913">
        <f t="shared" si="20"/>
        <v>1</v>
      </c>
    </row>
    <row r="13" spans="1:46" s="60" customFormat="1" ht="30.75" customHeight="1" x14ac:dyDescent="0.25">
      <c r="A13" s="824"/>
      <c r="B13" s="789"/>
      <c r="C13" s="812"/>
      <c r="D13" s="812"/>
      <c r="E13" s="812"/>
      <c r="F13" s="812"/>
      <c r="G13" s="812"/>
      <c r="H13" s="812"/>
      <c r="I13" s="812"/>
      <c r="J13" s="812"/>
      <c r="K13" s="812"/>
      <c r="L13" s="812"/>
      <c r="M13" s="812"/>
      <c r="N13" s="812"/>
      <c r="O13" s="869"/>
      <c r="P13" s="50"/>
      <c r="Q13" s="850"/>
      <c r="R13" s="851"/>
      <c r="S13" s="37" t="s">
        <v>45</v>
      </c>
      <c r="T13" s="65"/>
      <c r="U13" s="65">
        <v>10</v>
      </c>
      <c r="V13" s="65">
        <v>20</v>
      </c>
      <c r="W13" s="65">
        <v>40</v>
      </c>
      <c r="X13" s="65">
        <v>30</v>
      </c>
      <c r="Y13" s="65"/>
      <c r="Z13" s="65"/>
      <c r="AA13" s="65"/>
      <c r="AB13" s="65"/>
      <c r="AC13" s="306"/>
      <c r="AD13" s="257"/>
      <c r="AE13" s="65"/>
      <c r="AF13" s="9">
        <f>SUM(T13:AE13)</f>
        <v>100</v>
      </c>
      <c r="AG13" s="6"/>
      <c r="AH13" s="795"/>
      <c r="AI13" s="793"/>
      <c r="AJ13" s="793"/>
      <c r="AK13" s="793"/>
      <c r="AL13" s="793"/>
      <c r="AM13" s="793"/>
      <c r="AN13" s="793"/>
      <c r="AO13" s="793"/>
      <c r="AP13" s="793"/>
      <c r="AQ13" s="793"/>
      <c r="AR13" s="793"/>
      <c r="AS13" s="793"/>
      <c r="AT13" s="794"/>
    </row>
    <row r="14" spans="1:46" s="60" customFormat="1" ht="29.25" customHeight="1" x14ac:dyDescent="0.25">
      <c r="A14" s="824"/>
      <c r="B14" s="789"/>
      <c r="C14" s="812"/>
      <c r="D14" s="812"/>
      <c r="E14" s="812"/>
      <c r="F14" s="812"/>
      <c r="G14" s="812"/>
      <c r="H14" s="812"/>
      <c r="I14" s="812"/>
      <c r="J14" s="812"/>
      <c r="K14" s="812"/>
      <c r="L14" s="812"/>
      <c r="M14" s="812"/>
      <c r="N14" s="812"/>
      <c r="O14" s="869"/>
      <c r="P14" s="50"/>
      <c r="Q14" s="850" t="s">
        <v>67</v>
      </c>
      <c r="R14" s="851" t="s">
        <v>385</v>
      </c>
      <c r="S14" s="38" t="s">
        <v>44</v>
      </c>
      <c r="T14" s="68"/>
      <c r="U14" s="68"/>
      <c r="V14" s="68"/>
      <c r="W14" s="68">
        <v>33</v>
      </c>
      <c r="X14" s="68"/>
      <c r="Y14" s="68"/>
      <c r="Z14" s="68"/>
      <c r="AA14" s="68">
        <v>33</v>
      </c>
      <c r="AB14" s="68"/>
      <c r="AC14" s="307"/>
      <c r="AD14" s="302"/>
      <c r="AE14" s="68">
        <v>34</v>
      </c>
      <c r="AF14" s="10">
        <f>IF(SUM(T14:AE14)=100,SUM(T14:AE14),IF(SUM(T14:AE14)=0,0,"Debe ponderar 100 puntos"))</f>
        <v>100</v>
      </c>
      <c r="AG14" s="6"/>
      <c r="AH14" s="795" t="str">
        <f t="shared" ref="AH14" si="21">IF(AND(T14=0,T15=0),"No Prog ni Ejec",IF(T14=0,CONCATENATE("No Prog, Ejec=  ",T15),T15/T14))</f>
        <v>No Prog ni Ejec</v>
      </c>
      <c r="AI14" s="793" t="str">
        <f t="shared" ref="AI14" si="22">IF(AND(U14=0,U15=0),"No Prog ni Ejec",IF(U14=0,CONCATENATE("No Prog, Ejec=  ",U15),U15/U14))</f>
        <v>No Prog ni Ejec</v>
      </c>
      <c r="AJ14" s="793" t="str">
        <f t="shared" ref="AJ14" si="23">IF(AND(V14=0,V15=0),"No Prog ni Ejec",IF(V14=0,CONCATENATE("No Prog, Ejec=  ",V15),V15/V14))</f>
        <v>No Prog ni Ejec</v>
      </c>
      <c r="AK14" s="793">
        <f t="shared" ref="AK14" si="24">IF(AND(W14=0,W15=0),"No Prog ni Ejec",IF(W14=0,CONCATENATE("No Prog, Ejec=  ",W15),W15/W14))</f>
        <v>1</v>
      </c>
      <c r="AL14" s="793" t="str">
        <f t="shared" ref="AL14" si="25">IF(AND(X14=0,X15=0),"No Prog ni Ejec",IF(X14=0,CONCATENATE("No Prog, Ejec=  ",X15),X15/X14))</f>
        <v>No Prog ni Ejec</v>
      </c>
      <c r="AM14" s="793" t="str">
        <f t="shared" ref="AM14" si="26">IF(AND(Y14=0,Y15=0),"No Prog ni Ejec",IF(Y14=0,CONCATENATE("No Prog, Ejec=  ",Y15),Y15/Y14))</f>
        <v>No Prog ni Ejec</v>
      </c>
      <c r="AN14" s="793" t="str">
        <f t="shared" ref="AN14:AT14" si="27">IF(AND(Z14=0,Z15=0),"No Prog ni Ejec",IF(Z14=0,CONCATENATE("No Prog, Ejec=  ",Z15),Z15/Z14))</f>
        <v>No Prog ni Ejec</v>
      </c>
      <c r="AO14" s="793">
        <f t="shared" si="27"/>
        <v>1</v>
      </c>
      <c r="AP14" s="793" t="str">
        <f t="shared" si="27"/>
        <v>No Prog ni Ejec</v>
      </c>
      <c r="AQ14" s="793" t="str">
        <f t="shared" si="27"/>
        <v>No Prog ni Ejec</v>
      </c>
      <c r="AR14" s="793" t="str">
        <f t="shared" si="27"/>
        <v>No Prog ni Ejec</v>
      </c>
      <c r="AS14" s="793">
        <f t="shared" si="27"/>
        <v>1</v>
      </c>
      <c r="AT14" s="794">
        <f t="shared" si="27"/>
        <v>1</v>
      </c>
    </row>
    <row r="15" spans="1:46" s="60" customFormat="1" ht="29.25" customHeight="1" thickBot="1" x14ac:dyDescent="0.3">
      <c r="A15" s="825"/>
      <c r="B15" s="790"/>
      <c r="C15" s="836"/>
      <c r="D15" s="836"/>
      <c r="E15" s="836"/>
      <c r="F15" s="836"/>
      <c r="G15" s="836"/>
      <c r="H15" s="836"/>
      <c r="I15" s="836"/>
      <c r="J15" s="836"/>
      <c r="K15" s="836"/>
      <c r="L15" s="836"/>
      <c r="M15" s="836"/>
      <c r="N15" s="836"/>
      <c r="O15" s="870"/>
      <c r="P15" s="50"/>
      <c r="Q15" s="862"/>
      <c r="R15" s="867"/>
      <c r="S15" s="39" t="s">
        <v>45</v>
      </c>
      <c r="T15" s="69"/>
      <c r="U15" s="69"/>
      <c r="V15" s="69"/>
      <c r="W15" s="69">
        <v>33</v>
      </c>
      <c r="X15" s="69"/>
      <c r="Y15" s="69"/>
      <c r="Z15" s="69"/>
      <c r="AA15" s="69">
        <v>33</v>
      </c>
      <c r="AB15" s="69"/>
      <c r="AC15" s="313"/>
      <c r="AD15" s="319"/>
      <c r="AE15" s="69">
        <v>34</v>
      </c>
      <c r="AF15" s="21">
        <f>SUM(T15:AE15)</f>
        <v>100</v>
      </c>
      <c r="AG15" s="6"/>
      <c r="AH15" s="796"/>
      <c r="AI15" s="797"/>
      <c r="AJ15" s="797"/>
      <c r="AK15" s="797"/>
      <c r="AL15" s="797"/>
      <c r="AM15" s="797"/>
      <c r="AN15" s="797"/>
      <c r="AO15" s="797"/>
      <c r="AP15" s="797"/>
      <c r="AQ15" s="797"/>
      <c r="AR15" s="797"/>
      <c r="AS15" s="797"/>
      <c r="AT15" s="849"/>
    </row>
    <row r="16" spans="1:46" s="60" customFormat="1" ht="34.5" customHeight="1" thickTop="1" x14ac:dyDescent="0.25">
      <c r="A16" s="824">
        <v>3</v>
      </c>
      <c r="B16" s="789" t="str">
        <f>+'CONSOLIDADO ENE-DIC 2017'!C59</f>
        <v>Implementar el 10% el plan de  acción de atención al ciudadano</v>
      </c>
      <c r="C16" s="812">
        <v>0.1</v>
      </c>
      <c r="D16" s="812">
        <v>0.13</v>
      </c>
      <c r="E16" s="812">
        <v>0.16</v>
      </c>
      <c r="F16" s="812">
        <v>0.2</v>
      </c>
      <c r="G16" s="812">
        <v>0.3</v>
      </c>
      <c r="H16" s="812">
        <v>0.33</v>
      </c>
      <c r="I16" s="812">
        <v>0.47</v>
      </c>
      <c r="J16" s="812">
        <v>0.57999999999999996</v>
      </c>
      <c r="K16" s="812">
        <v>0.76</v>
      </c>
      <c r="L16" s="812">
        <v>0.78</v>
      </c>
      <c r="M16" s="812">
        <v>0.8</v>
      </c>
      <c r="N16" s="812">
        <v>1</v>
      </c>
      <c r="O16" s="869">
        <v>1</v>
      </c>
      <c r="P16" s="50"/>
      <c r="Q16" s="853" t="s">
        <v>70</v>
      </c>
      <c r="R16" s="971" t="s">
        <v>386</v>
      </c>
      <c r="S16" s="36" t="s">
        <v>44</v>
      </c>
      <c r="T16" s="70">
        <v>100</v>
      </c>
      <c r="U16" s="70"/>
      <c r="V16" s="70"/>
      <c r="W16" s="70"/>
      <c r="X16" s="70"/>
      <c r="Y16" s="70"/>
      <c r="Z16" s="70"/>
      <c r="AA16" s="70"/>
      <c r="AB16" s="70"/>
      <c r="AC16" s="310"/>
      <c r="AD16" s="309"/>
      <c r="AE16" s="70"/>
      <c r="AF16" s="8">
        <f>IF(SUM(T16:AE16)=100,SUM(T16:AE16),IF(SUM(T16:AE16)=0,0,"Debe ponderar 100 puntos"))</f>
        <v>100</v>
      </c>
      <c r="AG16" s="6"/>
      <c r="AH16" s="782">
        <f t="shared" ref="AH16" si="28">IF(AND(T16=0,T17=0),"No Prog ni Ejec",IF(T16=0,CONCATENATE("No Prog, Ejec=  ",T17),T17/T16))</f>
        <v>1</v>
      </c>
      <c r="AI16" s="792" t="str">
        <f t="shared" ref="AI16" si="29">IF(AND(U16=0,U17=0),"No Prog ni Ejec",IF(U16=0,CONCATENATE("No Prog, Ejec=  ",U17),U17/U16))</f>
        <v>No Prog ni Ejec</v>
      </c>
      <c r="AJ16" s="792" t="str">
        <f t="shared" ref="AJ16" si="30">IF(AND(V16=0,V17=0),"No Prog ni Ejec",IF(V16=0,CONCATENATE("No Prog, Ejec=  ",V17),V17/V16))</f>
        <v>No Prog ni Ejec</v>
      </c>
      <c r="AK16" s="792" t="str">
        <f t="shared" ref="AK16" si="31">IF(AND(W16=0,W17=0),"No Prog ni Ejec",IF(W16=0,CONCATENATE("No Prog, Ejec=  ",W17),W17/W16))</f>
        <v>No Prog ni Ejec</v>
      </c>
      <c r="AL16" s="792" t="str">
        <f t="shared" ref="AL16" si="32">IF(AND(X16=0,X17=0),"No Prog ni Ejec",IF(X16=0,CONCATENATE("No Prog, Ejec=  ",X17),X17/X16))</f>
        <v>No Prog ni Ejec</v>
      </c>
      <c r="AM16" s="792" t="str">
        <f t="shared" ref="AM16" si="33">IF(AND(Y16=0,Y17=0),"No Prog ni Ejec",IF(Y16=0,CONCATENATE("No Prog, Ejec=  ",Y17),Y17/Y16))</f>
        <v>No Prog ni Ejec</v>
      </c>
      <c r="AN16" s="792" t="str">
        <f t="shared" ref="AN16" si="34">IF(AND(Z16=0,Z17=0),"No Prog ni Ejec",IF(Z16=0,CONCATENATE("No Prog, Ejec=  ",Z17),Z17/Z16))</f>
        <v>No Prog ni Ejec</v>
      </c>
      <c r="AO16" s="792" t="str">
        <f t="shared" ref="AO16" si="35">IF(AND(AA16=0,AA17=0),"No Prog ni Ejec",IF(AA16=0,CONCATENATE("No Prog, Ejec=  ",AA17),AA17/AA16))</f>
        <v>No Prog ni Ejec</v>
      </c>
      <c r="AP16" s="792" t="str">
        <f t="shared" ref="AP16" si="36">IF(AND(AB16=0,AB17=0),"No Prog ni Ejec",IF(AB16=0,CONCATENATE("No Prog, Ejec=  ",AB17),AB17/AB16))</f>
        <v>No Prog ni Ejec</v>
      </c>
      <c r="AQ16" s="792" t="str">
        <f t="shared" ref="AQ16" si="37">IF(AND(AC16=0,AC17=0),"No Prog ni Ejec",IF(AC16=0,CONCATENATE("No Prog, Ejec=  ",AC17),AC17/AC16))</f>
        <v>No Prog ni Ejec</v>
      </c>
      <c r="AR16" s="792" t="str">
        <f t="shared" ref="AR16" si="38">IF(AND(AD16=0,AD17=0),"No Prog ni Ejec",IF(AD16=0,CONCATENATE("No Prog, Ejec=  ",AD17),AD17/AD16))</f>
        <v>No Prog ni Ejec</v>
      </c>
      <c r="AS16" s="792" t="str">
        <f t="shared" ref="AS16" si="39">IF(AND(AE16=0,AE17=0),"No Prog ni Ejec",IF(AE16=0,CONCATENATE("No Prog, Ejec=  ",AE17),AE17/AE16))</f>
        <v>No Prog ni Ejec</v>
      </c>
      <c r="AT16" s="780">
        <f t="shared" ref="AT16" si="40">IF(AND(AF16=0,AF17=0),"No Prog ni Ejec",IF(AF16=0,CONCATENATE("No Prog, Ejec=  ",AF17),AF17/AF16))</f>
        <v>1</v>
      </c>
    </row>
    <row r="17" spans="1:46" s="60" customFormat="1" ht="34.5" customHeight="1" x14ac:dyDescent="0.25">
      <c r="A17" s="824"/>
      <c r="B17" s="789"/>
      <c r="C17" s="812"/>
      <c r="D17" s="812"/>
      <c r="E17" s="812"/>
      <c r="F17" s="812"/>
      <c r="G17" s="812"/>
      <c r="H17" s="812"/>
      <c r="I17" s="812"/>
      <c r="J17" s="812"/>
      <c r="K17" s="812"/>
      <c r="L17" s="812"/>
      <c r="M17" s="812"/>
      <c r="N17" s="812"/>
      <c r="O17" s="869"/>
      <c r="P17" s="50"/>
      <c r="Q17" s="850"/>
      <c r="R17" s="851"/>
      <c r="S17" s="37" t="s">
        <v>45</v>
      </c>
      <c r="T17" s="65">
        <v>100</v>
      </c>
      <c r="U17" s="65"/>
      <c r="V17" s="65"/>
      <c r="W17" s="65"/>
      <c r="X17" s="65"/>
      <c r="Y17" s="65"/>
      <c r="Z17" s="65"/>
      <c r="AA17" s="65"/>
      <c r="AB17" s="65"/>
      <c r="AC17" s="306"/>
      <c r="AD17" s="257"/>
      <c r="AE17" s="65"/>
      <c r="AF17" s="9">
        <f>SUM(T17:AE17)</f>
        <v>100</v>
      </c>
      <c r="AG17" s="6"/>
      <c r="AH17" s="795"/>
      <c r="AI17" s="793"/>
      <c r="AJ17" s="793"/>
      <c r="AK17" s="793"/>
      <c r="AL17" s="793"/>
      <c r="AM17" s="793"/>
      <c r="AN17" s="793"/>
      <c r="AO17" s="793"/>
      <c r="AP17" s="793"/>
      <c r="AQ17" s="793"/>
      <c r="AR17" s="793"/>
      <c r="AS17" s="793"/>
      <c r="AT17" s="794"/>
    </row>
    <row r="18" spans="1:46" s="60" customFormat="1" ht="27" customHeight="1" x14ac:dyDescent="0.25">
      <c r="A18" s="824"/>
      <c r="B18" s="789"/>
      <c r="C18" s="812"/>
      <c r="D18" s="812"/>
      <c r="E18" s="812"/>
      <c r="F18" s="812"/>
      <c r="G18" s="812"/>
      <c r="H18" s="812"/>
      <c r="I18" s="812"/>
      <c r="J18" s="812"/>
      <c r="K18" s="812"/>
      <c r="L18" s="812"/>
      <c r="M18" s="812"/>
      <c r="N18" s="812"/>
      <c r="O18" s="869"/>
      <c r="P18" s="50"/>
      <c r="Q18" s="850" t="s">
        <v>387</v>
      </c>
      <c r="R18" s="851" t="s">
        <v>388</v>
      </c>
      <c r="S18" s="38" t="s">
        <v>44</v>
      </c>
      <c r="T18" s="68"/>
      <c r="U18" s="68"/>
      <c r="V18" s="68"/>
      <c r="W18" s="68">
        <v>33</v>
      </c>
      <c r="X18" s="68"/>
      <c r="Y18" s="68"/>
      <c r="Z18" s="68"/>
      <c r="AA18" s="68">
        <v>33</v>
      </c>
      <c r="AB18" s="68"/>
      <c r="AC18" s="307"/>
      <c r="AD18" s="302"/>
      <c r="AE18" s="68">
        <v>34</v>
      </c>
      <c r="AF18" s="10">
        <f>IF(SUM(T18:AE18)=100,SUM(T18:AE18),IF(SUM(T18:AE18)=0,0,"Debe ponderar 100 puntos"))</f>
        <v>100</v>
      </c>
      <c r="AG18" s="6"/>
      <c r="AH18" s="795" t="str">
        <f t="shared" ref="AH18" si="41">IF(AND(T18=0,T19=0),"No Prog ni Ejec",IF(T18=0,CONCATENATE("No Prog, Ejec=  ",T19),T19/T18))</f>
        <v>No Prog ni Ejec</v>
      </c>
      <c r="AI18" s="793" t="str">
        <f t="shared" ref="AI18" si="42">IF(AND(U18=0,U19=0),"No Prog ni Ejec",IF(U18=0,CONCATENATE("No Prog, Ejec=  ",U19),U19/U18))</f>
        <v>No Prog ni Ejec</v>
      </c>
      <c r="AJ18" s="793" t="str">
        <f t="shared" ref="AJ18" si="43">IF(AND(V18=0,V19=0),"No Prog ni Ejec",IF(V18=0,CONCATENATE("No Prog, Ejec=  ",V19),V19/V18))</f>
        <v>No Prog ni Ejec</v>
      </c>
      <c r="AK18" s="793">
        <f t="shared" ref="AK18" si="44">IF(AND(W18=0,W19=0),"No Prog ni Ejec",IF(W18=0,CONCATENATE("No Prog, Ejec=  ",W19),W19/W18))</f>
        <v>0</v>
      </c>
      <c r="AL18" s="793" t="str">
        <f t="shared" ref="AL18" si="45">IF(AND(X18=0,X19=0),"No Prog ni Ejec",IF(X18=0,CONCATENATE("No Prog, Ejec=  ",X19),X19/X18))</f>
        <v>No Prog, Ejec=  33</v>
      </c>
      <c r="AM18" s="793" t="str">
        <f t="shared" ref="AM18" si="46">IF(AND(Y18=0,Y19=0),"No Prog ni Ejec",IF(Y18=0,CONCATENATE("No Prog, Ejec=  ",Y19),Y19/Y18))</f>
        <v>No Prog ni Ejec</v>
      </c>
      <c r="AN18" s="793" t="str">
        <f t="shared" ref="AN18" si="47">IF(AND(Z18=0,Z19=0),"No Prog ni Ejec",IF(Z18=0,CONCATENATE("No Prog, Ejec=  ",Z19),Z19/Z18))</f>
        <v>No Prog ni Ejec</v>
      </c>
      <c r="AO18" s="793">
        <f t="shared" ref="AO18" si="48">IF(AND(AA18=0,AA19=0),"No Prog ni Ejec",IF(AA18=0,CONCATENATE("No Prog, Ejec=  ",AA19),AA19/AA18))</f>
        <v>1</v>
      </c>
      <c r="AP18" s="793" t="str">
        <f t="shared" ref="AP18" si="49">IF(AND(AB18=0,AB19=0),"No Prog ni Ejec",IF(AB18=0,CONCATENATE("No Prog, Ejec=  ",AB19),AB19/AB18))</f>
        <v>No Prog ni Ejec</v>
      </c>
      <c r="AQ18" s="793" t="str">
        <f t="shared" ref="AQ18" si="50">IF(AND(AC18=0,AC19=0),"No Prog ni Ejec",IF(AC18=0,CONCATENATE("No Prog, Ejec=  ",AC19),AC19/AC18))</f>
        <v>No Prog ni Ejec</v>
      </c>
      <c r="AR18" s="793" t="str">
        <f t="shared" ref="AR18" si="51">IF(AND(AD18=0,AD19=0),"No Prog ni Ejec",IF(AD18=0,CONCATENATE("No Prog, Ejec=  ",AD19),AD19/AD18))</f>
        <v>No Prog ni Ejec</v>
      </c>
      <c r="AS18" s="793">
        <f t="shared" ref="AS18" si="52">IF(AND(AE18=0,AE19=0),"No Prog ni Ejec",IF(AE18=0,CONCATENATE("No Prog, Ejec=  ",AE19),AE19/AE18))</f>
        <v>1</v>
      </c>
      <c r="AT18" s="794">
        <f t="shared" ref="AT18" si="53">IF(AND(AF18=0,AF19=0),"No Prog ni Ejec",IF(AF18=0,CONCATENATE("No Prog, Ejec=  ",AF19),AF19/AF18))</f>
        <v>1</v>
      </c>
    </row>
    <row r="19" spans="1:46" s="60" customFormat="1" ht="27" customHeight="1" x14ac:dyDescent="0.25">
      <c r="A19" s="824"/>
      <c r="B19" s="789"/>
      <c r="C19" s="812"/>
      <c r="D19" s="812"/>
      <c r="E19" s="812"/>
      <c r="F19" s="812"/>
      <c r="G19" s="812"/>
      <c r="H19" s="812"/>
      <c r="I19" s="812"/>
      <c r="J19" s="812"/>
      <c r="K19" s="812"/>
      <c r="L19" s="812"/>
      <c r="M19" s="812"/>
      <c r="N19" s="812"/>
      <c r="O19" s="869"/>
      <c r="P19" s="50"/>
      <c r="Q19" s="850"/>
      <c r="R19" s="851"/>
      <c r="S19" s="37" t="s">
        <v>45</v>
      </c>
      <c r="T19" s="65"/>
      <c r="U19" s="65"/>
      <c r="V19" s="65"/>
      <c r="W19" s="65"/>
      <c r="X19" s="65">
        <v>33</v>
      </c>
      <c r="Y19" s="65"/>
      <c r="Z19" s="65"/>
      <c r="AA19" s="65">
        <v>33</v>
      </c>
      <c r="AB19" s="65"/>
      <c r="AC19" s="306"/>
      <c r="AD19" s="257"/>
      <c r="AE19" s="65">
        <v>34</v>
      </c>
      <c r="AF19" s="9">
        <f>SUM(T19:AE19)</f>
        <v>100</v>
      </c>
      <c r="AG19" s="6"/>
      <c r="AH19" s="795"/>
      <c r="AI19" s="793"/>
      <c r="AJ19" s="793"/>
      <c r="AK19" s="793"/>
      <c r="AL19" s="793"/>
      <c r="AM19" s="793"/>
      <c r="AN19" s="793"/>
      <c r="AO19" s="793"/>
      <c r="AP19" s="793"/>
      <c r="AQ19" s="793"/>
      <c r="AR19" s="793"/>
      <c r="AS19" s="793"/>
      <c r="AT19" s="794"/>
    </row>
    <row r="20" spans="1:46" s="60" customFormat="1" ht="30.75" customHeight="1" x14ac:dyDescent="0.25">
      <c r="A20" s="824"/>
      <c r="B20" s="789"/>
      <c r="C20" s="812"/>
      <c r="D20" s="812"/>
      <c r="E20" s="812"/>
      <c r="F20" s="812"/>
      <c r="G20" s="812"/>
      <c r="H20" s="812"/>
      <c r="I20" s="812"/>
      <c r="J20" s="812"/>
      <c r="K20" s="812"/>
      <c r="L20" s="812"/>
      <c r="M20" s="812"/>
      <c r="N20" s="812"/>
      <c r="O20" s="869"/>
      <c r="P20" s="50"/>
      <c r="Q20" s="850" t="s">
        <v>389</v>
      </c>
      <c r="R20" s="851" t="s">
        <v>390</v>
      </c>
      <c r="S20" s="38" t="s">
        <v>44</v>
      </c>
      <c r="T20" s="68"/>
      <c r="U20" s="68"/>
      <c r="V20" s="68"/>
      <c r="W20" s="68"/>
      <c r="X20" s="68"/>
      <c r="Y20" s="68"/>
      <c r="Z20" s="68">
        <v>50</v>
      </c>
      <c r="AA20" s="68"/>
      <c r="AB20" s="68"/>
      <c r="AC20" s="307"/>
      <c r="AD20" s="302"/>
      <c r="AE20" s="68">
        <v>50</v>
      </c>
      <c r="AF20" s="10">
        <f>IF(SUM(T20:AE20)=100,SUM(T20:AE20),IF(SUM(T20:AE20)=0,0,"Debe ponderar 100 puntos"))</f>
        <v>100</v>
      </c>
      <c r="AG20" s="6"/>
      <c r="AH20" s="795" t="str">
        <f t="shared" ref="AH20" si="54">IF(AND(T20=0,T21=0),"No Prog ni Ejec",IF(T20=0,CONCATENATE("No Prog, Ejec=  ",T21),T21/T20))</f>
        <v>No Prog ni Ejec</v>
      </c>
      <c r="AI20" s="793" t="str">
        <f t="shared" ref="AI20" si="55">IF(AND(U20=0,U21=0),"No Prog ni Ejec",IF(U20=0,CONCATENATE("No Prog, Ejec=  ",U21),U21/U20))</f>
        <v>No Prog ni Ejec</v>
      </c>
      <c r="AJ20" s="793" t="str">
        <f t="shared" ref="AJ20" si="56">IF(AND(V20=0,V21=0),"No Prog ni Ejec",IF(V20=0,CONCATENATE("No Prog, Ejec=  ",V21),V21/V20))</f>
        <v>No Prog ni Ejec</v>
      </c>
      <c r="AK20" s="793" t="str">
        <f t="shared" ref="AK20" si="57">IF(AND(W20=0,W21=0),"No Prog ni Ejec",IF(W20=0,CONCATENATE("No Prog, Ejec=  ",W21),W21/W20))</f>
        <v>No Prog ni Ejec</v>
      </c>
      <c r="AL20" s="793" t="str">
        <f t="shared" ref="AL20" si="58">IF(AND(X20=0,X21=0),"No Prog ni Ejec",IF(X20=0,CONCATENATE("No Prog, Ejec=  ",X21),X21/X20))</f>
        <v>No Prog ni Ejec</v>
      </c>
      <c r="AM20" s="793" t="str">
        <f t="shared" ref="AM20" si="59">IF(AND(Y20=0,Y21=0),"No Prog ni Ejec",IF(Y20=0,CONCATENATE("No Prog, Ejec=  ",Y21),Y21/Y20))</f>
        <v>No Prog ni Ejec</v>
      </c>
      <c r="AN20" s="793">
        <f t="shared" ref="AN20" si="60">IF(AND(Z20=0,Z21=0),"No Prog ni Ejec",IF(Z20=0,CONCATENATE("No Prog, Ejec=  ",Z21),Z21/Z20))</f>
        <v>1</v>
      </c>
      <c r="AO20" s="793" t="str">
        <f t="shared" ref="AO20" si="61">IF(AND(AA20=0,AA21=0),"No Prog ni Ejec",IF(AA20=0,CONCATENATE("No Prog, Ejec=  ",AA21),AA21/AA20))</f>
        <v>No Prog ni Ejec</v>
      </c>
      <c r="AP20" s="793" t="str">
        <f t="shared" ref="AP20" si="62">IF(AND(AB20=0,AB21=0),"No Prog ni Ejec",IF(AB20=0,CONCATENATE("No Prog, Ejec=  ",AB21),AB21/AB20))</f>
        <v>No Prog ni Ejec</v>
      </c>
      <c r="AQ20" s="793" t="str">
        <f t="shared" ref="AQ20" si="63">IF(AND(AC20=0,AC21=0),"No Prog ni Ejec",IF(AC20=0,CONCATENATE("No Prog, Ejec=  ",AC21),AC21/AC20))</f>
        <v>No Prog ni Ejec</v>
      </c>
      <c r="AR20" s="793" t="str">
        <f t="shared" ref="AR20" si="64">IF(AND(AD20=0,AD21=0),"No Prog ni Ejec",IF(AD20=0,CONCATENATE("No Prog, Ejec=  ",AD21),AD21/AD20))</f>
        <v>No Prog ni Ejec</v>
      </c>
      <c r="AS20" s="793">
        <f t="shared" ref="AS20" si="65">IF(AND(AE20=0,AE21=0),"No Prog ni Ejec",IF(AE20=0,CONCATENATE("No Prog, Ejec=  ",AE21),AE21/AE20))</f>
        <v>1</v>
      </c>
      <c r="AT20" s="794">
        <f t="shared" ref="AT20" si="66">IF(AND(AF20=0,AF21=0),"No Prog ni Ejec",IF(AF20=0,CONCATENATE("No Prog, Ejec=  ",AF21),AF21/AF20))</f>
        <v>1</v>
      </c>
    </row>
    <row r="21" spans="1:46" s="60" customFormat="1" ht="30.75" customHeight="1" x14ac:dyDescent="0.25">
      <c r="A21" s="824"/>
      <c r="B21" s="789"/>
      <c r="C21" s="812"/>
      <c r="D21" s="812"/>
      <c r="E21" s="812"/>
      <c r="F21" s="812"/>
      <c r="G21" s="812"/>
      <c r="H21" s="812"/>
      <c r="I21" s="812"/>
      <c r="J21" s="812"/>
      <c r="K21" s="812"/>
      <c r="L21" s="812"/>
      <c r="M21" s="812"/>
      <c r="N21" s="812"/>
      <c r="O21" s="869"/>
      <c r="P21" s="50"/>
      <c r="Q21" s="850"/>
      <c r="R21" s="851"/>
      <c r="S21" s="37" t="s">
        <v>45</v>
      </c>
      <c r="T21" s="65"/>
      <c r="U21" s="65"/>
      <c r="V21" s="65"/>
      <c r="W21" s="65"/>
      <c r="X21" s="65"/>
      <c r="Y21" s="65"/>
      <c r="Z21" s="65">
        <v>50</v>
      </c>
      <c r="AA21" s="65"/>
      <c r="AB21" s="65"/>
      <c r="AC21" s="306"/>
      <c r="AD21" s="257"/>
      <c r="AE21" s="65">
        <v>50</v>
      </c>
      <c r="AF21" s="9">
        <f>SUM(T21:AE21)</f>
        <v>100</v>
      </c>
      <c r="AG21" s="6"/>
      <c r="AH21" s="795"/>
      <c r="AI21" s="793"/>
      <c r="AJ21" s="793"/>
      <c r="AK21" s="793"/>
      <c r="AL21" s="793"/>
      <c r="AM21" s="793"/>
      <c r="AN21" s="793"/>
      <c r="AO21" s="793"/>
      <c r="AP21" s="793"/>
      <c r="AQ21" s="793"/>
      <c r="AR21" s="793"/>
      <c r="AS21" s="793"/>
      <c r="AT21" s="794"/>
    </row>
    <row r="22" spans="1:46" s="60" customFormat="1" ht="29.25" customHeight="1" x14ac:dyDescent="0.25">
      <c r="A22" s="824"/>
      <c r="B22" s="789"/>
      <c r="C22" s="812"/>
      <c r="D22" s="812"/>
      <c r="E22" s="812"/>
      <c r="F22" s="812"/>
      <c r="G22" s="812"/>
      <c r="H22" s="812"/>
      <c r="I22" s="812"/>
      <c r="J22" s="812"/>
      <c r="K22" s="812"/>
      <c r="L22" s="812"/>
      <c r="M22" s="812"/>
      <c r="N22" s="812"/>
      <c r="O22" s="869"/>
      <c r="P22" s="50"/>
      <c r="Q22" s="850" t="s">
        <v>391</v>
      </c>
      <c r="R22" s="851" t="s">
        <v>392</v>
      </c>
      <c r="S22" s="38" t="s">
        <v>44</v>
      </c>
      <c r="T22" s="68"/>
      <c r="U22" s="68"/>
      <c r="V22" s="68"/>
      <c r="W22" s="68"/>
      <c r="X22" s="68"/>
      <c r="Y22" s="68"/>
      <c r="Z22" s="68"/>
      <c r="AA22" s="68"/>
      <c r="AB22" s="68">
        <v>100</v>
      </c>
      <c r="AC22" s="307"/>
      <c r="AD22" s="302"/>
      <c r="AE22" s="68"/>
      <c r="AF22" s="10">
        <f>IF(SUM(T22:AE22)=100,SUM(T22:AE22),IF(SUM(T22:AE22)=0,0,"Debe ponderar 100 puntos"))</f>
        <v>100</v>
      </c>
      <c r="AG22" s="6"/>
      <c r="AH22" s="795" t="str">
        <f t="shared" ref="AH22" si="67">IF(AND(T22=0,T23=0),"No Prog ni Ejec",IF(T22=0,CONCATENATE("No Prog, Ejec=  ",T23),T23/T22))</f>
        <v>No Prog ni Ejec</v>
      </c>
      <c r="AI22" s="793" t="str">
        <f t="shared" ref="AI22" si="68">IF(AND(U22=0,U23=0),"No Prog ni Ejec",IF(U22=0,CONCATENATE("No Prog, Ejec=  ",U23),U23/U22))</f>
        <v>No Prog ni Ejec</v>
      </c>
      <c r="AJ22" s="793" t="str">
        <f t="shared" ref="AJ22" si="69">IF(AND(V22=0,V23=0),"No Prog ni Ejec",IF(V22=0,CONCATENATE("No Prog, Ejec=  ",V23),V23/V22))</f>
        <v>No Prog ni Ejec</v>
      </c>
      <c r="AK22" s="793" t="str">
        <f t="shared" ref="AK22" si="70">IF(AND(W22=0,W23=0),"No Prog ni Ejec",IF(W22=0,CONCATENATE("No Prog, Ejec=  ",W23),W23/W22))</f>
        <v>No Prog ni Ejec</v>
      </c>
      <c r="AL22" s="793" t="str">
        <f t="shared" ref="AL22" si="71">IF(AND(X22=0,X23=0),"No Prog ni Ejec",IF(X22=0,CONCATENATE("No Prog, Ejec=  ",X23),X23/X22))</f>
        <v>No Prog ni Ejec</v>
      </c>
      <c r="AM22" s="793" t="str">
        <f t="shared" ref="AM22" si="72">IF(AND(Y22=0,Y23=0),"No Prog ni Ejec",IF(Y22=0,CONCATENATE("No Prog, Ejec=  ",Y23),Y23/Y22))</f>
        <v>No Prog ni Ejec</v>
      </c>
      <c r="AN22" s="793" t="str">
        <f t="shared" ref="AN22" si="73">IF(AND(Z22=0,Z23=0),"No Prog ni Ejec",IF(Z22=0,CONCATENATE("No Prog, Ejec=  ",Z23),Z23/Z22))</f>
        <v>No Prog ni Ejec</v>
      </c>
      <c r="AO22" s="793" t="str">
        <f t="shared" ref="AO22" si="74">IF(AND(AA22=0,AA23=0),"No Prog ni Ejec",IF(AA22=0,CONCATENATE("No Prog, Ejec=  ",AA23),AA23/AA22))</f>
        <v>No Prog ni Ejec</v>
      </c>
      <c r="AP22" s="793">
        <f t="shared" ref="AP22" si="75">IF(AND(AB22=0,AB23=0),"No Prog ni Ejec",IF(AB22=0,CONCATENATE("No Prog, Ejec=  ",AB23),AB23/AB22))</f>
        <v>1</v>
      </c>
      <c r="AQ22" s="793" t="str">
        <f t="shared" ref="AQ22" si="76">IF(AND(AC22=0,AC23=0),"No Prog ni Ejec",IF(AC22=0,CONCATENATE("No Prog, Ejec=  ",AC23),AC23/AC22))</f>
        <v>No Prog ni Ejec</v>
      </c>
      <c r="AR22" s="793" t="str">
        <f t="shared" ref="AR22" si="77">IF(AND(AD22=0,AD23=0),"No Prog ni Ejec",IF(AD22=0,CONCATENATE("No Prog, Ejec=  ",AD23),AD23/AD22))</f>
        <v>No Prog ni Ejec</v>
      </c>
      <c r="AS22" s="793" t="str">
        <f t="shared" ref="AS22" si="78">IF(AND(AE22=0,AE23=0),"No Prog ni Ejec",IF(AE22=0,CONCATENATE("No Prog, Ejec=  ",AE23),AE23/AE22))</f>
        <v>No Prog ni Ejec</v>
      </c>
      <c r="AT22" s="794">
        <f t="shared" ref="AT22" si="79">IF(AND(AF22=0,AF23=0),"No Prog ni Ejec",IF(AF22=0,CONCATENATE("No Prog, Ejec=  ",AF23),AF23/AF22))</f>
        <v>1</v>
      </c>
    </row>
    <row r="23" spans="1:46" s="60" customFormat="1" ht="29.25" customHeight="1" x14ac:dyDescent="0.25">
      <c r="A23" s="824"/>
      <c r="B23" s="789"/>
      <c r="C23" s="812"/>
      <c r="D23" s="812"/>
      <c r="E23" s="812"/>
      <c r="F23" s="812"/>
      <c r="G23" s="812"/>
      <c r="H23" s="812"/>
      <c r="I23" s="812"/>
      <c r="J23" s="812"/>
      <c r="K23" s="812"/>
      <c r="L23" s="812"/>
      <c r="M23" s="812"/>
      <c r="N23" s="812"/>
      <c r="O23" s="869"/>
      <c r="P23" s="50"/>
      <c r="Q23" s="850"/>
      <c r="R23" s="851"/>
      <c r="S23" s="37" t="s">
        <v>45</v>
      </c>
      <c r="T23" s="65"/>
      <c r="U23" s="65"/>
      <c r="V23" s="65"/>
      <c r="W23" s="65"/>
      <c r="X23" s="65"/>
      <c r="Y23" s="65"/>
      <c r="Z23" s="65"/>
      <c r="AA23" s="65"/>
      <c r="AB23" s="65">
        <v>100</v>
      </c>
      <c r="AC23" s="306"/>
      <c r="AD23" s="257"/>
      <c r="AE23" s="65"/>
      <c r="AF23" s="9">
        <f>SUM(T23:AE23)</f>
        <v>100</v>
      </c>
      <c r="AG23" s="6"/>
      <c r="AH23" s="795"/>
      <c r="AI23" s="793"/>
      <c r="AJ23" s="793"/>
      <c r="AK23" s="793"/>
      <c r="AL23" s="793"/>
      <c r="AM23" s="793"/>
      <c r="AN23" s="793"/>
      <c r="AO23" s="793"/>
      <c r="AP23" s="793"/>
      <c r="AQ23" s="793"/>
      <c r="AR23" s="793"/>
      <c r="AS23" s="793"/>
      <c r="AT23" s="794"/>
    </row>
    <row r="24" spans="1:46" s="60" customFormat="1" ht="32.25" customHeight="1" x14ac:dyDescent="0.25">
      <c r="A24" s="824"/>
      <c r="B24" s="789"/>
      <c r="C24" s="812"/>
      <c r="D24" s="812"/>
      <c r="E24" s="812"/>
      <c r="F24" s="812"/>
      <c r="G24" s="812"/>
      <c r="H24" s="812"/>
      <c r="I24" s="812"/>
      <c r="J24" s="812"/>
      <c r="K24" s="812"/>
      <c r="L24" s="812"/>
      <c r="M24" s="812"/>
      <c r="N24" s="812"/>
      <c r="O24" s="869"/>
      <c r="P24" s="50"/>
      <c r="Q24" s="850" t="s">
        <v>393</v>
      </c>
      <c r="R24" s="899" t="s">
        <v>394</v>
      </c>
      <c r="S24" s="38" t="s">
        <v>44</v>
      </c>
      <c r="T24" s="68">
        <v>7</v>
      </c>
      <c r="U24" s="68">
        <v>8</v>
      </c>
      <c r="V24" s="68">
        <v>10</v>
      </c>
      <c r="W24" s="68">
        <v>10</v>
      </c>
      <c r="X24" s="68">
        <v>10</v>
      </c>
      <c r="Y24" s="68">
        <v>8</v>
      </c>
      <c r="Z24" s="68">
        <v>10</v>
      </c>
      <c r="AA24" s="68">
        <v>10</v>
      </c>
      <c r="AB24" s="68">
        <v>10</v>
      </c>
      <c r="AC24" s="307">
        <v>5</v>
      </c>
      <c r="AD24" s="68">
        <v>5</v>
      </c>
      <c r="AE24" s="68">
        <v>7</v>
      </c>
      <c r="AF24" s="10">
        <f>IF(SUM(T24:AE24)=100,SUM(T24:AE24),IF(SUM(T24:AE24)=0,0,"Debe ponderar 100 puntos"))</f>
        <v>100</v>
      </c>
      <c r="AG24" s="6"/>
      <c r="AH24" s="795">
        <f t="shared" ref="AH24" si="80">IF(AND(T24=0,T25=0),"No Prog ni Ejec",IF(T24=0,CONCATENATE("No Prog, Ejec=  ",T25),T25/T24))</f>
        <v>1</v>
      </c>
      <c r="AI24" s="793">
        <f t="shared" ref="AI24" si="81">IF(AND(U24=0,U25=0),"No Prog ni Ejec",IF(U24=0,CONCATENATE("No Prog, Ejec=  ",U25),U25/U24))</f>
        <v>1</v>
      </c>
      <c r="AJ24" s="793">
        <f t="shared" ref="AJ24" si="82">IF(AND(V24=0,V25=0),"No Prog ni Ejec",IF(V24=0,CONCATENATE("No Prog, Ejec=  ",V25),V25/V24))</f>
        <v>1</v>
      </c>
      <c r="AK24" s="793">
        <f t="shared" ref="AK24" si="83">IF(AND(W24=0,W25=0),"No Prog ni Ejec",IF(W24=0,CONCATENATE("No Prog, Ejec=  ",W25),W25/W24))</f>
        <v>1</v>
      </c>
      <c r="AL24" s="793">
        <f t="shared" ref="AL24" si="84">IF(AND(X24=0,X25=0),"No Prog ni Ejec",IF(X24=0,CONCATENATE("No Prog, Ejec=  ",X25),X25/X24))</f>
        <v>1</v>
      </c>
      <c r="AM24" s="793">
        <f t="shared" ref="AM24" si="85">IF(AND(Y24=0,Y25=0),"No Prog ni Ejec",IF(Y24=0,CONCATENATE("No Prog, Ejec=  ",Y25),Y25/Y24))</f>
        <v>1</v>
      </c>
      <c r="AN24" s="793">
        <f t="shared" ref="AN24:AT24" si="86">IF(AND(Z24=0,Z25=0),"No Prog ni Ejec",IF(Z24=0,CONCATENATE("No Prog, Ejec=  ",Z25),Z25/Z24))</f>
        <v>1</v>
      </c>
      <c r="AO24" s="793">
        <f t="shared" si="86"/>
        <v>1</v>
      </c>
      <c r="AP24" s="793">
        <f t="shared" si="86"/>
        <v>1</v>
      </c>
      <c r="AQ24" s="793">
        <f t="shared" si="86"/>
        <v>1</v>
      </c>
      <c r="AR24" s="793">
        <f t="shared" si="86"/>
        <v>1</v>
      </c>
      <c r="AS24" s="793">
        <f t="shared" si="86"/>
        <v>1</v>
      </c>
      <c r="AT24" s="794">
        <f t="shared" si="86"/>
        <v>1</v>
      </c>
    </row>
    <row r="25" spans="1:46" s="60" customFormat="1" ht="32.25" customHeight="1" thickBot="1" x14ac:dyDescent="0.3">
      <c r="A25" s="873"/>
      <c r="B25" s="874"/>
      <c r="C25" s="813"/>
      <c r="D25" s="813"/>
      <c r="E25" s="813"/>
      <c r="F25" s="813"/>
      <c r="G25" s="813"/>
      <c r="H25" s="813"/>
      <c r="I25" s="813"/>
      <c r="J25" s="813"/>
      <c r="K25" s="813"/>
      <c r="L25" s="813"/>
      <c r="M25" s="813"/>
      <c r="N25" s="813"/>
      <c r="O25" s="878"/>
      <c r="P25" s="50"/>
      <c r="Q25" s="972"/>
      <c r="R25" s="973"/>
      <c r="S25" s="41" t="s">
        <v>45</v>
      </c>
      <c r="T25" s="66">
        <v>7</v>
      </c>
      <c r="U25" s="66">
        <v>8</v>
      </c>
      <c r="V25" s="66">
        <v>10</v>
      </c>
      <c r="W25" s="66">
        <v>10</v>
      </c>
      <c r="X25" s="66">
        <v>10</v>
      </c>
      <c r="Y25" s="66">
        <v>8</v>
      </c>
      <c r="Z25" s="66">
        <v>10</v>
      </c>
      <c r="AA25" s="66">
        <v>10</v>
      </c>
      <c r="AB25" s="66">
        <v>10</v>
      </c>
      <c r="AC25" s="308">
        <v>5</v>
      </c>
      <c r="AD25" s="66">
        <v>5</v>
      </c>
      <c r="AE25" s="66">
        <v>7</v>
      </c>
      <c r="AF25" s="15">
        <f>SUM(T25:AE25)</f>
        <v>100</v>
      </c>
      <c r="AG25" s="6"/>
      <c r="AH25" s="803"/>
      <c r="AI25" s="804"/>
      <c r="AJ25" s="804"/>
      <c r="AK25" s="804"/>
      <c r="AL25" s="804"/>
      <c r="AM25" s="804"/>
      <c r="AN25" s="804"/>
      <c r="AO25" s="804"/>
      <c r="AP25" s="804"/>
      <c r="AQ25" s="804"/>
      <c r="AR25" s="804"/>
      <c r="AS25" s="804"/>
      <c r="AT25" s="860"/>
    </row>
    <row r="26" spans="1:46" s="60" customFormat="1" ht="12.75" customHeight="1" thickBot="1" x14ac:dyDescent="0.3">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row>
    <row r="27" spans="1:46" ht="15.75" customHeight="1" thickTop="1" thickBot="1" x14ac:dyDescent="0.3">
      <c r="B27" s="560" t="s">
        <v>408</v>
      </c>
      <c r="C27" s="561"/>
      <c r="D27" s="561"/>
      <c r="E27" s="561"/>
      <c r="F27" s="561"/>
      <c r="G27" s="561"/>
      <c r="H27" s="561"/>
      <c r="I27" s="561"/>
      <c r="J27" s="561"/>
      <c r="K27" s="562"/>
      <c r="L27" s="17"/>
      <c r="M27" s="17"/>
      <c r="N27" s="17"/>
      <c r="O27" s="17"/>
      <c r="AH27" s="879" t="s">
        <v>184</v>
      </c>
      <c r="AI27" s="880"/>
      <c r="AJ27" s="880"/>
      <c r="AK27" s="880"/>
      <c r="AL27" s="880"/>
      <c r="AM27" s="880"/>
      <c r="AN27" s="881"/>
    </row>
    <row r="28" spans="1:46" ht="18.75" customHeight="1" thickTop="1" x14ac:dyDescent="0.25">
      <c r="B28" s="351" t="s">
        <v>185</v>
      </c>
      <c r="C28" s="563" t="s">
        <v>197</v>
      </c>
      <c r="D28" s="564"/>
      <c r="E28" s="564"/>
      <c r="F28" s="564"/>
      <c r="G28" s="564"/>
      <c r="H28" s="564"/>
      <c r="I28" s="564"/>
      <c r="J28" s="564"/>
      <c r="K28" s="565"/>
      <c r="L28" s="17"/>
      <c r="M28" s="17"/>
      <c r="N28" s="17"/>
      <c r="O28" s="17"/>
      <c r="Q28" s="3"/>
      <c r="R28" s="4"/>
      <c r="S28" s="60"/>
      <c r="AH28" s="882" t="s">
        <v>7</v>
      </c>
      <c r="AI28" s="883"/>
      <c r="AJ28" s="884"/>
      <c r="AK28" s="875" t="s">
        <v>8</v>
      </c>
      <c r="AL28" s="876"/>
      <c r="AM28" s="876"/>
      <c r="AN28" s="877"/>
    </row>
    <row r="29" spans="1:46" s="63" customFormat="1" ht="18" customHeight="1" x14ac:dyDescent="0.25">
      <c r="B29" s="352" t="s">
        <v>187</v>
      </c>
      <c r="C29" s="566" t="s">
        <v>203</v>
      </c>
      <c r="D29" s="567"/>
      <c r="E29" s="567"/>
      <c r="F29" s="567"/>
      <c r="G29" s="567"/>
      <c r="H29" s="567"/>
      <c r="I29" s="567"/>
      <c r="J29" s="567"/>
      <c r="K29" s="568"/>
      <c r="L29" s="17"/>
      <c r="M29" s="17"/>
      <c r="N29" s="17"/>
      <c r="O29" s="17"/>
      <c r="P29" s="59"/>
      <c r="Q29" s="59"/>
      <c r="R29" s="1"/>
      <c r="S29" s="59"/>
      <c r="T29" s="59"/>
      <c r="U29" s="59"/>
      <c r="V29" s="59"/>
      <c r="W29" s="59"/>
      <c r="X29" s="59"/>
      <c r="Y29" s="59"/>
      <c r="Z29" s="59"/>
      <c r="AA29" s="59"/>
      <c r="AB29" s="59"/>
      <c r="AC29" s="59"/>
      <c r="AD29" s="59"/>
      <c r="AE29" s="59"/>
      <c r="AF29" s="59"/>
      <c r="AG29" s="59"/>
      <c r="AH29" s="885" t="s">
        <v>9</v>
      </c>
      <c r="AI29" s="886"/>
      <c r="AJ29" s="887"/>
      <c r="AK29" s="888" t="s">
        <v>83</v>
      </c>
      <c r="AL29" s="889"/>
      <c r="AM29" s="889"/>
      <c r="AN29" s="890"/>
    </row>
    <row r="30" spans="1:46" s="63" customFormat="1" ht="18" customHeight="1" x14ac:dyDescent="0.25">
      <c r="B30" s="353" t="s">
        <v>188</v>
      </c>
      <c r="C30" s="566" t="s">
        <v>437</v>
      </c>
      <c r="D30" s="567"/>
      <c r="E30" s="567"/>
      <c r="F30" s="567"/>
      <c r="G30" s="567"/>
      <c r="H30" s="567"/>
      <c r="I30" s="567"/>
      <c r="J30" s="567"/>
      <c r="K30" s="568"/>
      <c r="L30" s="17"/>
      <c r="M30" s="17"/>
      <c r="N30" s="17"/>
      <c r="O30" s="17"/>
      <c r="P30" s="59"/>
      <c r="Q30" s="59"/>
      <c r="R30" s="1"/>
      <c r="S30" s="59"/>
      <c r="T30" s="59"/>
      <c r="U30" s="59"/>
      <c r="V30" s="59"/>
      <c r="W30" s="59"/>
      <c r="X30" s="59"/>
      <c r="Y30" s="59"/>
      <c r="Z30" s="59"/>
      <c r="AA30" s="59"/>
      <c r="AB30" s="59"/>
      <c r="AC30" s="59"/>
      <c r="AD30" s="59"/>
      <c r="AE30" s="59"/>
      <c r="AF30" s="59"/>
      <c r="AG30" s="59"/>
      <c r="AH30" s="891" t="s">
        <v>10</v>
      </c>
      <c r="AI30" s="892"/>
      <c r="AJ30" s="893"/>
      <c r="AK30" s="875" t="s">
        <v>11</v>
      </c>
      <c r="AL30" s="876"/>
      <c r="AM30" s="876"/>
      <c r="AN30" s="877"/>
    </row>
    <row r="31" spans="1:46" s="63" customFormat="1" ht="18" customHeight="1" thickBot="1" x14ac:dyDescent="0.3">
      <c r="B31" s="354" t="s">
        <v>189</v>
      </c>
      <c r="C31" s="569" t="s">
        <v>445</v>
      </c>
      <c r="D31" s="570"/>
      <c r="E31" s="570"/>
      <c r="F31" s="570"/>
      <c r="G31" s="570"/>
      <c r="H31" s="570"/>
      <c r="I31" s="570"/>
      <c r="J31" s="570"/>
      <c r="K31" s="571"/>
      <c r="L31" s="17"/>
      <c r="M31" s="17"/>
      <c r="N31" s="17"/>
      <c r="O31" s="17"/>
      <c r="P31" s="59"/>
      <c r="Q31" s="59"/>
      <c r="R31" s="1"/>
      <c r="S31" s="59"/>
      <c r="T31" s="59"/>
      <c r="U31" s="59"/>
      <c r="V31" s="59"/>
      <c r="W31" s="59"/>
      <c r="X31" s="59"/>
      <c r="Y31" s="59"/>
      <c r="Z31" s="59"/>
      <c r="AA31" s="59"/>
      <c r="AB31" s="59"/>
      <c r="AC31" s="59"/>
      <c r="AD31" s="59"/>
      <c r="AE31" s="59"/>
      <c r="AF31" s="59"/>
      <c r="AG31" s="59"/>
      <c r="AH31" s="894" t="s">
        <v>12</v>
      </c>
      <c r="AI31" s="895"/>
      <c r="AJ31" s="896"/>
      <c r="AK31" s="875" t="s">
        <v>13</v>
      </c>
      <c r="AL31" s="876"/>
      <c r="AM31" s="876"/>
      <c r="AN31" s="877"/>
    </row>
    <row r="32" spans="1:46" ht="18" customHeight="1" thickTop="1" x14ac:dyDescent="0.25">
      <c r="C32" s="17"/>
      <c r="D32" s="17"/>
      <c r="E32" s="17"/>
      <c r="F32" s="17"/>
      <c r="G32" s="17"/>
      <c r="H32" s="17"/>
      <c r="I32" s="17"/>
      <c r="J32" s="17"/>
      <c r="K32" s="17"/>
      <c r="L32" s="17"/>
      <c r="M32" s="17"/>
      <c r="N32" s="17"/>
      <c r="O32" s="17"/>
      <c r="Q32" s="3"/>
      <c r="R32" s="4"/>
      <c r="S32" s="60"/>
      <c r="T32" s="60"/>
      <c r="U32" s="60"/>
      <c r="V32" s="60"/>
      <c r="W32" s="7"/>
      <c r="X32" s="7"/>
      <c r="Y32" s="7"/>
      <c r="Z32" s="60"/>
      <c r="AA32" s="60"/>
      <c r="AB32" s="60"/>
      <c r="AC32" s="7"/>
      <c r="AD32" s="7"/>
      <c r="AE32" s="7"/>
      <c r="AF32" s="7"/>
      <c r="AH32" s="814">
        <v>1</v>
      </c>
      <c r="AI32" s="815"/>
      <c r="AJ32" s="816"/>
      <c r="AK32" s="875" t="s">
        <v>14</v>
      </c>
      <c r="AL32" s="876"/>
      <c r="AM32" s="876"/>
      <c r="AN32" s="877"/>
    </row>
    <row r="33" spans="1:40" x14ac:dyDescent="0.25">
      <c r="C33" s="17"/>
      <c r="D33" s="17"/>
      <c r="E33" s="17"/>
      <c r="F33" s="17"/>
      <c r="G33" s="17"/>
      <c r="H33" s="17"/>
      <c r="I33" s="17"/>
      <c r="J33" s="17"/>
      <c r="K33" s="17"/>
      <c r="L33" s="17"/>
      <c r="M33" s="17"/>
      <c r="N33" s="17"/>
      <c r="O33" s="17"/>
      <c r="AH33" s="817" t="s">
        <v>15</v>
      </c>
      <c r="AI33" s="818"/>
      <c r="AJ33" s="819"/>
      <c r="AK33" s="800" t="s">
        <v>16</v>
      </c>
      <c r="AL33" s="801"/>
      <c r="AM33" s="801"/>
      <c r="AN33" s="802"/>
    </row>
    <row r="34" spans="1:40" x14ac:dyDescent="0.2">
      <c r="C34" s="17"/>
      <c r="D34" s="17"/>
      <c r="E34" s="17"/>
      <c r="F34" s="17"/>
      <c r="G34" s="17"/>
      <c r="H34" s="17"/>
      <c r="I34" s="17"/>
      <c r="J34" s="17"/>
      <c r="K34" s="17"/>
      <c r="L34" s="17"/>
      <c r="M34" s="17"/>
      <c r="N34" s="17"/>
      <c r="O34" s="17"/>
      <c r="AH34" s="48"/>
      <c r="AN34" s="48"/>
    </row>
    <row r="35" spans="1:40" x14ac:dyDescent="0.25">
      <c r="C35" s="17"/>
      <c r="D35" s="17"/>
      <c r="E35" s="17"/>
      <c r="F35" s="17"/>
      <c r="G35" s="17"/>
      <c r="H35" s="17"/>
      <c r="I35" s="17"/>
      <c r="J35" s="17"/>
      <c r="K35" s="17"/>
      <c r="L35" s="17"/>
      <c r="M35" s="17"/>
      <c r="N35" s="17"/>
      <c r="O35" s="17"/>
    </row>
    <row r="36" spans="1:40" x14ac:dyDescent="0.25">
      <c r="C36" s="17"/>
      <c r="D36" s="17"/>
      <c r="E36" s="17"/>
      <c r="F36" s="17"/>
      <c r="G36" s="17"/>
      <c r="H36" s="17"/>
      <c r="I36" s="17"/>
      <c r="J36" s="17"/>
      <c r="K36" s="17"/>
      <c r="L36" s="17"/>
      <c r="M36" s="17"/>
      <c r="N36" s="17"/>
      <c r="O36" s="17"/>
    </row>
    <row r="37" spans="1:40" x14ac:dyDescent="0.25">
      <c r="C37" s="17"/>
      <c r="D37" s="17"/>
      <c r="E37" s="17"/>
      <c r="F37" s="17"/>
      <c r="G37" s="17"/>
      <c r="H37" s="17"/>
      <c r="I37" s="17"/>
      <c r="J37" s="17"/>
      <c r="K37" s="17"/>
      <c r="L37" s="17"/>
      <c r="M37" s="17"/>
      <c r="N37" s="17"/>
      <c r="O37" s="17"/>
    </row>
    <row r="38" spans="1:40" x14ac:dyDescent="0.25">
      <c r="C38" s="17"/>
      <c r="D38" s="17"/>
      <c r="E38" s="17"/>
      <c r="F38" s="17"/>
      <c r="G38" s="17"/>
      <c r="H38" s="17"/>
      <c r="I38" s="17"/>
      <c r="J38" s="17"/>
      <c r="K38" s="17"/>
      <c r="L38" s="17"/>
      <c r="M38" s="17"/>
      <c r="N38" s="17"/>
      <c r="O38" s="17"/>
    </row>
    <row r="39" spans="1:40" x14ac:dyDescent="0.25">
      <c r="C39" s="17"/>
      <c r="D39" s="17"/>
      <c r="E39" s="17"/>
      <c r="F39" s="17"/>
      <c r="G39" s="17"/>
      <c r="H39" s="17"/>
      <c r="I39" s="17"/>
      <c r="J39" s="17"/>
      <c r="K39" s="17"/>
      <c r="L39" s="17"/>
      <c r="M39" s="17"/>
      <c r="N39" s="17"/>
      <c r="O39" s="17"/>
    </row>
    <row r="40" spans="1:40" x14ac:dyDescent="0.25">
      <c r="B40" s="198"/>
      <c r="C40" s="17"/>
      <c r="D40" s="17"/>
      <c r="E40" s="17"/>
      <c r="F40" s="17"/>
      <c r="G40" s="17"/>
      <c r="H40" s="17"/>
      <c r="I40" s="17"/>
      <c r="J40" s="17"/>
      <c r="K40" s="17"/>
      <c r="L40" s="17"/>
      <c r="M40" s="17"/>
      <c r="N40" s="17"/>
      <c r="O40" s="17"/>
    </row>
    <row r="41" spans="1:40" x14ac:dyDescent="0.25">
      <c r="A41" s="33" t="s">
        <v>21</v>
      </c>
      <c r="B41" s="198"/>
      <c r="C41" s="17"/>
      <c r="D41" s="17"/>
      <c r="E41" s="17"/>
      <c r="F41" s="17"/>
      <c r="G41" s="17"/>
      <c r="H41" s="17"/>
      <c r="I41" s="17"/>
      <c r="J41" s="17"/>
      <c r="K41" s="17"/>
      <c r="L41" s="17"/>
      <c r="M41" s="17"/>
      <c r="N41" s="17"/>
      <c r="O41" s="17"/>
    </row>
    <row r="42" spans="1:40" x14ac:dyDescent="0.25">
      <c r="A42" s="33"/>
      <c r="B42" s="198"/>
      <c r="C42" s="17"/>
      <c r="D42" s="17"/>
      <c r="E42" s="17"/>
      <c r="F42" s="17"/>
      <c r="G42" s="17"/>
      <c r="H42" s="17"/>
      <c r="I42" s="17"/>
      <c r="J42" s="17"/>
      <c r="K42" s="17"/>
      <c r="L42" s="17"/>
      <c r="M42" s="17"/>
      <c r="N42" s="17"/>
      <c r="O42" s="17"/>
    </row>
    <row r="43" spans="1:40" x14ac:dyDescent="0.25">
      <c r="B43" s="198"/>
      <c r="C43" s="17"/>
      <c r="D43" s="17"/>
      <c r="E43" s="17"/>
      <c r="F43" s="17"/>
      <c r="G43" s="17"/>
      <c r="H43" s="17"/>
      <c r="I43" s="17"/>
      <c r="J43" s="17"/>
      <c r="K43" s="17"/>
      <c r="L43" s="17"/>
      <c r="M43" s="17"/>
      <c r="N43" s="17"/>
      <c r="O43" s="17"/>
    </row>
    <row r="44" spans="1:40" x14ac:dyDescent="0.25">
      <c r="B44" s="198"/>
      <c r="C44" s="17"/>
      <c r="D44" s="17"/>
      <c r="E44" s="17"/>
      <c r="F44" s="17"/>
      <c r="G44" s="17"/>
      <c r="H44" s="17"/>
      <c r="I44" s="17"/>
      <c r="J44" s="17"/>
      <c r="K44" s="17"/>
      <c r="L44" s="17"/>
      <c r="M44" s="17"/>
      <c r="N44" s="17"/>
      <c r="O44" s="17"/>
    </row>
    <row r="45" spans="1:40" x14ac:dyDescent="0.25">
      <c r="B45" s="198"/>
      <c r="C45" s="5"/>
      <c r="D45" s="5"/>
      <c r="E45" s="5"/>
      <c r="F45" s="5"/>
      <c r="G45" s="5"/>
      <c r="H45" s="5"/>
      <c r="I45" s="5"/>
      <c r="J45" s="5"/>
      <c r="K45" s="5"/>
      <c r="L45" s="5"/>
      <c r="M45" s="5"/>
      <c r="N45" s="5"/>
      <c r="O45" s="5"/>
    </row>
    <row r="46" spans="1:40" ht="15" x14ac:dyDescent="0.25">
      <c r="B46" s="198"/>
      <c r="C46" s="3"/>
      <c r="D46" s="3"/>
      <c r="E46" s="3"/>
      <c r="F46" s="3"/>
      <c r="G46" s="3"/>
      <c r="H46" s="59"/>
      <c r="I46" s="59"/>
      <c r="J46" s="3"/>
      <c r="K46" s="59"/>
      <c r="L46" s="59"/>
      <c r="M46" s="3"/>
      <c r="N46" s="59"/>
      <c r="O46" s="59"/>
    </row>
    <row r="47" spans="1:40" ht="15" x14ac:dyDescent="0.25">
      <c r="B47" s="198"/>
      <c r="C47" s="974"/>
      <c r="D47" s="974"/>
      <c r="E47" s="974"/>
      <c r="F47" s="974"/>
      <c r="G47" s="3"/>
      <c r="H47" s="59"/>
      <c r="I47" s="59"/>
      <c r="J47" s="3"/>
      <c r="K47" s="59"/>
      <c r="L47" s="59"/>
      <c r="M47" s="3"/>
      <c r="N47" s="59"/>
      <c r="O47" s="59"/>
    </row>
    <row r="48" spans="1:40" ht="15" x14ac:dyDescent="0.25">
      <c r="C48" s="974"/>
      <c r="D48" s="974"/>
      <c r="E48" s="974"/>
      <c r="F48" s="974"/>
      <c r="G48" s="59"/>
      <c r="H48" s="59"/>
      <c r="I48" s="59"/>
      <c r="J48" s="59"/>
      <c r="K48" s="59"/>
      <c r="L48" s="59"/>
      <c r="M48" s="59"/>
      <c r="N48" s="59"/>
      <c r="O48" s="59"/>
    </row>
    <row r="49" spans="3:15" ht="15" x14ac:dyDescent="0.25">
      <c r="C49" s="974"/>
      <c r="D49" s="974"/>
      <c r="E49" s="974"/>
      <c r="F49" s="974"/>
      <c r="G49" s="59"/>
      <c r="H49" s="59"/>
      <c r="I49" s="59"/>
      <c r="J49" s="59"/>
      <c r="K49" s="59"/>
      <c r="L49" s="59"/>
      <c r="M49" s="59"/>
      <c r="N49" s="59"/>
      <c r="O49" s="59"/>
    </row>
    <row r="50" spans="3:15" ht="15" x14ac:dyDescent="0.25">
      <c r="C50" s="974"/>
      <c r="D50" s="974"/>
      <c r="E50" s="974"/>
      <c r="F50" s="974"/>
      <c r="G50" s="59"/>
      <c r="H50" s="59"/>
      <c r="I50" s="59"/>
      <c r="J50" s="59"/>
      <c r="K50" s="59"/>
      <c r="L50" s="59"/>
      <c r="M50" s="59"/>
      <c r="N50" s="59"/>
      <c r="O50" s="59"/>
    </row>
    <row r="51" spans="3:15" x14ac:dyDescent="0.25">
      <c r="C51" s="60"/>
      <c r="D51" s="60"/>
      <c r="E51" s="60"/>
      <c r="F51" s="7"/>
      <c r="G51" s="7"/>
      <c r="H51" s="7"/>
      <c r="I51" s="7"/>
      <c r="J51" s="7"/>
      <c r="K51" s="7"/>
      <c r="L51" s="7"/>
      <c r="M51" s="7"/>
      <c r="N51" s="7"/>
      <c r="O51" s="7"/>
    </row>
    <row r="52" spans="3:15" x14ac:dyDescent="0.25">
      <c r="H52" s="7"/>
      <c r="I52" s="7"/>
      <c r="K52" s="7"/>
      <c r="L52" s="7"/>
      <c r="N52" s="7"/>
      <c r="O52" s="7"/>
    </row>
    <row r="53" spans="3:15" x14ac:dyDescent="0.25">
      <c r="H53" s="7"/>
      <c r="I53" s="7"/>
      <c r="K53" s="7"/>
      <c r="L53" s="7"/>
      <c r="N53" s="7"/>
      <c r="O53" s="7"/>
    </row>
    <row r="54" spans="3:15" ht="15" x14ac:dyDescent="0.25">
      <c r="H54" s="28"/>
      <c r="I54" s="28"/>
      <c r="K54" s="28"/>
      <c r="L54" s="28"/>
      <c r="N54" s="28"/>
      <c r="O54" s="28"/>
    </row>
    <row r="55" spans="3:15" x14ac:dyDescent="0.25">
      <c r="H55" s="7"/>
      <c r="I55" s="7"/>
      <c r="K55" s="7"/>
      <c r="L55" s="7"/>
      <c r="N55" s="7"/>
      <c r="O55" s="7"/>
    </row>
    <row r="61" spans="3:15" x14ac:dyDescent="0.25">
      <c r="C61" s="5"/>
      <c r="D61" s="5"/>
      <c r="E61" s="5"/>
      <c r="F61" s="5"/>
      <c r="G61" s="5"/>
      <c r="H61" s="5"/>
      <c r="I61" s="5"/>
      <c r="J61" s="5"/>
      <c r="K61" s="5"/>
      <c r="L61" s="5"/>
      <c r="M61" s="5"/>
      <c r="N61" s="5"/>
      <c r="O61" s="5"/>
    </row>
    <row r="63" spans="3:15" ht="15.75" x14ac:dyDescent="0.25">
      <c r="C63" s="807"/>
      <c r="D63" s="807"/>
      <c r="E63" s="807"/>
      <c r="F63" s="807"/>
    </row>
    <row r="64" spans="3:15" ht="15" x14ac:dyDescent="0.25">
      <c r="C64" s="805"/>
      <c r="D64" s="805"/>
      <c r="E64" s="805"/>
      <c r="F64" s="805"/>
    </row>
    <row r="65" spans="3:15" ht="15" x14ac:dyDescent="0.25">
      <c r="C65" s="805"/>
      <c r="D65" s="805"/>
      <c r="E65" s="805"/>
      <c r="F65" s="805"/>
    </row>
    <row r="66" spans="3:15" ht="15" x14ac:dyDescent="0.25">
      <c r="C66" s="806"/>
      <c r="D66" s="806"/>
      <c r="E66" s="806"/>
      <c r="F66" s="806"/>
    </row>
    <row r="67" spans="3:15" x14ac:dyDescent="0.25">
      <c r="C67" s="60"/>
      <c r="D67" s="60"/>
      <c r="E67" s="60"/>
      <c r="F67" s="7"/>
    </row>
    <row r="75" spans="3:15" x14ac:dyDescent="0.25">
      <c r="H75" s="7"/>
      <c r="I75" s="62"/>
      <c r="K75" s="7"/>
      <c r="L75" s="62"/>
      <c r="N75" s="7"/>
      <c r="O75" s="62"/>
    </row>
  </sheetData>
  <sheetProtection algorithmName="SHA-512" hashValue="ItkLYQ0ud4JJD6lyCVuMb+gz3EB7wxzJaZoXwn30Kto82dAIuz87AjIiSzLnVl68p7UZEdoyjIlKSn5p/Mxg+g==" saltValue="x1xYooaIBn2IfSP0WXw3dw==" spinCount="100000" sheet="1" formatCells="0" formatColumns="0" formatRows="0"/>
  <mergeCells count="214">
    <mergeCell ref="AK30:AN30"/>
    <mergeCell ref="AH31:AJ31"/>
    <mergeCell ref="AK31:AN31"/>
    <mergeCell ref="AH5:AT5"/>
    <mergeCell ref="C1:AT3"/>
    <mergeCell ref="G8:G11"/>
    <mergeCell ref="H8:H11"/>
    <mergeCell ref="AQ8:AQ9"/>
    <mergeCell ref="AR8:AR9"/>
    <mergeCell ref="AS8:AS9"/>
    <mergeCell ref="AT8:AT9"/>
    <mergeCell ref="AN8:AN9"/>
    <mergeCell ref="Q8:Q9"/>
    <mergeCell ref="R8:R9"/>
    <mergeCell ref="Q10:Q11"/>
    <mergeCell ref="R10:R11"/>
    <mergeCell ref="AT10:AT11"/>
    <mergeCell ref="AN10:AN11"/>
    <mergeCell ref="AO10:AO11"/>
    <mergeCell ref="AP10:AP11"/>
    <mergeCell ref="AQ10:AQ11"/>
    <mergeCell ref="AR10:AR11"/>
    <mergeCell ref="J16:J25"/>
    <mergeCell ref="K16:K25"/>
    <mergeCell ref="A1:B3"/>
    <mergeCell ref="A5:O5"/>
    <mergeCell ref="Q5:AF5"/>
    <mergeCell ref="A7:B7"/>
    <mergeCell ref="B6:Q6"/>
    <mergeCell ref="R6:AF6"/>
    <mergeCell ref="A8:A11"/>
    <mergeCell ref="AP8:AP9"/>
    <mergeCell ref="AH10:AH11"/>
    <mergeCell ref="I8:I11"/>
    <mergeCell ref="B8:B11"/>
    <mergeCell ref="J8:J11"/>
    <mergeCell ref="K8:K11"/>
    <mergeCell ref="AO8:AO9"/>
    <mergeCell ref="L16:L25"/>
    <mergeCell ref="M16:M25"/>
    <mergeCell ref="N16:N25"/>
    <mergeCell ref="O16:O25"/>
    <mergeCell ref="AS10:AS11"/>
    <mergeCell ref="AH8:AH9"/>
    <mergeCell ref="AI8:AI9"/>
    <mergeCell ref="AJ8:AJ9"/>
    <mergeCell ref="AK8:AK9"/>
    <mergeCell ref="L8:L11"/>
    <mergeCell ref="M8:M11"/>
    <mergeCell ref="N8:N11"/>
    <mergeCell ref="O8:O11"/>
    <mergeCell ref="AK14:AK15"/>
    <mergeCell ref="AL14:AL15"/>
    <mergeCell ref="AM14:AM15"/>
    <mergeCell ref="AR16:AR17"/>
    <mergeCell ref="AS16:AS17"/>
    <mergeCell ref="AL8:AL9"/>
    <mergeCell ref="AM8:AM9"/>
    <mergeCell ref="AJ10:AJ11"/>
    <mergeCell ref="AK10:AK11"/>
    <mergeCell ref="AL10:AL11"/>
    <mergeCell ref="AM10:AM11"/>
    <mergeCell ref="J12:J15"/>
    <mergeCell ref="K12:K15"/>
    <mergeCell ref="L12:L15"/>
    <mergeCell ref="M12:M15"/>
    <mergeCell ref="N12:N15"/>
    <mergeCell ref="O12:O15"/>
    <mergeCell ref="AI14:AI15"/>
    <mergeCell ref="I12:I15"/>
    <mergeCell ref="C8:C11"/>
    <mergeCell ref="D8:D11"/>
    <mergeCell ref="E8:E11"/>
    <mergeCell ref="F8:F11"/>
    <mergeCell ref="C12:C15"/>
    <mergeCell ref="D12:D15"/>
    <mergeCell ref="E12:E15"/>
    <mergeCell ref="F12:F15"/>
    <mergeCell ref="H12:H15"/>
    <mergeCell ref="G12:G15"/>
    <mergeCell ref="AI10:AI11"/>
    <mergeCell ref="C65:F65"/>
    <mergeCell ref="C66:F66"/>
    <mergeCell ref="C47:F47"/>
    <mergeCell ref="C48:F48"/>
    <mergeCell ref="C49:F49"/>
    <mergeCell ref="C50:F50"/>
    <mergeCell ref="C63:F63"/>
    <mergeCell ref="C64:F64"/>
    <mergeCell ref="B27:K27"/>
    <mergeCell ref="C28:K28"/>
    <mergeCell ref="C29:K29"/>
    <mergeCell ref="C30:K30"/>
    <mergeCell ref="C31:K31"/>
    <mergeCell ref="AH32:AJ32"/>
    <mergeCell ref="AK32:AN32"/>
    <mergeCell ref="AH33:AJ33"/>
    <mergeCell ref="AK33:AN33"/>
    <mergeCell ref="AT24:AT25"/>
    <mergeCell ref="AN24:AN25"/>
    <mergeCell ref="Q24:Q25"/>
    <mergeCell ref="R24:R25"/>
    <mergeCell ref="AH24:AH25"/>
    <mergeCell ref="AI24:AI25"/>
    <mergeCell ref="AJ24:AJ25"/>
    <mergeCell ref="AK24:AK25"/>
    <mergeCell ref="AL24:AL25"/>
    <mergeCell ref="AM24:AM25"/>
    <mergeCell ref="AO24:AO25"/>
    <mergeCell ref="AP24:AP25"/>
    <mergeCell ref="AQ24:AQ25"/>
    <mergeCell ref="AR24:AR25"/>
    <mergeCell ref="AH27:AN27"/>
    <mergeCell ref="AH28:AJ28"/>
    <mergeCell ref="AK28:AN28"/>
    <mergeCell ref="AH29:AJ29"/>
    <mergeCell ref="AK29:AN29"/>
    <mergeCell ref="AH30:AJ30"/>
    <mergeCell ref="AT12:AT13"/>
    <mergeCell ref="Q14:Q15"/>
    <mergeCell ref="R14:R15"/>
    <mergeCell ref="AN12:AN13"/>
    <mergeCell ref="AO12:AO13"/>
    <mergeCell ref="AP12:AP13"/>
    <mergeCell ref="AQ12:AQ13"/>
    <mergeCell ref="AQ14:AQ15"/>
    <mergeCell ref="AR14:AR15"/>
    <mergeCell ref="AS14:AS15"/>
    <mergeCell ref="Q12:Q13"/>
    <mergeCell ref="R12:R13"/>
    <mergeCell ref="AT14:AT15"/>
    <mergeCell ref="AN14:AN15"/>
    <mergeCell ref="AO14:AO15"/>
    <mergeCell ref="AP14:AP15"/>
    <mergeCell ref="AH12:AH13"/>
    <mergeCell ref="AI12:AI13"/>
    <mergeCell ref="AJ12:AJ13"/>
    <mergeCell ref="AK12:AK13"/>
    <mergeCell ref="AL12:AL13"/>
    <mergeCell ref="AM12:AM13"/>
    <mergeCell ref="AH14:AH15"/>
    <mergeCell ref="AJ14:AJ15"/>
    <mergeCell ref="AR12:AR13"/>
    <mergeCell ref="AS12:AS13"/>
    <mergeCell ref="AS20:AS21"/>
    <mergeCell ref="AS24:AS25"/>
    <mergeCell ref="R16:R17"/>
    <mergeCell ref="AH16:AH17"/>
    <mergeCell ref="AI16:AI17"/>
    <mergeCell ref="AJ16:AJ17"/>
    <mergeCell ref="Q20:Q21"/>
    <mergeCell ref="R20:R21"/>
    <mergeCell ref="AH20:AH21"/>
    <mergeCell ref="AI20:AI21"/>
    <mergeCell ref="AJ20:AJ21"/>
    <mergeCell ref="Q16:Q17"/>
    <mergeCell ref="AR20:AR21"/>
    <mergeCell ref="AT16:AT17"/>
    <mergeCell ref="Q18:Q19"/>
    <mergeCell ref="R18:R19"/>
    <mergeCell ref="AH18:AH19"/>
    <mergeCell ref="AI18:AI19"/>
    <mergeCell ref="AJ18:AJ19"/>
    <mergeCell ref="AK18:AK19"/>
    <mergeCell ref="AL18:AL19"/>
    <mergeCell ref="AM18:AM19"/>
    <mergeCell ref="AN18:AN19"/>
    <mergeCell ref="AO18:AO19"/>
    <mergeCell ref="AP18:AP19"/>
    <mergeCell ref="AQ18:AQ19"/>
    <mergeCell ref="AR18:AR19"/>
    <mergeCell ref="AS18:AS19"/>
    <mergeCell ref="AT18:AT19"/>
    <mergeCell ref="AK16:AK17"/>
    <mergeCell ref="AL16:AL17"/>
    <mergeCell ref="AM16:AM17"/>
    <mergeCell ref="AN16:AN17"/>
    <mergeCell ref="AO16:AO17"/>
    <mergeCell ref="AP16:AP17"/>
    <mergeCell ref="AQ16:AQ17"/>
    <mergeCell ref="I16:I25"/>
    <mergeCell ref="AT20:AT21"/>
    <mergeCell ref="Q22:Q23"/>
    <mergeCell ref="R22:R23"/>
    <mergeCell ref="AH22:AH23"/>
    <mergeCell ref="AI22:AI23"/>
    <mergeCell ref="AJ22:AJ23"/>
    <mergeCell ref="AK22:AK23"/>
    <mergeCell ref="AL22:AL23"/>
    <mergeCell ref="AM22:AM23"/>
    <mergeCell ref="AN22:AN23"/>
    <mergeCell ref="AO22:AO23"/>
    <mergeCell ref="AP22:AP23"/>
    <mergeCell ref="AQ22:AQ23"/>
    <mergeCell ref="AR22:AR23"/>
    <mergeCell ref="AS22:AS23"/>
    <mergeCell ref="AT22:AT23"/>
    <mergeCell ref="AK20:AK21"/>
    <mergeCell ref="AL20:AL21"/>
    <mergeCell ref="AM20:AM21"/>
    <mergeCell ref="AN20:AN21"/>
    <mergeCell ref="AO20:AO21"/>
    <mergeCell ref="AP20:AP21"/>
    <mergeCell ref="AQ20:AQ21"/>
    <mergeCell ref="A16:A25"/>
    <mergeCell ref="B16:B25"/>
    <mergeCell ref="C16:C25"/>
    <mergeCell ref="D16:D25"/>
    <mergeCell ref="E16:E25"/>
    <mergeCell ref="F16:F25"/>
    <mergeCell ref="G16:G25"/>
    <mergeCell ref="H16:H25"/>
    <mergeCell ref="A12:A15"/>
    <mergeCell ref="B12:B15"/>
  </mergeCells>
  <conditionalFormatting sqref="AN8:AS8 AN10:AS10 AN12:AS12 AN14:AS14 AN24:AS24">
    <cfRule type="cellIs" dxfId="323" priority="228" operator="between">
      <formula>0</formula>
      <formula>90</formula>
    </cfRule>
  </conditionalFormatting>
  <conditionalFormatting sqref="AN8:AS15 AN24:AS25">
    <cfRule type="containsText" dxfId="322" priority="223" operator="containsText" text="No Prog, Ejec=">
      <formula>NOT(ISERROR(SEARCH("No Prog, Ejec=",AN8)))</formula>
    </cfRule>
    <cfRule type="containsText" dxfId="321" priority="224" operator="containsText" text="No Prog ni Ejec">
      <formula>NOT(ISERROR(SEARCH("No Prog ni Ejec",AN8)))</formula>
    </cfRule>
    <cfRule type="cellIs" dxfId="320" priority="225" operator="greaterThan">
      <formula>100%</formula>
    </cfRule>
    <cfRule type="cellIs" dxfId="319" priority="226" operator="equal">
      <formula>1</formula>
    </cfRule>
    <cfRule type="cellIs" dxfId="318" priority="227" operator="between">
      <formula>91%</formula>
      <formula>99%</formula>
    </cfRule>
  </conditionalFormatting>
  <conditionalFormatting sqref="AN8:AS15 AN24:AS25">
    <cfRule type="containsText" dxfId="317" priority="211" operator="containsText" text="No Prog, Ejec=">
      <formula>NOT(ISERROR(SEARCH("No Prog, Ejec=",AN8)))</formula>
    </cfRule>
    <cfRule type="containsText" dxfId="316" priority="212" operator="containsText" text="No Prog ni Ejec">
      <formula>NOT(ISERROR(SEARCH("No Prog ni Ejec",AN8)))</formula>
    </cfRule>
    <cfRule type="cellIs" dxfId="315" priority="213" operator="greaterThan">
      <formula>100%</formula>
    </cfRule>
    <cfRule type="cellIs" dxfId="314" priority="214" operator="equal">
      <formula>1</formula>
    </cfRule>
    <cfRule type="cellIs" dxfId="313" priority="215" operator="between">
      <formula>91%</formula>
      <formula>99%</formula>
    </cfRule>
    <cfRule type="cellIs" dxfId="312" priority="216" operator="between">
      <formula>0</formula>
      <formula>90</formula>
    </cfRule>
  </conditionalFormatting>
  <conditionalFormatting sqref="AT8">
    <cfRule type="cellIs" dxfId="311" priority="180" operator="between">
      <formula>0</formula>
      <formula>90</formula>
    </cfRule>
  </conditionalFormatting>
  <conditionalFormatting sqref="AT8">
    <cfRule type="containsText" dxfId="310" priority="175" operator="containsText" text="No Prog, Ejec=">
      <formula>NOT(ISERROR(SEARCH("No Prog, Ejec=",AT8)))</formula>
    </cfRule>
    <cfRule type="containsText" dxfId="309" priority="176" operator="containsText" text="No Prog ni Ejec">
      <formula>NOT(ISERROR(SEARCH("No Prog ni Ejec",AT8)))</formula>
    </cfRule>
    <cfRule type="cellIs" dxfId="308" priority="177" operator="greaterThan">
      <formula>100%</formula>
    </cfRule>
    <cfRule type="cellIs" dxfId="307" priority="178" operator="equal">
      <formula>1</formula>
    </cfRule>
    <cfRule type="cellIs" dxfId="306" priority="179" operator="between">
      <formula>91%</formula>
      <formula>99%</formula>
    </cfRule>
  </conditionalFormatting>
  <conditionalFormatting sqref="AT8">
    <cfRule type="cellIs" dxfId="305" priority="174" operator="between">
      <formula>0</formula>
      <formula>90</formula>
    </cfRule>
  </conditionalFormatting>
  <conditionalFormatting sqref="AT8:AT9">
    <cfRule type="containsText" dxfId="304" priority="169" operator="containsText" text="No Prog, Ejec=">
      <formula>NOT(ISERROR(SEARCH("No Prog, Ejec=",AT8)))</formula>
    </cfRule>
    <cfRule type="containsText" dxfId="303" priority="170" operator="containsText" text="No Prog ni Ejec">
      <formula>NOT(ISERROR(SEARCH("No Prog ni Ejec",AT8)))</formula>
    </cfRule>
    <cfRule type="cellIs" dxfId="302" priority="171" operator="greaterThan">
      <formula>100%</formula>
    </cfRule>
    <cfRule type="cellIs" dxfId="301" priority="172" operator="equal">
      <formula>1</formula>
    </cfRule>
    <cfRule type="cellIs" dxfId="300" priority="173" operator="between">
      <formula>91%</formula>
      <formula>99%</formula>
    </cfRule>
  </conditionalFormatting>
  <conditionalFormatting sqref="AT8:AT9">
    <cfRule type="containsText" dxfId="299" priority="163" operator="containsText" text="No Prog, Ejec=">
      <formula>NOT(ISERROR(SEARCH("No Prog, Ejec=",AT8)))</formula>
    </cfRule>
    <cfRule type="containsText" dxfId="298" priority="164" operator="containsText" text="No Prog ni Ejec">
      <formula>NOT(ISERROR(SEARCH("No Prog ni Ejec",AT8)))</formula>
    </cfRule>
    <cfRule type="cellIs" dxfId="297" priority="165" operator="greaterThan">
      <formula>100%</formula>
    </cfRule>
    <cfRule type="cellIs" dxfId="296" priority="166" operator="equal">
      <formula>1</formula>
    </cfRule>
    <cfRule type="cellIs" dxfId="295" priority="167" operator="between">
      <formula>91%</formula>
      <formula>99%</formula>
    </cfRule>
    <cfRule type="cellIs" dxfId="294" priority="168" operator="between">
      <formula>0</formula>
      <formula>90</formula>
    </cfRule>
  </conditionalFormatting>
  <conditionalFormatting sqref="AT8:AT9">
    <cfRule type="containsText" dxfId="293" priority="157" operator="containsText" text="No Prog, Ejec=">
      <formula>NOT(ISERROR(SEARCH("No Prog, Ejec=",AT8)))</formula>
    </cfRule>
    <cfRule type="containsText" dxfId="292" priority="158" operator="containsText" text="No Prog ni Ejec">
      <formula>NOT(ISERROR(SEARCH("No Prog ni Ejec",AT8)))</formula>
    </cfRule>
    <cfRule type="cellIs" dxfId="291" priority="159" operator="greaterThan">
      <formula>100%</formula>
    </cfRule>
    <cfRule type="cellIs" dxfId="290" priority="160" operator="equal">
      <formula>1</formula>
    </cfRule>
    <cfRule type="cellIs" dxfId="289" priority="161" operator="between">
      <formula>91%</formula>
      <formula>99%</formula>
    </cfRule>
    <cfRule type="cellIs" dxfId="288" priority="162" operator="between">
      <formula>0</formula>
      <formula>90</formula>
    </cfRule>
  </conditionalFormatting>
  <conditionalFormatting sqref="AT10 AT12 AT14 AT24">
    <cfRule type="cellIs" dxfId="287" priority="108" operator="between">
      <formula>0</formula>
      <formula>90</formula>
    </cfRule>
  </conditionalFormatting>
  <conditionalFormatting sqref="AT10 AT12 AT14 AT24">
    <cfRule type="containsText" dxfId="286" priority="103" operator="containsText" text="No Prog, Ejec=">
      <formula>NOT(ISERROR(SEARCH("No Prog, Ejec=",AT10)))</formula>
    </cfRule>
    <cfRule type="containsText" dxfId="285" priority="104" operator="containsText" text="No Prog ni Ejec">
      <formula>NOT(ISERROR(SEARCH("No Prog ni Ejec",AT10)))</formula>
    </cfRule>
    <cfRule type="cellIs" dxfId="284" priority="105" operator="greaterThan">
      <formula>100%</formula>
    </cfRule>
    <cfRule type="cellIs" dxfId="283" priority="106" operator="equal">
      <formula>1</formula>
    </cfRule>
    <cfRule type="cellIs" dxfId="282" priority="107" operator="between">
      <formula>91%</formula>
      <formula>99%</formula>
    </cfRule>
  </conditionalFormatting>
  <conditionalFormatting sqref="AT10 AT12 AT14 AT24">
    <cfRule type="cellIs" dxfId="281" priority="102" operator="between">
      <formula>0</formula>
      <formula>90</formula>
    </cfRule>
  </conditionalFormatting>
  <conditionalFormatting sqref="AT10:AT15 AT24:AT25">
    <cfRule type="containsText" dxfId="280" priority="97" operator="containsText" text="No Prog, Ejec=">
      <formula>NOT(ISERROR(SEARCH("No Prog, Ejec=",AT10)))</formula>
    </cfRule>
    <cfRule type="containsText" dxfId="279" priority="98" operator="containsText" text="No Prog ni Ejec">
      <formula>NOT(ISERROR(SEARCH("No Prog ni Ejec",AT10)))</formula>
    </cfRule>
    <cfRule type="cellIs" dxfId="278" priority="99" operator="greaterThan">
      <formula>100%</formula>
    </cfRule>
    <cfRule type="cellIs" dxfId="277" priority="100" operator="equal">
      <formula>1</formula>
    </cfRule>
    <cfRule type="cellIs" dxfId="276" priority="101" operator="between">
      <formula>91%</formula>
      <formula>99%</formula>
    </cfRule>
  </conditionalFormatting>
  <conditionalFormatting sqref="AT10:AT15 AT24:AT25">
    <cfRule type="containsText" dxfId="275" priority="91" operator="containsText" text="No Prog, Ejec=">
      <formula>NOT(ISERROR(SEARCH("No Prog, Ejec=",AT10)))</formula>
    </cfRule>
    <cfRule type="containsText" dxfId="274" priority="92" operator="containsText" text="No Prog ni Ejec">
      <formula>NOT(ISERROR(SEARCH("No Prog ni Ejec",AT10)))</formula>
    </cfRule>
    <cfRule type="cellIs" dxfId="273" priority="93" operator="greaterThan">
      <formula>100%</formula>
    </cfRule>
    <cfRule type="cellIs" dxfId="272" priority="94" operator="equal">
      <formula>1</formula>
    </cfRule>
    <cfRule type="cellIs" dxfId="271" priority="95" operator="between">
      <formula>91%</formula>
      <formula>99%</formula>
    </cfRule>
    <cfRule type="cellIs" dxfId="270" priority="96" operator="between">
      <formula>0</formula>
      <formula>90</formula>
    </cfRule>
  </conditionalFormatting>
  <conditionalFormatting sqref="AT10:AT15 AT24:AT25">
    <cfRule type="containsText" dxfId="269" priority="85" operator="containsText" text="No Prog, Ejec=">
      <formula>NOT(ISERROR(SEARCH("No Prog, Ejec=",AT10)))</formula>
    </cfRule>
    <cfRule type="containsText" dxfId="268" priority="86" operator="containsText" text="No Prog ni Ejec">
      <formula>NOT(ISERROR(SEARCH("No Prog ni Ejec",AT10)))</formula>
    </cfRule>
    <cfRule type="cellIs" dxfId="267" priority="87" operator="greaterThan">
      <formula>100%</formula>
    </cfRule>
    <cfRule type="cellIs" dxfId="266" priority="88" operator="equal">
      <formula>1</formula>
    </cfRule>
    <cfRule type="cellIs" dxfId="265" priority="89" operator="between">
      <formula>91%</formula>
      <formula>99%</formula>
    </cfRule>
    <cfRule type="cellIs" dxfId="264" priority="90" operator="between">
      <formula>0</formula>
      <formula>90</formula>
    </cfRule>
  </conditionalFormatting>
  <conditionalFormatting sqref="AH8:AM8 AH10:AM10 AH12:AM12 AH14:AM14 AH24:AM24">
    <cfRule type="cellIs" dxfId="263" priority="84" operator="between">
      <formula>0</formula>
      <formula>90</formula>
    </cfRule>
  </conditionalFormatting>
  <conditionalFormatting sqref="AH8:AM15 AH24:AM25">
    <cfRule type="containsText" dxfId="262" priority="79" operator="containsText" text="No Prog, Ejec=">
      <formula>NOT(ISERROR(SEARCH("No Prog, Ejec=",AH8)))</formula>
    </cfRule>
    <cfRule type="containsText" dxfId="261" priority="80" operator="containsText" text="No Prog ni Ejec">
      <formula>NOT(ISERROR(SEARCH("No Prog ni Ejec",AH8)))</formula>
    </cfRule>
    <cfRule type="cellIs" dxfId="260" priority="81" operator="greaterThan">
      <formula>100%</formula>
    </cfRule>
    <cfRule type="cellIs" dxfId="259" priority="82" operator="equal">
      <formula>1</formula>
    </cfRule>
    <cfRule type="cellIs" dxfId="258" priority="83" operator="between">
      <formula>91%</formula>
      <formula>99%</formula>
    </cfRule>
  </conditionalFormatting>
  <conditionalFormatting sqref="AH8:AM15 AH24:AM25">
    <cfRule type="containsText" dxfId="257" priority="73" operator="containsText" text="No Prog, Ejec=">
      <formula>NOT(ISERROR(SEARCH("No Prog, Ejec=",AH8)))</formula>
    </cfRule>
    <cfRule type="containsText" dxfId="256" priority="74" operator="containsText" text="No Prog ni Ejec">
      <formula>NOT(ISERROR(SEARCH("No Prog ni Ejec",AH8)))</formula>
    </cfRule>
    <cfRule type="cellIs" dxfId="255" priority="75" operator="greaterThan">
      <formula>100%</formula>
    </cfRule>
    <cfRule type="cellIs" dxfId="254" priority="76" operator="equal">
      <formula>1</formula>
    </cfRule>
    <cfRule type="cellIs" dxfId="253" priority="77" operator="between">
      <formula>91%</formula>
      <formula>99%</formula>
    </cfRule>
    <cfRule type="cellIs" dxfId="252" priority="78" operator="between">
      <formula>0</formula>
      <formula>90</formula>
    </cfRule>
  </conditionalFormatting>
  <conditionalFormatting sqref="AN16:AS16 AN18:AS18 AN20:AS20 AN22:AS22">
    <cfRule type="cellIs" dxfId="251" priority="72" operator="between">
      <formula>0</formula>
      <formula>90</formula>
    </cfRule>
  </conditionalFormatting>
  <conditionalFormatting sqref="AN16:AS23">
    <cfRule type="containsText" dxfId="250" priority="67" operator="containsText" text="No Prog, Ejec=">
      <formula>NOT(ISERROR(SEARCH("No Prog, Ejec=",AN16)))</formula>
    </cfRule>
    <cfRule type="containsText" dxfId="249" priority="68" operator="containsText" text="No Prog ni Ejec">
      <formula>NOT(ISERROR(SEARCH("No Prog ni Ejec",AN16)))</formula>
    </cfRule>
    <cfRule type="cellIs" dxfId="248" priority="69" operator="greaterThan">
      <formula>100%</formula>
    </cfRule>
    <cfRule type="cellIs" dxfId="247" priority="70" operator="equal">
      <formula>1</formula>
    </cfRule>
    <cfRule type="cellIs" dxfId="246" priority="71" operator="between">
      <formula>91%</formula>
      <formula>99%</formula>
    </cfRule>
  </conditionalFormatting>
  <conditionalFormatting sqref="AN16:AS23">
    <cfRule type="containsText" dxfId="245" priority="61" operator="containsText" text="No Prog, Ejec=">
      <formula>NOT(ISERROR(SEARCH("No Prog, Ejec=",AN16)))</formula>
    </cfRule>
    <cfRule type="containsText" dxfId="244" priority="62" operator="containsText" text="No Prog ni Ejec">
      <formula>NOT(ISERROR(SEARCH("No Prog ni Ejec",AN16)))</formula>
    </cfRule>
    <cfRule type="cellIs" dxfId="243" priority="63" operator="greaterThan">
      <formula>100%</formula>
    </cfRule>
    <cfRule type="cellIs" dxfId="242" priority="64" operator="equal">
      <formula>1</formula>
    </cfRule>
    <cfRule type="cellIs" dxfId="241" priority="65" operator="between">
      <formula>91%</formula>
      <formula>99%</formula>
    </cfRule>
    <cfRule type="cellIs" dxfId="240" priority="66" operator="between">
      <formula>0</formula>
      <formula>90</formula>
    </cfRule>
  </conditionalFormatting>
  <conditionalFormatting sqref="AT16">
    <cfRule type="cellIs" dxfId="239" priority="60" operator="between">
      <formula>0</formula>
      <formula>90</formula>
    </cfRule>
  </conditionalFormatting>
  <conditionalFormatting sqref="AT16">
    <cfRule type="containsText" dxfId="238" priority="55" operator="containsText" text="No Prog, Ejec=">
      <formula>NOT(ISERROR(SEARCH("No Prog, Ejec=",AT16)))</formula>
    </cfRule>
    <cfRule type="containsText" dxfId="237" priority="56" operator="containsText" text="No Prog ni Ejec">
      <formula>NOT(ISERROR(SEARCH("No Prog ni Ejec",AT16)))</formula>
    </cfRule>
    <cfRule type="cellIs" dxfId="236" priority="57" operator="greaterThan">
      <formula>100%</formula>
    </cfRule>
    <cfRule type="cellIs" dxfId="235" priority="58" operator="equal">
      <formula>1</formula>
    </cfRule>
    <cfRule type="cellIs" dxfId="234" priority="59" operator="between">
      <formula>91%</formula>
      <formula>99%</formula>
    </cfRule>
  </conditionalFormatting>
  <conditionalFormatting sqref="AT16">
    <cfRule type="cellIs" dxfId="233" priority="54" operator="between">
      <formula>0</formula>
      <formula>90</formula>
    </cfRule>
  </conditionalFormatting>
  <conditionalFormatting sqref="AT16:AT17">
    <cfRule type="containsText" dxfId="232" priority="49" operator="containsText" text="No Prog, Ejec=">
      <formula>NOT(ISERROR(SEARCH("No Prog, Ejec=",AT16)))</formula>
    </cfRule>
    <cfRule type="containsText" dxfId="231" priority="50" operator="containsText" text="No Prog ni Ejec">
      <formula>NOT(ISERROR(SEARCH("No Prog ni Ejec",AT16)))</formula>
    </cfRule>
    <cfRule type="cellIs" dxfId="230" priority="51" operator="greaterThan">
      <formula>100%</formula>
    </cfRule>
    <cfRule type="cellIs" dxfId="229" priority="52" operator="equal">
      <formula>1</formula>
    </cfRule>
    <cfRule type="cellIs" dxfId="228" priority="53" operator="between">
      <formula>91%</formula>
      <formula>99%</formula>
    </cfRule>
  </conditionalFormatting>
  <conditionalFormatting sqref="AT16:AT17">
    <cfRule type="containsText" dxfId="227" priority="43" operator="containsText" text="No Prog, Ejec=">
      <formula>NOT(ISERROR(SEARCH("No Prog, Ejec=",AT16)))</formula>
    </cfRule>
    <cfRule type="containsText" dxfId="226" priority="44" operator="containsText" text="No Prog ni Ejec">
      <formula>NOT(ISERROR(SEARCH("No Prog ni Ejec",AT16)))</formula>
    </cfRule>
    <cfRule type="cellIs" dxfId="225" priority="45" operator="greaterThan">
      <formula>100%</formula>
    </cfRule>
    <cfRule type="cellIs" dxfId="224" priority="46" operator="equal">
      <formula>1</formula>
    </cfRule>
    <cfRule type="cellIs" dxfId="223" priority="47" operator="between">
      <formula>91%</formula>
      <formula>99%</formula>
    </cfRule>
    <cfRule type="cellIs" dxfId="222" priority="48" operator="between">
      <formula>0</formula>
      <formula>90</formula>
    </cfRule>
  </conditionalFormatting>
  <conditionalFormatting sqref="AT16:AT17">
    <cfRule type="containsText" dxfId="221" priority="37" operator="containsText" text="No Prog, Ejec=">
      <formula>NOT(ISERROR(SEARCH("No Prog, Ejec=",AT16)))</formula>
    </cfRule>
    <cfRule type="containsText" dxfId="220" priority="38" operator="containsText" text="No Prog ni Ejec">
      <formula>NOT(ISERROR(SEARCH("No Prog ni Ejec",AT16)))</formula>
    </cfRule>
    <cfRule type="cellIs" dxfId="219" priority="39" operator="greaterThan">
      <formula>100%</formula>
    </cfRule>
    <cfRule type="cellIs" dxfId="218" priority="40" operator="equal">
      <formula>1</formula>
    </cfRule>
    <cfRule type="cellIs" dxfId="217" priority="41" operator="between">
      <formula>91%</formula>
      <formula>99%</formula>
    </cfRule>
    <cfRule type="cellIs" dxfId="216" priority="42" operator="between">
      <formula>0</formula>
      <formula>90</formula>
    </cfRule>
  </conditionalFormatting>
  <conditionalFormatting sqref="AT18 AT20 AT22">
    <cfRule type="cellIs" dxfId="215" priority="36" operator="between">
      <formula>0</formula>
      <formula>90</formula>
    </cfRule>
  </conditionalFormatting>
  <conditionalFormatting sqref="AT18 AT20 AT22">
    <cfRule type="containsText" dxfId="214" priority="31" operator="containsText" text="No Prog, Ejec=">
      <formula>NOT(ISERROR(SEARCH("No Prog, Ejec=",AT18)))</formula>
    </cfRule>
    <cfRule type="containsText" dxfId="213" priority="32" operator="containsText" text="No Prog ni Ejec">
      <formula>NOT(ISERROR(SEARCH("No Prog ni Ejec",AT18)))</formula>
    </cfRule>
    <cfRule type="cellIs" dxfId="212" priority="33" operator="greaterThan">
      <formula>100%</formula>
    </cfRule>
    <cfRule type="cellIs" dxfId="211" priority="34" operator="equal">
      <formula>1</formula>
    </cfRule>
    <cfRule type="cellIs" dxfId="210" priority="35" operator="between">
      <formula>91%</formula>
      <formula>99%</formula>
    </cfRule>
  </conditionalFormatting>
  <conditionalFormatting sqref="AT18 AT20 AT22">
    <cfRule type="cellIs" dxfId="209" priority="30" operator="between">
      <formula>0</formula>
      <formula>90</formula>
    </cfRule>
  </conditionalFormatting>
  <conditionalFormatting sqref="AT18:AT23">
    <cfRule type="containsText" dxfId="208" priority="25" operator="containsText" text="No Prog, Ejec=">
      <formula>NOT(ISERROR(SEARCH("No Prog, Ejec=",AT18)))</formula>
    </cfRule>
    <cfRule type="containsText" dxfId="207" priority="26" operator="containsText" text="No Prog ni Ejec">
      <formula>NOT(ISERROR(SEARCH("No Prog ni Ejec",AT18)))</formula>
    </cfRule>
    <cfRule type="cellIs" dxfId="206" priority="27" operator="greaterThan">
      <formula>100%</formula>
    </cfRule>
    <cfRule type="cellIs" dxfId="205" priority="28" operator="equal">
      <formula>1</formula>
    </cfRule>
    <cfRule type="cellIs" dxfId="204" priority="29" operator="between">
      <formula>91%</formula>
      <formula>99%</formula>
    </cfRule>
  </conditionalFormatting>
  <conditionalFormatting sqref="AT18:AT23">
    <cfRule type="containsText" dxfId="203" priority="19" operator="containsText" text="No Prog, Ejec=">
      <formula>NOT(ISERROR(SEARCH("No Prog, Ejec=",AT18)))</formula>
    </cfRule>
    <cfRule type="containsText" dxfId="202" priority="20" operator="containsText" text="No Prog ni Ejec">
      <formula>NOT(ISERROR(SEARCH("No Prog ni Ejec",AT18)))</formula>
    </cfRule>
    <cfRule type="cellIs" dxfId="201" priority="21" operator="greaterThan">
      <formula>100%</formula>
    </cfRule>
    <cfRule type="cellIs" dxfId="200" priority="22" operator="equal">
      <formula>1</formula>
    </cfRule>
    <cfRule type="cellIs" dxfId="199" priority="23" operator="between">
      <formula>91%</formula>
      <formula>99%</formula>
    </cfRule>
    <cfRule type="cellIs" dxfId="198" priority="24" operator="between">
      <formula>0</formula>
      <formula>90</formula>
    </cfRule>
  </conditionalFormatting>
  <conditionalFormatting sqref="AT18:AT23">
    <cfRule type="containsText" dxfId="197" priority="13" operator="containsText" text="No Prog, Ejec=">
      <formula>NOT(ISERROR(SEARCH("No Prog, Ejec=",AT18)))</formula>
    </cfRule>
    <cfRule type="containsText" dxfId="196" priority="14" operator="containsText" text="No Prog ni Ejec">
      <formula>NOT(ISERROR(SEARCH("No Prog ni Ejec",AT18)))</formula>
    </cfRule>
    <cfRule type="cellIs" dxfId="195" priority="15" operator="greaterThan">
      <formula>100%</formula>
    </cfRule>
    <cfRule type="cellIs" dxfId="194" priority="16" operator="equal">
      <formula>1</formula>
    </cfRule>
    <cfRule type="cellIs" dxfId="193" priority="17" operator="between">
      <formula>91%</formula>
      <formula>99%</formula>
    </cfRule>
    <cfRule type="cellIs" dxfId="192" priority="18" operator="between">
      <formula>0</formula>
      <formula>90</formula>
    </cfRule>
  </conditionalFormatting>
  <conditionalFormatting sqref="AH16:AM16 AH18:AM18 AH20:AM20 AH22:AM22">
    <cfRule type="cellIs" dxfId="191" priority="12" operator="between">
      <formula>0</formula>
      <formula>90</formula>
    </cfRule>
  </conditionalFormatting>
  <conditionalFormatting sqref="AH16:AM23">
    <cfRule type="containsText" dxfId="190" priority="7" operator="containsText" text="No Prog, Ejec=">
      <formula>NOT(ISERROR(SEARCH("No Prog, Ejec=",AH16)))</formula>
    </cfRule>
    <cfRule type="containsText" dxfId="189" priority="8" operator="containsText" text="No Prog ni Ejec">
      <formula>NOT(ISERROR(SEARCH("No Prog ni Ejec",AH16)))</formula>
    </cfRule>
    <cfRule type="cellIs" dxfId="188" priority="9" operator="greaterThan">
      <formula>100%</formula>
    </cfRule>
    <cfRule type="cellIs" dxfId="187" priority="10" operator="equal">
      <formula>1</formula>
    </cfRule>
    <cfRule type="cellIs" dxfId="186" priority="11" operator="between">
      <formula>91%</formula>
      <formula>99%</formula>
    </cfRule>
  </conditionalFormatting>
  <conditionalFormatting sqref="AH16:AM23">
    <cfRule type="containsText" dxfId="185" priority="1" operator="containsText" text="No Prog, Ejec=">
      <formula>NOT(ISERROR(SEARCH("No Prog, Ejec=",AH16)))</formula>
    </cfRule>
    <cfRule type="containsText" dxfId="184" priority="2" operator="containsText" text="No Prog ni Ejec">
      <formula>NOT(ISERROR(SEARCH("No Prog ni Ejec",AH16)))</formula>
    </cfRule>
    <cfRule type="cellIs" dxfId="183" priority="3" operator="greaterThan">
      <formula>100%</formula>
    </cfRule>
    <cfRule type="cellIs" dxfId="182" priority="4" operator="equal">
      <formula>1</formula>
    </cfRule>
    <cfRule type="cellIs" dxfId="181" priority="5" operator="between">
      <formula>91%</formula>
      <formula>99%</formula>
    </cfRule>
    <cfRule type="cellIs" dxfId="180" priority="6" operator="between">
      <formula>0</formula>
      <formula>90</formula>
    </cfRule>
  </conditionalFormatting>
  <dataValidations count="1">
    <dataValidation allowBlank="1" showInputMessage="1" showErrorMessage="1" sqref="R983041 II983041 SE983041 ACA983041 ALW983041 AVS983041 BFO983041 BPK983041 BZG983041 CJC983041 CSY983041 DCU983041 DMQ983041 DWM983041 EGI983041 EQE983041 FAA983041 FJW983041 FTS983041 GDO983041 GNK983041 GXG983041 HHC983041 HQY983041 IAU983041 IKQ983041 IUM983041 JEI983041 JOE983041 JYA983041 KHW983041 KRS983041 LBO983041 LLK983041 LVG983041 MFC983041 MOY983041 MYU983041 NIQ983041 NSM983041 OCI983041 OME983041 OWA983041 PFW983041 PPS983041 PZO983041 QJK983041 QTG983041 RDC983041 RMY983041 RWU983041 SGQ983041 SQM983041 TAI983041 TKE983041 TUA983041 UDW983041 UNS983041 UXO983041 VHK983041 VRG983041 WBC983041 WKY983041 WUU983041 R65537 II65537 SE65537 ACA65537 ALW65537 AVS65537 BFO65537 BPK65537 BZG65537 CJC65537 CSY65537 DCU65537 DMQ65537 DWM65537 EGI65537 EQE65537 FAA65537 FJW65537 FTS65537 GDO65537 GNK65537 GXG65537 HHC65537 HQY65537 IAU65537 IKQ65537 IUM65537 JEI65537 JOE65537 JYA65537 KHW65537 KRS65537 LBO65537 LLK65537 LVG65537 MFC65537 MOY65537 MYU65537 NIQ65537 NSM65537 OCI65537 OME65537 OWA65537 PFW65537 PPS65537 PZO65537 QJK65537 QTG65537 RDC65537 RMY65537 RWU65537 SGQ65537 SQM65537 TAI65537 TKE65537 TUA65537 UDW65537 UNS65537 UXO65537 VHK65537 VRG65537 WBC65537 WKY65537 WUU65537 R131073 II131073 SE131073 ACA131073 ALW131073 AVS131073 BFO131073 BPK131073 BZG131073 CJC131073 CSY131073 DCU131073 DMQ131073 DWM131073 EGI131073 EQE131073 FAA131073 FJW131073 FTS131073 GDO131073 GNK131073 GXG131073 HHC131073 HQY131073 IAU131073 IKQ131073 IUM131073 JEI131073 JOE131073 JYA131073 KHW131073 KRS131073 LBO131073 LLK131073 LVG131073 MFC131073 MOY131073 MYU131073 NIQ131073 NSM131073 OCI131073 OME131073 OWA131073 PFW131073 PPS131073 PZO131073 QJK131073 QTG131073 RDC131073 RMY131073 RWU131073 SGQ131073 SQM131073 TAI131073 TKE131073 TUA131073 UDW131073 UNS131073 UXO131073 VHK131073 VRG131073 WBC131073 WKY131073 WUU131073 R196609 II196609 SE196609 ACA196609 ALW196609 AVS196609 BFO196609 BPK196609 BZG196609 CJC196609 CSY196609 DCU196609 DMQ196609 DWM196609 EGI196609 EQE196609 FAA196609 FJW196609 FTS196609 GDO196609 GNK196609 GXG196609 HHC196609 HQY196609 IAU196609 IKQ196609 IUM196609 JEI196609 JOE196609 JYA196609 KHW196609 KRS196609 LBO196609 LLK196609 LVG196609 MFC196609 MOY196609 MYU196609 NIQ196609 NSM196609 OCI196609 OME196609 OWA196609 PFW196609 PPS196609 PZO196609 QJK196609 QTG196609 RDC196609 RMY196609 RWU196609 SGQ196609 SQM196609 TAI196609 TKE196609 TUA196609 UDW196609 UNS196609 UXO196609 VHK196609 VRG196609 WBC196609 WKY196609 WUU196609 R262145 II262145 SE262145 ACA262145 ALW262145 AVS262145 BFO262145 BPK262145 BZG262145 CJC262145 CSY262145 DCU262145 DMQ262145 DWM262145 EGI262145 EQE262145 FAA262145 FJW262145 FTS262145 GDO262145 GNK262145 GXG262145 HHC262145 HQY262145 IAU262145 IKQ262145 IUM262145 JEI262145 JOE262145 JYA262145 KHW262145 KRS262145 LBO262145 LLK262145 LVG262145 MFC262145 MOY262145 MYU262145 NIQ262145 NSM262145 OCI262145 OME262145 OWA262145 PFW262145 PPS262145 PZO262145 QJK262145 QTG262145 RDC262145 RMY262145 RWU262145 SGQ262145 SQM262145 TAI262145 TKE262145 TUA262145 UDW262145 UNS262145 UXO262145 VHK262145 VRG262145 WBC262145 WKY262145 WUU262145 R327681 II327681 SE327681 ACA327681 ALW327681 AVS327681 BFO327681 BPK327681 BZG327681 CJC327681 CSY327681 DCU327681 DMQ327681 DWM327681 EGI327681 EQE327681 FAA327681 FJW327681 FTS327681 GDO327681 GNK327681 GXG327681 HHC327681 HQY327681 IAU327681 IKQ327681 IUM327681 JEI327681 JOE327681 JYA327681 KHW327681 KRS327681 LBO327681 LLK327681 LVG327681 MFC327681 MOY327681 MYU327681 NIQ327681 NSM327681 OCI327681 OME327681 OWA327681 PFW327681 PPS327681 PZO327681 QJK327681 QTG327681 RDC327681 RMY327681 RWU327681 SGQ327681 SQM327681 TAI327681 TKE327681 TUA327681 UDW327681 UNS327681 UXO327681 VHK327681 VRG327681 WBC327681 WKY327681 WUU327681 R393217 II393217 SE393217 ACA393217 ALW393217 AVS393217 BFO393217 BPK393217 BZG393217 CJC393217 CSY393217 DCU393217 DMQ393217 DWM393217 EGI393217 EQE393217 FAA393217 FJW393217 FTS393217 GDO393217 GNK393217 GXG393217 HHC393217 HQY393217 IAU393217 IKQ393217 IUM393217 JEI393217 JOE393217 JYA393217 KHW393217 KRS393217 LBO393217 LLK393217 LVG393217 MFC393217 MOY393217 MYU393217 NIQ393217 NSM393217 OCI393217 OME393217 OWA393217 PFW393217 PPS393217 PZO393217 QJK393217 QTG393217 RDC393217 RMY393217 RWU393217 SGQ393217 SQM393217 TAI393217 TKE393217 TUA393217 UDW393217 UNS393217 UXO393217 VHK393217 VRG393217 WBC393217 WKY393217 WUU393217 R458753 II458753 SE458753 ACA458753 ALW458753 AVS458753 BFO458753 BPK458753 BZG458753 CJC458753 CSY458753 DCU458753 DMQ458753 DWM458753 EGI458753 EQE458753 FAA458753 FJW458753 FTS458753 GDO458753 GNK458753 GXG458753 HHC458753 HQY458753 IAU458753 IKQ458753 IUM458753 JEI458753 JOE458753 JYA458753 KHW458753 KRS458753 LBO458753 LLK458753 LVG458753 MFC458753 MOY458753 MYU458753 NIQ458753 NSM458753 OCI458753 OME458753 OWA458753 PFW458753 PPS458753 PZO458753 QJK458753 QTG458753 RDC458753 RMY458753 RWU458753 SGQ458753 SQM458753 TAI458753 TKE458753 TUA458753 UDW458753 UNS458753 UXO458753 VHK458753 VRG458753 WBC458753 WKY458753 WUU458753 R524289 II524289 SE524289 ACA524289 ALW524289 AVS524289 BFO524289 BPK524289 BZG524289 CJC524289 CSY524289 DCU524289 DMQ524289 DWM524289 EGI524289 EQE524289 FAA524289 FJW524289 FTS524289 GDO524289 GNK524289 GXG524289 HHC524289 HQY524289 IAU524289 IKQ524289 IUM524289 JEI524289 JOE524289 JYA524289 KHW524289 KRS524289 LBO524289 LLK524289 LVG524289 MFC524289 MOY524289 MYU524289 NIQ524289 NSM524289 OCI524289 OME524289 OWA524289 PFW524289 PPS524289 PZO524289 QJK524289 QTG524289 RDC524289 RMY524289 RWU524289 SGQ524289 SQM524289 TAI524289 TKE524289 TUA524289 UDW524289 UNS524289 UXO524289 VHK524289 VRG524289 WBC524289 WKY524289 WUU524289 R589825 II589825 SE589825 ACA589825 ALW589825 AVS589825 BFO589825 BPK589825 BZG589825 CJC589825 CSY589825 DCU589825 DMQ589825 DWM589825 EGI589825 EQE589825 FAA589825 FJW589825 FTS589825 GDO589825 GNK589825 GXG589825 HHC589825 HQY589825 IAU589825 IKQ589825 IUM589825 JEI589825 JOE589825 JYA589825 KHW589825 KRS589825 LBO589825 LLK589825 LVG589825 MFC589825 MOY589825 MYU589825 NIQ589825 NSM589825 OCI589825 OME589825 OWA589825 PFW589825 PPS589825 PZO589825 QJK589825 QTG589825 RDC589825 RMY589825 RWU589825 SGQ589825 SQM589825 TAI589825 TKE589825 TUA589825 UDW589825 UNS589825 UXO589825 VHK589825 VRG589825 WBC589825 WKY589825 WUU589825 R655361 II655361 SE655361 ACA655361 ALW655361 AVS655361 BFO655361 BPK655361 BZG655361 CJC655361 CSY655361 DCU655361 DMQ655361 DWM655361 EGI655361 EQE655361 FAA655361 FJW655361 FTS655361 GDO655361 GNK655361 GXG655361 HHC655361 HQY655361 IAU655361 IKQ655361 IUM655361 JEI655361 JOE655361 JYA655361 KHW655361 KRS655361 LBO655361 LLK655361 LVG655361 MFC655361 MOY655361 MYU655361 NIQ655361 NSM655361 OCI655361 OME655361 OWA655361 PFW655361 PPS655361 PZO655361 QJK655361 QTG655361 RDC655361 RMY655361 RWU655361 SGQ655361 SQM655361 TAI655361 TKE655361 TUA655361 UDW655361 UNS655361 UXO655361 VHK655361 VRG655361 WBC655361 WKY655361 WUU655361 R720897 II720897 SE720897 ACA720897 ALW720897 AVS720897 BFO720897 BPK720897 BZG720897 CJC720897 CSY720897 DCU720897 DMQ720897 DWM720897 EGI720897 EQE720897 FAA720897 FJW720897 FTS720897 GDO720897 GNK720897 GXG720897 HHC720897 HQY720897 IAU720897 IKQ720897 IUM720897 JEI720897 JOE720897 JYA720897 KHW720897 KRS720897 LBO720897 LLK720897 LVG720897 MFC720897 MOY720897 MYU720897 NIQ720897 NSM720897 OCI720897 OME720897 OWA720897 PFW720897 PPS720897 PZO720897 QJK720897 QTG720897 RDC720897 RMY720897 RWU720897 SGQ720897 SQM720897 TAI720897 TKE720897 TUA720897 UDW720897 UNS720897 UXO720897 VHK720897 VRG720897 WBC720897 WKY720897 WUU720897 R786433 II786433 SE786433 ACA786433 ALW786433 AVS786433 BFO786433 BPK786433 BZG786433 CJC786433 CSY786433 DCU786433 DMQ786433 DWM786433 EGI786433 EQE786433 FAA786433 FJW786433 FTS786433 GDO786433 GNK786433 GXG786433 HHC786433 HQY786433 IAU786433 IKQ786433 IUM786433 JEI786433 JOE786433 JYA786433 KHW786433 KRS786433 LBO786433 LLK786433 LVG786433 MFC786433 MOY786433 MYU786433 NIQ786433 NSM786433 OCI786433 OME786433 OWA786433 PFW786433 PPS786433 PZO786433 QJK786433 QTG786433 RDC786433 RMY786433 RWU786433 SGQ786433 SQM786433 TAI786433 TKE786433 TUA786433 UDW786433 UNS786433 UXO786433 VHK786433 VRG786433 WBC786433 WKY786433 WUU786433 R851969 II851969 SE851969 ACA851969 ALW851969 AVS851969 BFO851969 BPK851969 BZG851969 CJC851969 CSY851969 DCU851969 DMQ851969 DWM851969 EGI851969 EQE851969 FAA851969 FJW851969 FTS851969 GDO851969 GNK851969 GXG851969 HHC851969 HQY851969 IAU851969 IKQ851969 IUM851969 JEI851969 JOE851969 JYA851969 KHW851969 KRS851969 LBO851969 LLK851969 LVG851969 MFC851969 MOY851969 MYU851969 NIQ851969 NSM851969 OCI851969 OME851969 OWA851969 PFW851969 PPS851969 PZO851969 QJK851969 QTG851969 RDC851969 RMY851969 RWU851969 SGQ851969 SQM851969 TAI851969 TKE851969 TUA851969 UDW851969 UNS851969 UXO851969 VHK851969 VRG851969 WBC851969 WKY851969 WUU851969 R917505 II917505 SE917505 ACA917505 ALW917505 AVS917505 BFO917505 BPK917505 BZG917505 CJC917505 CSY917505 DCU917505 DMQ917505 DWM917505 EGI917505 EQE917505 FAA917505 FJW917505 FTS917505 GDO917505 GNK917505 GXG917505 HHC917505 HQY917505 IAU917505 IKQ917505 IUM917505 JEI917505 JOE917505 JYA917505 KHW917505 KRS917505 LBO917505 LLK917505 LVG917505 MFC917505 MOY917505 MYU917505 NIQ917505 NSM917505 OCI917505 OME917505 OWA917505 PFW917505 PPS917505 PZO917505 QJK917505 QTG917505 RDC917505 RMY917505 RWU917505 SGQ917505 SQM917505 TAI917505 TKE917505 TUA917505 UDW917505 UNS917505 UXO917505 VHK917505 VRG917505 WBC917505 WKY917505 WUU917505 R6 II5:II6 SE5:SE6 ACA5:ACA6 ALW5:ALW6 AVS5:AVS6 BFO5:BFO6 BPK5:BPK6 BZG5:BZG6 CJC5:CJC6 CSY5:CSY6 DCU5:DCU6 DMQ5:DMQ6 DWM5:DWM6 EGI5:EGI6 EQE5:EQE6 FAA5:FAA6 FJW5:FJW6 FTS5:FTS6 GDO5:GDO6 GNK5:GNK6 GXG5:GXG6 HHC5:HHC6 HQY5:HQY6 IAU5:IAU6 IKQ5:IKQ6 IUM5:IUM6 JEI5:JEI6 JOE5:JOE6 JYA5:JYA6 KHW5:KHW6 KRS5:KRS6 LBO5:LBO6 LLK5:LLK6 LVG5:LVG6 MFC5:MFC6 MOY5:MOY6 MYU5:MYU6 NIQ5:NIQ6 NSM5:NSM6 OCI5:OCI6 OME5:OME6 OWA5:OWA6 PFW5:PFW6 PPS5:PPS6 PZO5:PZO6 QJK5:QJK6 QTG5:QTG6 RDC5:RDC6 RMY5:RMY6 RWU5:RWU6 SGQ5:SGQ6 SQM5:SQM6 TAI5:TAI6 TKE5:TKE6 TUA5:TUA6 UDW5:UDW6 UNS5:UNS6 UXO5:UXO6 VHK5:VHK6 VRG5:VRG6 WBC5:WBC6 WKY5:WKY6 WUU5:WUU6" xr:uid="{00000000-0002-0000-0D00-000000000000}"/>
  </dataValidations>
  <printOptions horizontalCentered="1"/>
  <pageMargins left="0.70866141732283472" right="0.70866141732283472" top="0.74803149606299213" bottom="0.74803149606299213" header="0.31496062992125984" footer="0.31496062992125984"/>
  <pageSetup scale="33" fitToHeight="0" orientation="landscape" r:id="rId1"/>
  <headerFooter>
    <oddFooter>&amp;L&amp;"Times New Roman,Normal"&amp;12DE-F04 V2&amp;R&amp;"Times New Roman,Normal"&amp;12Página &amp;P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499984740745262"/>
    <pageSetUpPr fitToPage="1"/>
  </sheetPr>
  <dimension ref="A1:AT74"/>
  <sheetViews>
    <sheetView view="pageBreakPreview" zoomScale="70" zoomScaleNormal="75" zoomScaleSheetLayoutView="70" zoomScalePageLayoutView="50" workbookViewId="0">
      <selection sqref="A1:XFD1048576"/>
    </sheetView>
  </sheetViews>
  <sheetFormatPr baseColWidth="10" defaultRowHeight="12.75" x14ac:dyDescent="0.25"/>
  <cols>
    <col min="1" max="1" width="7.7109375" style="67" customWidth="1"/>
    <col min="2" max="2" width="29.140625" style="45" customWidth="1"/>
    <col min="3" max="5" width="7" style="67" customWidth="1"/>
    <col min="6" max="8" width="7" style="61" customWidth="1"/>
    <col min="9" max="11" width="7" style="67" customWidth="1"/>
    <col min="12" max="14" width="7" style="61" customWidth="1"/>
    <col min="15" max="15" width="8.7109375" style="61" customWidth="1"/>
    <col min="16" max="16" width="1.5703125" style="3" customWidth="1"/>
    <col min="17" max="17" width="6.85546875" style="45" customWidth="1"/>
    <col min="18" max="18" width="35.5703125" style="62" customWidth="1"/>
    <col min="19" max="19" width="5.42578125" style="67" customWidth="1"/>
    <col min="20" max="22" width="5.85546875" style="67" customWidth="1"/>
    <col min="23" max="25" width="5.85546875" style="61" customWidth="1"/>
    <col min="26" max="28" width="5.85546875" style="67" customWidth="1"/>
    <col min="29" max="31" width="5.85546875" style="61" customWidth="1"/>
    <col min="32" max="32" width="9.140625" style="61" customWidth="1"/>
    <col min="33" max="33" width="1.7109375" style="7" customWidth="1"/>
    <col min="34" max="45" width="8.7109375" style="67" customWidth="1"/>
    <col min="46" max="46" width="15.7109375" style="67" customWidth="1"/>
    <col min="47" max="240" width="11.42578125" style="67"/>
    <col min="241" max="241" width="19.28515625" style="67" customWidth="1"/>
    <col min="242" max="242" width="6.85546875" style="67" customWidth="1"/>
    <col min="243" max="243" width="35.5703125" style="67" customWidth="1"/>
    <col min="244" max="245" width="7.42578125" style="67" customWidth="1"/>
    <col min="246" max="246" width="5.42578125" style="67" customWidth="1"/>
    <col min="247" max="252" width="0" style="67" hidden="1" customWidth="1"/>
    <col min="253" max="258" width="5.85546875" style="67" customWidth="1"/>
    <col min="259" max="259" width="9.140625" style="67" customWidth="1"/>
    <col min="260" max="260" width="8" style="67" customWidth="1"/>
    <col min="261" max="261" width="12.28515625" style="67" customWidth="1"/>
    <col min="262" max="286" width="0" style="67" hidden="1" customWidth="1"/>
    <col min="287" max="287" width="119.140625" style="67" customWidth="1"/>
    <col min="288" max="288" width="112.42578125" style="67" customWidth="1"/>
    <col min="289" max="289" width="9.5703125" style="67" customWidth="1"/>
    <col min="290" max="295" width="0" style="67" hidden="1" customWidth="1"/>
    <col min="296" max="301" width="9.5703125" style="67" customWidth="1"/>
    <col min="302" max="302" width="14.42578125" style="67" bestFit="1" customWidth="1"/>
    <col min="303" max="496" width="11.42578125" style="67"/>
    <col min="497" max="497" width="19.28515625" style="67" customWidth="1"/>
    <col min="498" max="498" width="6.85546875" style="67" customWidth="1"/>
    <col min="499" max="499" width="35.5703125" style="67" customWidth="1"/>
    <col min="500" max="501" width="7.42578125" style="67" customWidth="1"/>
    <col min="502" max="502" width="5.42578125" style="67" customWidth="1"/>
    <col min="503" max="508" width="0" style="67" hidden="1" customWidth="1"/>
    <col min="509" max="514" width="5.85546875" style="67" customWidth="1"/>
    <col min="515" max="515" width="9.140625" style="67" customWidth="1"/>
    <col min="516" max="516" width="8" style="67" customWidth="1"/>
    <col min="517" max="517" width="12.28515625" style="67" customWidth="1"/>
    <col min="518" max="542" width="0" style="67" hidden="1" customWidth="1"/>
    <col min="543" max="543" width="119.140625" style="67" customWidth="1"/>
    <col min="544" max="544" width="112.42578125" style="67" customWidth="1"/>
    <col min="545" max="545" width="9.5703125" style="67" customWidth="1"/>
    <col min="546" max="551" width="0" style="67" hidden="1" customWidth="1"/>
    <col min="552" max="557" width="9.5703125" style="67" customWidth="1"/>
    <col min="558" max="558" width="14.42578125" style="67" bestFit="1" customWidth="1"/>
    <col min="559" max="752" width="11.42578125" style="67"/>
    <col min="753" max="753" width="19.28515625" style="67" customWidth="1"/>
    <col min="754" max="754" width="6.85546875" style="67" customWidth="1"/>
    <col min="755" max="755" width="35.5703125" style="67" customWidth="1"/>
    <col min="756" max="757" width="7.42578125" style="67" customWidth="1"/>
    <col min="758" max="758" width="5.42578125" style="67" customWidth="1"/>
    <col min="759" max="764" width="0" style="67" hidden="1" customWidth="1"/>
    <col min="765" max="770" width="5.85546875" style="67" customWidth="1"/>
    <col min="771" max="771" width="9.140625" style="67" customWidth="1"/>
    <col min="772" max="772" width="8" style="67" customWidth="1"/>
    <col min="773" max="773" width="12.28515625" style="67" customWidth="1"/>
    <col min="774" max="798" width="0" style="67" hidden="1" customWidth="1"/>
    <col min="799" max="799" width="119.140625" style="67" customWidth="1"/>
    <col min="800" max="800" width="112.42578125" style="67" customWidth="1"/>
    <col min="801" max="801" width="9.5703125" style="67" customWidth="1"/>
    <col min="802" max="807" width="0" style="67" hidden="1" customWidth="1"/>
    <col min="808" max="813" width="9.5703125" style="67" customWidth="1"/>
    <col min="814" max="814" width="14.42578125" style="67" bestFit="1" customWidth="1"/>
    <col min="815" max="1008" width="11.42578125" style="67"/>
    <col min="1009" max="1009" width="19.28515625" style="67" customWidth="1"/>
    <col min="1010" max="1010" width="6.85546875" style="67" customWidth="1"/>
    <col min="1011" max="1011" width="35.5703125" style="67" customWidth="1"/>
    <col min="1012" max="1013" width="7.42578125" style="67" customWidth="1"/>
    <col min="1014" max="1014" width="5.42578125" style="67" customWidth="1"/>
    <col min="1015" max="1020" width="0" style="67" hidden="1" customWidth="1"/>
    <col min="1021" max="1026" width="5.85546875" style="67" customWidth="1"/>
    <col min="1027" max="1027" width="9.140625" style="67" customWidth="1"/>
    <col min="1028" max="1028" width="8" style="67" customWidth="1"/>
    <col min="1029" max="1029" width="12.28515625" style="67" customWidth="1"/>
    <col min="1030" max="1054" width="0" style="67" hidden="1" customWidth="1"/>
    <col min="1055" max="1055" width="119.140625" style="67" customWidth="1"/>
    <col min="1056" max="1056" width="112.42578125" style="67" customWidth="1"/>
    <col min="1057" max="1057" width="9.5703125" style="67" customWidth="1"/>
    <col min="1058" max="1063" width="0" style="67" hidden="1" customWidth="1"/>
    <col min="1064" max="1069" width="9.5703125" style="67" customWidth="1"/>
    <col min="1070" max="1070" width="14.42578125" style="67" bestFit="1" customWidth="1"/>
    <col min="1071" max="1264" width="11.42578125" style="67"/>
    <col min="1265" max="1265" width="19.28515625" style="67" customWidth="1"/>
    <col min="1266" max="1266" width="6.85546875" style="67" customWidth="1"/>
    <col min="1267" max="1267" width="35.5703125" style="67" customWidth="1"/>
    <col min="1268" max="1269" width="7.42578125" style="67" customWidth="1"/>
    <col min="1270" max="1270" width="5.42578125" style="67" customWidth="1"/>
    <col min="1271" max="1276" width="0" style="67" hidden="1" customWidth="1"/>
    <col min="1277" max="1282" width="5.85546875" style="67" customWidth="1"/>
    <col min="1283" max="1283" width="9.140625" style="67" customWidth="1"/>
    <col min="1284" max="1284" width="8" style="67" customWidth="1"/>
    <col min="1285" max="1285" width="12.28515625" style="67" customWidth="1"/>
    <col min="1286" max="1310" width="0" style="67" hidden="1" customWidth="1"/>
    <col min="1311" max="1311" width="119.140625" style="67" customWidth="1"/>
    <col min="1312" max="1312" width="112.42578125" style="67" customWidth="1"/>
    <col min="1313" max="1313" width="9.5703125" style="67" customWidth="1"/>
    <col min="1314" max="1319" width="0" style="67" hidden="1" customWidth="1"/>
    <col min="1320" max="1325" width="9.5703125" style="67" customWidth="1"/>
    <col min="1326" max="1326" width="14.42578125" style="67" bestFit="1" customWidth="1"/>
    <col min="1327" max="1520" width="11.42578125" style="67"/>
    <col min="1521" max="1521" width="19.28515625" style="67" customWidth="1"/>
    <col min="1522" max="1522" width="6.85546875" style="67" customWidth="1"/>
    <col min="1523" max="1523" width="35.5703125" style="67" customWidth="1"/>
    <col min="1524" max="1525" width="7.42578125" style="67" customWidth="1"/>
    <col min="1526" max="1526" width="5.42578125" style="67" customWidth="1"/>
    <col min="1527" max="1532" width="0" style="67" hidden="1" customWidth="1"/>
    <col min="1533" max="1538" width="5.85546875" style="67" customWidth="1"/>
    <col min="1539" max="1539" width="9.140625" style="67" customWidth="1"/>
    <col min="1540" max="1540" width="8" style="67" customWidth="1"/>
    <col min="1541" max="1541" width="12.28515625" style="67" customWidth="1"/>
    <col min="1542" max="1566" width="0" style="67" hidden="1" customWidth="1"/>
    <col min="1567" max="1567" width="119.140625" style="67" customWidth="1"/>
    <col min="1568" max="1568" width="112.42578125" style="67" customWidth="1"/>
    <col min="1569" max="1569" width="9.5703125" style="67" customWidth="1"/>
    <col min="1570" max="1575" width="0" style="67" hidden="1" customWidth="1"/>
    <col min="1576" max="1581" width="9.5703125" style="67" customWidth="1"/>
    <col min="1582" max="1582" width="14.42578125" style="67" bestFit="1" customWidth="1"/>
    <col min="1583" max="1776" width="11.42578125" style="67"/>
    <col min="1777" max="1777" width="19.28515625" style="67" customWidth="1"/>
    <col min="1778" max="1778" width="6.85546875" style="67" customWidth="1"/>
    <col min="1779" max="1779" width="35.5703125" style="67" customWidth="1"/>
    <col min="1780" max="1781" width="7.42578125" style="67" customWidth="1"/>
    <col min="1782" max="1782" width="5.42578125" style="67" customWidth="1"/>
    <col min="1783" max="1788" width="0" style="67" hidden="1" customWidth="1"/>
    <col min="1789" max="1794" width="5.85546875" style="67" customWidth="1"/>
    <col min="1795" max="1795" width="9.140625" style="67" customWidth="1"/>
    <col min="1796" max="1796" width="8" style="67" customWidth="1"/>
    <col min="1797" max="1797" width="12.28515625" style="67" customWidth="1"/>
    <col min="1798" max="1822" width="0" style="67" hidden="1" customWidth="1"/>
    <col min="1823" max="1823" width="119.140625" style="67" customWidth="1"/>
    <col min="1824" max="1824" width="112.42578125" style="67" customWidth="1"/>
    <col min="1825" max="1825" width="9.5703125" style="67" customWidth="1"/>
    <col min="1826" max="1831" width="0" style="67" hidden="1" customWidth="1"/>
    <col min="1832" max="1837" width="9.5703125" style="67" customWidth="1"/>
    <col min="1838" max="1838" width="14.42578125" style="67" bestFit="1" customWidth="1"/>
    <col min="1839" max="2032" width="11.42578125" style="67"/>
    <col min="2033" max="2033" width="19.28515625" style="67" customWidth="1"/>
    <col min="2034" max="2034" width="6.85546875" style="67" customWidth="1"/>
    <col min="2035" max="2035" width="35.5703125" style="67" customWidth="1"/>
    <col min="2036" max="2037" width="7.42578125" style="67" customWidth="1"/>
    <col min="2038" max="2038" width="5.42578125" style="67" customWidth="1"/>
    <col min="2039" max="2044" width="0" style="67" hidden="1" customWidth="1"/>
    <col min="2045" max="2050" width="5.85546875" style="67" customWidth="1"/>
    <col min="2051" max="2051" width="9.140625" style="67" customWidth="1"/>
    <col min="2052" max="2052" width="8" style="67" customWidth="1"/>
    <col min="2053" max="2053" width="12.28515625" style="67" customWidth="1"/>
    <col min="2054" max="2078" width="0" style="67" hidden="1" customWidth="1"/>
    <col min="2079" max="2079" width="119.140625" style="67" customWidth="1"/>
    <col min="2080" max="2080" width="112.42578125" style="67" customWidth="1"/>
    <col min="2081" max="2081" width="9.5703125" style="67" customWidth="1"/>
    <col min="2082" max="2087" width="0" style="67" hidden="1" customWidth="1"/>
    <col min="2088" max="2093" width="9.5703125" style="67" customWidth="1"/>
    <col min="2094" max="2094" width="14.42578125" style="67" bestFit="1" customWidth="1"/>
    <col min="2095" max="2288" width="11.42578125" style="67"/>
    <col min="2289" max="2289" width="19.28515625" style="67" customWidth="1"/>
    <col min="2290" max="2290" width="6.85546875" style="67" customWidth="1"/>
    <col min="2291" max="2291" width="35.5703125" style="67" customWidth="1"/>
    <col min="2292" max="2293" width="7.42578125" style="67" customWidth="1"/>
    <col min="2294" max="2294" width="5.42578125" style="67" customWidth="1"/>
    <col min="2295" max="2300" width="0" style="67" hidden="1" customWidth="1"/>
    <col min="2301" max="2306" width="5.85546875" style="67" customWidth="1"/>
    <col min="2307" max="2307" width="9.140625" style="67" customWidth="1"/>
    <col min="2308" max="2308" width="8" style="67" customWidth="1"/>
    <col min="2309" max="2309" width="12.28515625" style="67" customWidth="1"/>
    <col min="2310" max="2334" width="0" style="67" hidden="1" customWidth="1"/>
    <col min="2335" max="2335" width="119.140625" style="67" customWidth="1"/>
    <col min="2336" max="2336" width="112.42578125" style="67" customWidth="1"/>
    <col min="2337" max="2337" width="9.5703125" style="67" customWidth="1"/>
    <col min="2338" max="2343" width="0" style="67" hidden="1" customWidth="1"/>
    <col min="2344" max="2349" width="9.5703125" style="67" customWidth="1"/>
    <col min="2350" max="2350" width="14.42578125" style="67" bestFit="1" customWidth="1"/>
    <col min="2351" max="2544" width="11.42578125" style="67"/>
    <col min="2545" max="2545" width="19.28515625" style="67" customWidth="1"/>
    <col min="2546" max="2546" width="6.85546875" style="67" customWidth="1"/>
    <col min="2547" max="2547" width="35.5703125" style="67" customWidth="1"/>
    <col min="2548" max="2549" width="7.42578125" style="67" customWidth="1"/>
    <col min="2550" max="2550" width="5.42578125" style="67" customWidth="1"/>
    <col min="2551" max="2556" width="0" style="67" hidden="1" customWidth="1"/>
    <col min="2557" max="2562" width="5.85546875" style="67" customWidth="1"/>
    <col min="2563" max="2563" width="9.140625" style="67" customWidth="1"/>
    <col min="2564" max="2564" width="8" style="67" customWidth="1"/>
    <col min="2565" max="2565" width="12.28515625" style="67" customWidth="1"/>
    <col min="2566" max="2590" width="0" style="67" hidden="1" customWidth="1"/>
    <col min="2591" max="2591" width="119.140625" style="67" customWidth="1"/>
    <col min="2592" max="2592" width="112.42578125" style="67" customWidth="1"/>
    <col min="2593" max="2593" width="9.5703125" style="67" customWidth="1"/>
    <col min="2594" max="2599" width="0" style="67" hidden="1" customWidth="1"/>
    <col min="2600" max="2605" width="9.5703125" style="67" customWidth="1"/>
    <col min="2606" max="2606" width="14.42578125" style="67" bestFit="1" customWidth="1"/>
    <col min="2607" max="2800" width="11.42578125" style="67"/>
    <col min="2801" max="2801" width="19.28515625" style="67" customWidth="1"/>
    <col min="2802" max="2802" width="6.85546875" style="67" customWidth="1"/>
    <col min="2803" max="2803" width="35.5703125" style="67" customWidth="1"/>
    <col min="2804" max="2805" width="7.42578125" style="67" customWidth="1"/>
    <col min="2806" max="2806" width="5.42578125" style="67" customWidth="1"/>
    <col min="2807" max="2812" width="0" style="67" hidden="1" customWidth="1"/>
    <col min="2813" max="2818" width="5.85546875" style="67" customWidth="1"/>
    <col min="2819" max="2819" width="9.140625" style="67" customWidth="1"/>
    <col min="2820" max="2820" width="8" style="67" customWidth="1"/>
    <col min="2821" max="2821" width="12.28515625" style="67" customWidth="1"/>
    <col min="2822" max="2846" width="0" style="67" hidden="1" customWidth="1"/>
    <col min="2847" max="2847" width="119.140625" style="67" customWidth="1"/>
    <col min="2848" max="2848" width="112.42578125" style="67" customWidth="1"/>
    <col min="2849" max="2849" width="9.5703125" style="67" customWidth="1"/>
    <col min="2850" max="2855" width="0" style="67" hidden="1" customWidth="1"/>
    <col min="2856" max="2861" width="9.5703125" style="67" customWidth="1"/>
    <col min="2862" max="2862" width="14.42578125" style="67" bestFit="1" customWidth="1"/>
    <col min="2863" max="3056" width="11.42578125" style="67"/>
    <col min="3057" max="3057" width="19.28515625" style="67" customWidth="1"/>
    <col min="3058" max="3058" width="6.85546875" style="67" customWidth="1"/>
    <col min="3059" max="3059" width="35.5703125" style="67" customWidth="1"/>
    <col min="3060" max="3061" width="7.42578125" style="67" customWidth="1"/>
    <col min="3062" max="3062" width="5.42578125" style="67" customWidth="1"/>
    <col min="3063" max="3068" width="0" style="67" hidden="1" customWidth="1"/>
    <col min="3069" max="3074" width="5.85546875" style="67" customWidth="1"/>
    <col min="3075" max="3075" width="9.140625" style="67" customWidth="1"/>
    <col min="3076" max="3076" width="8" style="67" customWidth="1"/>
    <col min="3077" max="3077" width="12.28515625" style="67" customWidth="1"/>
    <col min="3078" max="3102" width="0" style="67" hidden="1" customWidth="1"/>
    <col min="3103" max="3103" width="119.140625" style="67" customWidth="1"/>
    <col min="3104" max="3104" width="112.42578125" style="67" customWidth="1"/>
    <col min="3105" max="3105" width="9.5703125" style="67" customWidth="1"/>
    <col min="3106" max="3111" width="0" style="67" hidden="1" customWidth="1"/>
    <col min="3112" max="3117" width="9.5703125" style="67" customWidth="1"/>
    <col min="3118" max="3118" width="14.42578125" style="67" bestFit="1" customWidth="1"/>
    <col min="3119" max="3312" width="11.42578125" style="67"/>
    <col min="3313" max="3313" width="19.28515625" style="67" customWidth="1"/>
    <col min="3314" max="3314" width="6.85546875" style="67" customWidth="1"/>
    <col min="3315" max="3315" width="35.5703125" style="67" customWidth="1"/>
    <col min="3316" max="3317" width="7.42578125" style="67" customWidth="1"/>
    <col min="3318" max="3318" width="5.42578125" style="67" customWidth="1"/>
    <col min="3319" max="3324" width="0" style="67" hidden="1" customWidth="1"/>
    <col min="3325" max="3330" width="5.85546875" style="67" customWidth="1"/>
    <col min="3331" max="3331" width="9.140625" style="67" customWidth="1"/>
    <col min="3332" max="3332" width="8" style="67" customWidth="1"/>
    <col min="3333" max="3333" width="12.28515625" style="67" customWidth="1"/>
    <col min="3334" max="3358" width="0" style="67" hidden="1" customWidth="1"/>
    <col min="3359" max="3359" width="119.140625" style="67" customWidth="1"/>
    <col min="3360" max="3360" width="112.42578125" style="67" customWidth="1"/>
    <col min="3361" max="3361" width="9.5703125" style="67" customWidth="1"/>
    <col min="3362" max="3367" width="0" style="67" hidden="1" customWidth="1"/>
    <col min="3368" max="3373" width="9.5703125" style="67" customWidth="1"/>
    <col min="3374" max="3374" width="14.42578125" style="67" bestFit="1" customWidth="1"/>
    <col min="3375" max="3568" width="11.42578125" style="67"/>
    <col min="3569" max="3569" width="19.28515625" style="67" customWidth="1"/>
    <col min="3570" max="3570" width="6.85546875" style="67" customWidth="1"/>
    <col min="3571" max="3571" width="35.5703125" style="67" customWidth="1"/>
    <col min="3572" max="3573" width="7.42578125" style="67" customWidth="1"/>
    <col min="3574" max="3574" width="5.42578125" style="67" customWidth="1"/>
    <col min="3575" max="3580" width="0" style="67" hidden="1" customWidth="1"/>
    <col min="3581" max="3586" width="5.85546875" style="67" customWidth="1"/>
    <col min="3587" max="3587" width="9.140625" style="67" customWidth="1"/>
    <col min="3588" max="3588" width="8" style="67" customWidth="1"/>
    <col min="3589" max="3589" width="12.28515625" style="67" customWidth="1"/>
    <col min="3590" max="3614" width="0" style="67" hidden="1" customWidth="1"/>
    <col min="3615" max="3615" width="119.140625" style="67" customWidth="1"/>
    <col min="3616" max="3616" width="112.42578125" style="67" customWidth="1"/>
    <col min="3617" max="3617" width="9.5703125" style="67" customWidth="1"/>
    <col min="3618" max="3623" width="0" style="67" hidden="1" customWidth="1"/>
    <col min="3624" max="3629" width="9.5703125" style="67" customWidth="1"/>
    <col min="3630" max="3630" width="14.42578125" style="67" bestFit="1" customWidth="1"/>
    <col min="3631" max="3824" width="11.42578125" style="67"/>
    <col min="3825" max="3825" width="19.28515625" style="67" customWidth="1"/>
    <col min="3826" max="3826" width="6.85546875" style="67" customWidth="1"/>
    <col min="3827" max="3827" width="35.5703125" style="67" customWidth="1"/>
    <col min="3828" max="3829" width="7.42578125" style="67" customWidth="1"/>
    <col min="3830" max="3830" width="5.42578125" style="67" customWidth="1"/>
    <col min="3831" max="3836" width="0" style="67" hidden="1" customWidth="1"/>
    <col min="3837" max="3842" width="5.85546875" style="67" customWidth="1"/>
    <col min="3843" max="3843" width="9.140625" style="67" customWidth="1"/>
    <col min="3844" max="3844" width="8" style="67" customWidth="1"/>
    <col min="3845" max="3845" width="12.28515625" style="67" customWidth="1"/>
    <col min="3846" max="3870" width="0" style="67" hidden="1" customWidth="1"/>
    <col min="3871" max="3871" width="119.140625" style="67" customWidth="1"/>
    <col min="3872" max="3872" width="112.42578125" style="67" customWidth="1"/>
    <col min="3873" max="3873" width="9.5703125" style="67" customWidth="1"/>
    <col min="3874" max="3879" width="0" style="67" hidden="1" customWidth="1"/>
    <col min="3880" max="3885" width="9.5703125" style="67" customWidth="1"/>
    <col min="3886" max="3886" width="14.42578125" style="67" bestFit="1" customWidth="1"/>
    <col min="3887" max="4080" width="11.42578125" style="67"/>
    <col min="4081" max="4081" width="19.28515625" style="67" customWidth="1"/>
    <col min="4082" max="4082" width="6.85546875" style="67" customWidth="1"/>
    <col min="4083" max="4083" width="35.5703125" style="67" customWidth="1"/>
    <col min="4084" max="4085" width="7.42578125" style="67" customWidth="1"/>
    <col min="4086" max="4086" width="5.42578125" style="67" customWidth="1"/>
    <col min="4087" max="4092" width="0" style="67" hidden="1" customWidth="1"/>
    <col min="4093" max="4098" width="5.85546875" style="67" customWidth="1"/>
    <col min="4099" max="4099" width="9.140625" style="67" customWidth="1"/>
    <col min="4100" max="4100" width="8" style="67" customWidth="1"/>
    <col min="4101" max="4101" width="12.28515625" style="67" customWidth="1"/>
    <col min="4102" max="4126" width="0" style="67" hidden="1" customWidth="1"/>
    <col min="4127" max="4127" width="119.140625" style="67" customWidth="1"/>
    <col min="4128" max="4128" width="112.42578125" style="67" customWidth="1"/>
    <col min="4129" max="4129" width="9.5703125" style="67" customWidth="1"/>
    <col min="4130" max="4135" width="0" style="67" hidden="1" customWidth="1"/>
    <col min="4136" max="4141" width="9.5703125" style="67" customWidth="1"/>
    <col min="4142" max="4142" width="14.42578125" style="67" bestFit="1" customWidth="1"/>
    <col min="4143" max="4336" width="11.42578125" style="67"/>
    <col min="4337" max="4337" width="19.28515625" style="67" customWidth="1"/>
    <col min="4338" max="4338" width="6.85546875" style="67" customWidth="1"/>
    <col min="4339" max="4339" width="35.5703125" style="67" customWidth="1"/>
    <col min="4340" max="4341" width="7.42578125" style="67" customWidth="1"/>
    <col min="4342" max="4342" width="5.42578125" style="67" customWidth="1"/>
    <col min="4343" max="4348" width="0" style="67" hidden="1" customWidth="1"/>
    <col min="4349" max="4354" width="5.85546875" style="67" customWidth="1"/>
    <col min="4355" max="4355" width="9.140625" style="67" customWidth="1"/>
    <col min="4356" max="4356" width="8" style="67" customWidth="1"/>
    <col min="4357" max="4357" width="12.28515625" style="67" customWidth="1"/>
    <col min="4358" max="4382" width="0" style="67" hidden="1" customWidth="1"/>
    <col min="4383" max="4383" width="119.140625" style="67" customWidth="1"/>
    <col min="4384" max="4384" width="112.42578125" style="67" customWidth="1"/>
    <col min="4385" max="4385" width="9.5703125" style="67" customWidth="1"/>
    <col min="4386" max="4391" width="0" style="67" hidden="1" customWidth="1"/>
    <col min="4392" max="4397" width="9.5703125" style="67" customWidth="1"/>
    <col min="4398" max="4398" width="14.42578125" style="67" bestFit="1" customWidth="1"/>
    <col min="4399" max="4592" width="11.42578125" style="67"/>
    <col min="4593" max="4593" width="19.28515625" style="67" customWidth="1"/>
    <col min="4594" max="4594" width="6.85546875" style="67" customWidth="1"/>
    <col min="4595" max="4595" width="35.5703125" style="67" customWidth="1"/>
    <col min="4596" max="4597" width="7.42578125" style="67" customWidth="1"/>
    <col min="4598" max="4598" width="5.42578125" style="67" customWidth="1"/>
    <col min="4599" max="4604" width="0" style="67" hidden="1" customWidth="1"/>
    <col min="4605" max="4610" width="5.85546875" style="67" customWidth="1"/>
    <col min="4611" max="4611" width="9.140625" style="67" customWidth="1"/>
    <col min="4612" max="4612" width="8" style="67" customWidth="1"/>
    <col min="4613" max="4613" width="12.28515625" style="67" customWidth="1"/>
    <col min="4614" max="4638" width="0" style="67" hidden="1" customWidth="1"/>
    <col min="4639" max="4639" width="119.140625" style="67" customWidth="1"/>
    <col min="4640" max="4640" width="112.42578125" style="67" customWidth="1"/>
    <col min="4641" max="4641" width="9.5703125" style="67" customWidth="1"/>
    <col min="4642" max="4647" width="0" style="67" hidden="1" customWidth="1"/>
    <col min="4648" max="4653" width="9.5703125" style="67" customWidth="1"/>
    <col min="4654" max="4654" width="14.42578125" style="67" bestFit="1" customWidth="1"/>
    <col min="4655" max="4848" width="11.42578125" style="67"/>
    <col min="4849" max="4849" width="19.28515625" style="67" customWidth="1"/>
    <col min="4850" max="4850" width="6.85546875" style="67" customWidth="1"/>
    <col min="4851" max="4851" width="35.5703125" style="67" customWidth="1"/>
    <col min="4852" max="4853" width="7.42578125" style="67" customWidth="1"/>
    <col min="4854" max="4854" width="5.42578125" style="67" customWidth="1"/>
    <col min="4855" max="4860" width="0" style="67" hidden="1" customWidth="1"/>
    <col min="4861" max="4866" width="5.85546875" style="67" customWidth="1"/>
    <col min="4867" max="4867" width="9.140625" style="67" customWidth="1"/>
    <col min="4868" max="4868" width="8" style="67" customWidth="1"/>
    <col min="4869" max="4869" width="12.28515625" style="67" customWidth="1"/>
    <col min="4870" max="4894" width="0" style="67" hidden="1" customWidth="1"/>
    <col min="4895" max="4895" width="119.140625" style="67" customWidth="1"/>
    <col min="4896" max="4896" width="112.42578125" style="67" customWidth="1"/>
    <col min="4897" max="4897" width="9.5703125" style="67" customWidth="1"/>
    <col min="4898" max="4903" width="0" style="67" hidden="1" customWidth="1"/>
    <col min="4904" max="4909" width="9.5703125" style="67" customWidth="1"/>
    <col min="4910" max="4910" width="14.42578125" style="67" bestFit="1" customWidth="1"/>
    <col min="4911" max="5104" width="11.42578125" style="67"/>
    <col min="5105" max="5105" width="19.28515625" style="67" customWidth="1"/>
    <col min="5106" max="5106" width="6.85546875" style="67" customWidth="1"/>
    <col min="5107" max="5107" width="35.5703125" style="67" customWidth="1"/>
    <col min="5108" max="5109" width="7.42578125" style="67" customWidth="1"/>
    <col min="5110" max="5110" width="5.42578125" style="67" customWidth="1"/>
    <col min="5111" max="5116" width="0" style="67" hidden="1" customWidth="1"/>
    <col min="5117" max="5122" width="5.85546875" style="67" customWidth="1"/>
    <col min="5123" max="5123" width="9.140625" style="67" customWidth="1"/>
    <col min="5124" max="5124" width="8" style="67" customWidth="1"/>
    <col min="5125" max="5125" width="12.28515625" style="67" customWidth="1"/>
    <col min="5126" max="5150" width="0" style="67" hidden="1" customWidth="1"/>
    <col min="5151" max="5151" width="119.140625" style="67" customWidth="1"/>
    <col min="5152" max="5152" width="112.42578125" style="67" customWidth="1"/>
    <col min="5153" max="5153" width="9.5703125" style="67" customWidth="1"/>
    <col min="5154" max="5159" width="0" style="67" hidden="1" customWidth="1"/>
    <col min="5160" max="5165" width="9.5703125" style="67" customWidth="1"/>
    <col min="5166" max="5166" width="14.42578125" style="67" bestFit="1" customWidth="1"/>
    <col min="5167" max="5360" width="11.42578125" style="67"/>
    <col min="5361" max="5361" width="19.28515625" style="67" customWidth="1"/>
    <col min="5362" max="5362" width="6.85546875" style="67" customWidth="1"/>
    <col min="5363" max="5363" width="35.5703125" style="67" customWidth="1"/>
    <col min="5364" max="5365" width="7.42578125" style="67" customWidth="1"/>
    <col min="5366" max="5366" width="5.42578125" style="67" customWidth="1"/>
    <col min="5367" max="5372" width="0" style="67" hidden="1" customWidth="1"/>
    <col min="5373" max="5378" width="5.85546875" style="67" customWidth="1"/>
    <col min="5379" max="5379" width="9.140625" style="67" customWidth="1"/>
    <col min="5380" max="5380" width="8" style="67" customWidth="1"/>
    <col min="5381" max="5381" width="12.28515625" style="67" customWidth="1"/>
    <col min="5382" max="5406" width="0" style="67" hidden="1" customWidth="1"/>
    <col min="5407" max="5407" width="119.140625" style="67" customWidth="1"/>
    <col min="5408" max="5408" width="112.42578125" style="67" customWidth="1"/>
    <col min="5409" max="5409" width="9.5703125" style="67" customWidth="1"/>
    <col min="5410" max="5415" width="0" style="67" hidden="1" customWidth="1"/>
    <col min="5416" max="5421" width="9.5703125" style="67" customWidth="1"/>
    <col min="5422" max="5422" width="14.42578125" style="67" bestFit="1" customWidth="1"/>
    <col min="5423" max="5616" width="11.42578125" style="67"/>
    <col min="5617" max="5617" width="19.28515625" style="67" customWidth="1"/>
    <col min="5618" max="5618" width="6.85546875" style="67" customWidth="1"/>
    <col min="5619" max="5619" width="35.5703125" style="67" customWidth="1"/>
    <col min="5620" max="5621" width="7.42578125" style="67" customWidth="1"/>
    <col min="5622" max="5622" width="5.42578125" style="67" customWidth="1"/>
    <col min="5623" max="5628" width="0" style="67" hidden="1" customWidth="1"/>
    <col min="5629" max="5634" width="5.85546875" style="67" customWidth="1"/>
    <col min="5635" max="5635" width="9.140625" style="67" customWidth="1"/>
    <col min="5636" max="5636" width="8" style="67" customWidth="1"/>
    <col min="5637" max="5637" width="12.28515625" style="67" customWidth="1"/>
    <col min="5638" max="5662" width="0" style="67" hidden="1" customWidth="1"/>
    <col min="5663" max="5663" width="119.140625" style="67" customWidth="1"/>
    <col min="5664" max="5664" width="112.42578125" style="67" customWidth="1"/>
    <col min="5665" max="5665" width="9.5703125" style="67" customWidth="1"/>
    <col min="5666" max="5671" width="0" style="67" hidden="1" customWidth="1"/>
    <col min="5672" max="5677" width="9.5703125" style="67" customWidth="1"/>
    <col min="5678" max="5678" width="14.42578125" style="67" bestFit="1" customWidth="1"/>
    <col min="5679" max="5872" width="11.42578125" style="67"/>
    <col min="5873" max="5873" width="19.28515625" style="67" customWidth="1"/>
    <col min="5874" max="5874" width="6.85546875" style="67" customWidth="1"/>
    <col min="5875" max="5875" width="35.5703125" style="67" customWidth="1"/>
    <col min="5876" max="5877" width="7.42578125" style="67" customWidth="1"/>
    <col min="5878" max="5878" width="5.42578125" style="67" customWidth="1"/>
    <col min="5879" max="5884" width="0" style="67" hidden="1" customWidth="1"/>
    <col min="5885" max="5890" width="5.85546875" style="67" customWidth="1"/>
    <col min="5891" max="5891" width="9.140625" style="67" customWidth="1"/>
    <col min="5892" max="5892" width="8" style="67" customWidth="1"/>
    <col min="5893" max="5893" width="12.28515625" style="67" customWidth="1"/>
    <col min="5894" max="5918" width="0" style="67" hidden="1" customWidth="1"/>
    <col min="5919" max="5919" width="119.140625" style="67" customWidth="1"/>
    <col min="5920" max="5920" width="112.42578125" style="67" customWidth="1"/>
    <col min="5921" max="5921" width="9.5703125" style="67" customWidth="1"/>
    <col min="5922" max="5927" width="0" style="67" hidden="1" customWidth="1"/>
    <col min="5928" max="5933" width="9.5703125" style="67" customWidth="1"/>
    <col min="5934" max="5934" width="14.42578125" style="67" bestFit="1" customWidth="1"/>
    <col min="5935" max="6128" width="11.42578125" style="67"/>
    <col min="6129" max="6129" width="19.28515625" style="67" customWidth="1"/>
    <col min="6130" max="6130" width="6.85546875" style="67" customWidth="1"/>
    <col min="6131" max="6131" width="35.5703125" style="67" customWidth="1"/>
    <col min="6132" max="6133" width="7.42578125" style="67" customWidth="1"/>
    <col min="6134" max="6134" width="5.42578125" style="67" customWidth="1"/>
    <col min="6135" max="6140" width="0" style="67" hidden="1" customWidth="1"/>
    <col min="6141" max="6146" width="5.85546875" style="67" customWidth="1"/>
    <col min="6147" max="6147" width="9.140625" style="67" customWidth="1"/>
    <col min="6148" max="6148" width="8" style="67" customWidth="1"/>
    <col min="6149" max="6149" width="12.28515625" style="67" customWidth="1"/>
    <col min="6150" max="6174" width="0" style="67" hidden="1" customWidth="1"/>
    <col min="6175" max="6175" width="119.140625" style="67" customWidth="1"/>
    <col min="6176" max="6176" width="112.42578125" style="67" customWidth="1"/>
    <col min="6177" max="6177" width="9.5703125" style="67" customWidth="1"/>
    <col min="6178" max="6183" width="0" style="67" hidden="1" customWidth="1"/>
    <col min="6184" max="6189" width="9.5703125" style="67" customWidth="1"/>
    <col min="6190" max="6190" width="14.42578125" style="67" bestFit="1" customWidth="1"/>
    <col min="6191" max="6384" width="11.42578125" style="67"/>
    <col min="6385" max="6385" width="19.28515625" style="67" customWidth="1"/>
    <col min="6386" max="6386" width="6.85546875" style="67" customWidth="1"/>
    <col min="6387" max="6387" width="35.5703125" style="67" customWidth="1"/>
    <col min="6388" max="6389" width="7.42578125" style="67" customWidth="1"/>
    <col min="6390" max="6390" width="5.42578125" style="67" customWidth="1"/>
    <col min="6391" max="6396" width="0" style="67" hidden="1" customWidth="1"/>
    <col min="6397" max="6402" width="5.85546875" style="67" customWidth="1"/>
    <col min="6403" max="6403" width="9.140625" style="67" customWidth="1"/>
    <col min="6404" max="6404" width="8" style="67" customWidth="1"/>
    <col min="6405" max="6405" width="12.28515625" style="67" customWidth="1"/>
    <col min="6406" max="6430" width="0" style="67" hidden="1" customWidth="1"/>
    <col min="6431" max="6431" width="119.140625" style="67" customWidth="1"/>
    <col min="6432" max="6432" width="112.42578125" style="67" customWidth="1"/>
    <col min="6433" max="6433" width="9.5703125" style="67" customWidth="1"/>
    <col min="6434" max="6439" width="0" style="67" hidden="1" customWidth="1"/>
    <col min="6440" max="6445" width="9.5703125" style="67" customWidth="1"/>
    <col min="6446" max="6446" width="14.42578125" style="67" bestFit="1" customWidth="1"/>
    <col min="6447" max="6640" width="11.42578125" style="67"/>
    <col min="6641" max="6641" width="19.28515625" style="67" customWidth="1"/>
    <col min="6642" max="6642" width="6.85546875" style="67" customWidth="1"/>
    <col min="6643" max="6643" width="35.5703125" style="67" customWidth="1"/>
    <col min="6644" max="6645" width="7.42578125" style="67" customWidth="1"/>
    <col min="6646" max="6646" width="5.42578125" style="67" customWidth="1"/>
    <col min="6647" max="6652" width="0" style="67" hidden="1" customWidth="1"/>
    <col min="6653" max="6658" width="5.85546875" style="67" customWidth="1"/>
    <col min="6659" max="6659" width="9.140625" style="67" customWidth="1"/>
    <col min="6660" max="6660" width="8" style="67" customWidth="1"/>
    <col min="6661" max="6661" width="12.28515625" style="67" customWidth="1"/>
    <col min="6662" max="6686" width="0" style="67" hidden="1" customWidth="1"/>
    <col min="6687" max="6687" width="119.140625" style="67" customWidth="1"/>
    <col min="6688" max="6688" width="112.42578125" style="67" customWidth="1"/>
    <col min="6689" max="6689" width="9.5703125" style="67" customWidth="1"/>
    <col min="6690" max="6695" width="0" style="67" hidden="1" customWidth="1"/>
    <col min="6696" max="6701" width="9.5703125" style="67" customWidth="1"/>
    <col min="6702" max="6702" width="14.42578125" style="67" bestFit="1" customWidth="1"/>
    <col min="6703" max="6896" width="11.42578125" style="67"/>
    <col min="6897" max="6897" width="19.28515625" style="67" customWidth="1"/>
    <col min="6898" max="6898" width="6.85546875" style="67" customWidth="1"/>
    <col min="6899" max="6899" width="35.5703125" style="67" customWidth="1"/>
    <col min="6900" max="6901" width="7.42578125" style="67" customWidth="1"/>
    <col min="6902" max="6902" width="5.42578125" style="67" customWidth="1"/>
    <col min="6903" max="6908" width="0" style="67" hidden="1" customWidth="1"/>
    <col min="6909" max="6914" width="5.85546875" style="67" customWidth="1"/>
    <col min="6915" max="6915" width="9.140625" style="67" customWidth="1"/>
    <col min="6916" max="6916" width="8" style="67" customWidth="1"/>
    <col min="6917" max="6917" width="12.28515625" style="67" customWidth="1"/>
    <col min="6918" max="6942" width="0" style="67" hidden="1" customWidth="1"/>
    <col min="6943" max="6943" width="119.140625" style="67" customWidth="1"/>
    <col min="6944" max="6944" width="112.42578125" style="67" customWidth="1"/>
    <col min="6945" max="6945" width="9.5703125" style="67" customWidth="1"/>
    <col min="6946" max="6951" width="0" style="67" hidden="1" customWidth="1"/>
    <col min="6952" max="6957" width="9.5703125" style="67" customWidth="1"/>
    <col min="6958" max="6958" width="14.42578125" style="67" bestFit="1" customWidth="1"/>
    <col min="6959" max="7152" width="11.42578125" style="67"/>
    <col min="7153" max="7153" width="19.28515625" style="67" customWidth="1"/>
    <col min="7154" max="7154" width="6.85546875" style="67" customWidth="1"/>
    <col min="7155" max="7155" width="35.5703125" style="67" customWidth="1"/>
    <col min="7156" max="7157" width="7.42578125" style="67" customWidth="1"/>
    <col min="7158" max="7158" width="5.42578125" style="67" customWidth="1"/>
    <col min="7159" max="7164" width="0" style="67" hidden="1" customWidth="1"/>
    <col min="7165" max="7170" width="5.85546875" style="67" customWidth="1"/>
    <col min="7171" max="7171" width="9.140625" style="67" customWidth="1"/>
    <col min="7172" max="7172" width="8" style="67" customWidth="1"/>
    <col min="7173" max="7173" width="12.28515625" style="67" customWidth="1"/>
    <col min="7174" max="7198" width="0" style="67" hidden="1" customWidth="1"/>
    <col min="7199" max="7199" width="119.140625" style="67" customWidth="1"/>
    <col min="7200" max="7200" width="112.42578125" style="67" customWidth="1"/>
    <col min="7201" max="7201" width="9.5703125" style="67" customWidth="1"/>
    <col min="7202" max="7207" width="0" style="67" hidden="1" customWidth="1"/>
    <col min="7208" max="7213" width="9.5703125" style="67" customWidth="1"/>
    <col min="7214" max="7214" width="14.42578125" style="67" bestFit="1" customWidth="1"/>
    <col min="7215" max="7408" width="11.42578125" style="67"/>
    <col min="7409" max="7409" width="19.28515625" style="67" customWidth="1"/>
    <col min="7410" max="7410" width="6.85546875" style="67" customWidth="1"/>
    <col min="7411" max="7411" width="35.5703125" style="67" customWidth="1"/>
    <col min="7412" max="7413" width="7.42578125" style="67" customWidth="1"/>
    <col min="7414" max="7414" width="5.42578125" style="67" customWidth="1"/>
    <col min="7415" max="7420" width="0" style="67" hidden="1" customWidth="1"/>
    <col min="7421" max="7426" width="5.85546875" style="67" customWidth="1"/>
    <col min="7427" max="7427" width="9.140625" style="67" customWidth="1"/>
    <col min="7428" max="7428" width="8" style="67" customWidth="1"/>
    <col min="7429" max="7429" width="12.28515625" style="67" customWidth="1"/>
    <col min="7430" max="7454" width="0" style="67" hidden="1" customWidth="1"/>
    <col min="7455" max="7455" width="119.140625" style="67" customWidth="1"/>
    <col min="7456" max="7456" width="112.42578125" style="67" customWidth="1"/>
    <col min="7457" max="7457" width="9.5703125" style="67" customWidth="1"/>
    <col min="7458" max="7463" width="0" style="67" hidden="1" customWidth="1"/>
    <col min="7464" max="7469" width="9.5703125" style="67" customWidth="1"/>
    <col min="7470" max="7470" width="14.42578125" style="67" bestFit="1" customWidth="1"/>
    <col min="7471" max="7664" width="11.42578125" style="67"/>
    <col min="7665" max="7665" width="19.28515625" style="67" customWidth="1"/>
    <col min="7666" max="7666" width="6.85546875" style="67" customWidth="1"/>
    <col min="7667" max="7667" width="35.5703125" style="67" customWidth="1"/>
    <col min="7668" max="7669" width="7.42578125" style="67" customWidth="1"/>
    <col min="7670" max="7670" width="5.42578125" style="67" customWidth="1"/>
    <col min="7671" max="7676" width="0" style="67" hidden="1" customWidth="1"/>
    <col min="7677" max="7682" width="5.85546875" style="67" customWidth="1"/>
    <col min="7683" max="7683" width="9.140625" style="67" customWidth="1"/>
    <col min="7684" max="7684" width="8" style="67" customWidth="1"/>
    <col min="7685" max="7685" width="12.28515625" style="67" customWidth="1"/>
    <col min="7686" max="7710" width="0" style="67" hidden="1" customWidth="1"/>
    <col min="7711" max="7711" width="119.140625" style="67" customWidth="1"/>
    <col min="7712" max="7712" width="112.42578125" style="67" customWidth="1"/>
    <col min="7713" max="7713" width="9.5703125" style="67" customWidth="1"/>
    <col min="7714" max="7719" width="0" style="67" hidden="1" customWidth="1"/>
    <col min="7720" max="7725" width="9.5703125" style="67" customWidth="1"/>
    <col min="7726" max="7726" width="14.42578125" style="67" bestFit="1" customWidth="1"/>
    <col min="7727" max="7920" width="11.42578125" style="67"/>
    <col min="7921" max="7921" width="19.28515625" style="67" customWidth="1"/>
    <col min="7922" max="7922" width="6.85546875" style="67" customWidth="1"/>
    <col min="7923" max="7923" width="35.5703125" style="67" customWidth="1"/>
    <col min="7924" max="7925" width="7.42578125" style="67" customWidth="1"/>
    <col min="7926" max="7926" width="5.42578125" style="67" customWidth="1"/>
    <col min="7927" max="7932" width="0" style="67" hidden="1" customWidth="1"/>
    <col min="7933" max="7938" width="5.85546875" style="67" customWidth="1"/>
    <col min="7939" max="7939" width="9.140625" style="67" customWidth="1"/>
    <col min="7940" max="7940" width="8" style="67" customWidth="1"/>
    <col min="7941" max="7941" width="12.28515625" style="67" customWidth="1"/>
    <col min="7942" max="7966" width="0" style="67" hidden="1" customWidth="1"/>
    <col min="7967" max="7967" width="119.140625" style="67" customWidth="1"/>
    <col min="7968" max="7968" width="112.42578125" style="67" customWidth="1"/>
    <col min="7969" max="7969" width="9.5703125" style="67" customWidth="1"/>
    <col min="7970" max="7975" width="0" style="67" hidden="1" customWidth="1"/>
    <col min="7976" max="7981" width="9.5703125" style="67" customWidth="1"/>
    <col min="7982" max="7982" width="14.42578125" style="67" bestFit="1" customWidth="1"/>
    <col min="7983" max="8176" width="11.42578125" style="67"/>
    <col min="8177" max="8177" width="19.28515625" style="67" customWidth="1"/>
    <col min="8178" max="8178" width="6.85546875" style="67" customWidth="1"/>
    <col min="8179" max="8179" width="35.5703125" style="67" customWidth="1"/>
    <col min="8180" max="8181" width="7.42578125" style="67" customWidth="1"/>
    <col min="8182" max="8182" width="5.42578125" style="67" customWidth="1"/>
    <col min="8183" max="8188" width="0" style="67" hidden="1" customWidth="1"/>
    <col min="8189" max="8194" width="5.85546875" style="67" customWidth="1"/>
    <col min="8195" max="8195" width="9.140625" style="67" customWidth="1"/>
    <col min="8196" max="8196" width="8" style="67" customWidth="1"/>
    <col min="8197" max="8197" width="12.28515625" style="67" customWidth="1"/>
    <col min="8198" max="8222" width="0" style="67" hidden="1" customWidth="1"/>
    <col min="8223" max="8223" width="119.140625" style="67" customWidth="1"/>
    <col min="8224" max="8224" width="112.42578125" style="67" customWidth="1"/>
    <col min="8225" max="8225" width="9.5703125" style="67" customWidth="1"/>
    <col min="8226" max="8231" width="0" style="67" hidden="1" customWidth="1"/>
    <col min="8232" max="8237" width="9.5703125" style="67" customWidth="1"/>
    <col min="8238" max="8238" width="14.42578125" style="67" bestFit="1" customWidth="1"/>
    <col min="8239" max="8432" width="11.42578125" style="67"/>
    <col min="8433" max="8433" width="19.28515625" style="67" customWidth="1"/>
    <col min="8434" max="8434" width="6.85546875" style="67" customWidth="1"/>
    <col min="8435" max="8435" width="35.5703125" style="67" customWidth="1"/>
    <col min="8436" max="8437" width="7.42578125" style="67" customWidth="1"/>
    <col min="8438" max="8438" width="5.42578125" style="67" customWidth="1"/>
    <col min="8439" max="8444" width="0" style="67" hidden="1" customWidth="1"/>
    <col min="8445" max="8450" width="5.85546875" style="67" customWidth="1"/>
    <col min="8451" max="8451" width="9.140625" style="67" customWidth="1"/>
    <col min="8452" max="8452" width="8" style="67" customWidth="1"/>
    <col min="8453" max="8453" width="12.28515625" style="67" customWidth="1"/>
    <col min="8454" max="8478" width="0" style="67" hidden="1" customWidth="1"/>
    <col min="8479" max="8479" width="119.140625" style="67" customWidth="1"/>
    <col min="8480" max="8480" width="112.42578125" style="67" customWidth="1"/>
    <col min="8481" max="8481" width="9.5703125" style="67" customWidth="1"/>
    <col min="8482" max="8487" width="0" style="67" hidden="1" customWidth="1"/>
    <col min="8488" max="8493" width="9.5703125" style="67" customWidth="1"/>
    <col min="8494" max="8494" width="14.42578125" style="67" bestFit="1" customWidth="1"/>
    <col min="8495" max="8688" width="11.42578125" style="67"/>
    <col min="8689" max="8689" width="19.28515625" style="67" customWidth="1"/>
    <col min="8690" max="8690" width="6.85546875" style="67" customWidth="1"/>
    <col min="8691" max="8691" width="35.5703125" style="67" customWidth="1"/>
    <col min="8692" max="8693" width="7.42578125" style="67" customWidth="1"/>
    <col min="8694" max="8694" width="5.42578125" style="67" customWidth="1"/>
    <col min="8695" max="8700" width="0" style="67" hidden="1" customWidth="1"/>
    <col min="8701" max="8706" width="5.85546875" style="67" customWidth="1"/>
    <col min="8707" max="8707" width="9.140625" style="67" customWidth="1"/>
    <col min="8708" max="8708" width="8" style="67" customWidth="1"/>
    <col min="8709" max="8709" width="12.28515625" style="67" customWidth="1"/>
    <col min="8710" max="8734" width="0" style="67" hidden="1" customWidth="1"/>
    <col min="8735" max="8735" width="119.140625" style="67" customWidth="1"/>
    <col min="8736" max="8736" width="112.42578125" style="67" customWidth="1"/>
    <col min="8737" max="8737" width="9.5703125" style="67" customWidth="1"/>
    <col min="8738" max="8743" width="0" style="67" hidden="1" customWidth="1"/>
    <col min="8744" max="8749" width="9.5703125" style="67" customWidth="1"/>
    <col min="8750" max="8750" width="14.42578125" style="67" bestFit="1" customWidth="1"/>
    <col min="8751" max="8944" width="11.42578125" style="67"/>
    <col min="8945" max="8945" width="19.28515625" style="67" customWidth="1"/>
    <col min="8946" max="8946" width="6.85546875" style="67" customWidth="1"/>
    <col min="8947" max="8947" width="35.5703125" style="67" customWidth="1"/>
    <col min="8948" max="8949" width="7.42578125" style="67" customWidth="1"/>
    <col min="8950" max="8950" width="5.42578125" style="67" customWidth="1"/>
    <col min="8951" max="8956" width="0" style="67" hidden="1" customWidth="1"/>
    <col min="8957" max="8962" width="5.85546875" style="67" customWidth="1"/>
    <col min="8963" max="8963" width="9.140625" style="67" customWidth="1"/>
    <col min="8964" max="8964" width="8" style="67" customWidth="1"/>
    <col min="8965" max="8965" width="12.28515625" style="67" customWidth="1"/>
    <col min="8966" max="8990" width="0" style="67" hidden="1" customWidth="1"/>
    <col min="8991" max="8991" width="119.140625" style="67" customWidth="1"/>
    <col min="8992" max="8992" width="112.42578125" style="67" customWidth="1"/>
    <col min="8993" max="8993" width="9.5703125" style="67" customWidth="1"/>
    <col min="8994" max="8999" width="0" style="67" hidden="1" customWidth="1"/>
    <col min="9000" max="9005" width="9.5703125" style="67" customWidth="1"/>
    <col min="9006" max="9006" width="14.42578125" style="67" bestFit="1" customWidth="1"/>
    <col min="9007" max="9200" width="11.42578125" style="67"/>
    <col min="9201" max="9201" width="19.28515625" style="67" customWidth="1"/>
    <col min="9202" max="9202" width="6.85546875" style="67" customWidth="1"/>
    <col min="9203" max="9203" width="35.5703125" style="67" customWidth="1"/>
    <col min="9204" max="9205" width="7.42578125" style="67" customWidth="1"/>
    <col min="9206" max="9206" width="5.42578125" style="67" customWidth="1"/>
    <col min="9207" max="9212" width="0" style="67" hidden="1" customWidth="1"/>
    <col min="9213" max="9218" width="5.85546875" style="67" customWidth="1"/>
    <col min="9219" max="9219" width="9.140625" style="67" customWidth="1"/>
    <col min="9220" max="9220" width="8" style="67" customWidth="1"/>
    <col min="9221" max="9221" width="12.28515625" style="67" customWidth="1"/>
    <col min="9222" max="9246" width="0" style="67" hidden="1" customWidth="1"/>
    <col min="9247" max="9247" width="119.140625" style="67" customWidth="1"/>
    <col min="9248" max="9248" width="112.42578125" style="67" customWidth="1"/>
    <col min="9249" max="9249" width="9.5703125" style="67" customWidth="1"/>
    <col min="9250" max="9255" width="0" style="67" hidden="1" customWidth="1"/>
    <col min="9256" max="9261" width="9.5703125" style="67" customWidth="1"/>
    <col min="9262" max="9262" width="14.42578125" style="67" bestFit="1" customWidth="1"/>
    <col min="9263" max="9456" width="11.42578125" style="67"/>
    <col min="9457" max="9457" width="19.28515625" style="67" customWidth="1"/>
    <col min="9458" max="9458" width="6.85546875" style="67" customWidth="1"/>
    <col min="9459" max="9459" width="35.5703125" style="67" customWidth="1"/>
    <col min="9460" max="9461" width="7.42578125" style="67" customWidth="1"/>
    <col min="9462" max="9462" width="5.42578125" style="67" customWidth="1"/>
    <col min="9463" max="9468" width="0" style="67" hidden="1" customWidth="1"/>
    <col min="9469" max="9474" width="5.85546875" style="67" customWidth="1"/>
    <col min="9475" max="9475" width="9.140625" style="67" customWidth="1"/>
    <col min="9476" max="9476" width="8" style="67" customWidth="1"/>
    <col min="9477" max="9477" width="12.28515625" style="67" customWidth="1"/>
    <col min="9478" max="9502" width="0" style="67" hidden="1" customWidth="1"/>
    <col min="9503" max="9503" width="119.140625" style="67" customWidth="1"/>
    <col min="9504" max="9504" width="112.42578125" style="67" customWidth="1"/>
    <col min="9505" max="9505" width="9.5703125" style="67" customWidth="1"/>
    <col min="9506" max="9511" width="0" style="67" hidden="1" customWidth="1"/>
    <col min="9512" max="9517" width="9.5703125" style="67" customWidth="1"/>
    <col min="9518" max="9518" width="14.42578125" style="67" bestFit="1" customWidth="1"/>
    <col min="9519" max="9712" width="11.42578125" style="67"/>
    <col min="9713" max="9713" width="19.28515625" style="67" customWidth="1"/>
    <col min="9714" max="9714" width="6.85546875" style="67" customWidth="1"/>
    <col min="9715" max="9715" width="35.5703125" style="67" customWidth="1"/>
    <col min="9716" max="9717" width="7.42578125" style="67" customWidth="1"/>
    <col min="9718" max="9718" width="5.42578125" style="67" customWidth="1"/>
    <col min="9719" max="9724" width="0" style="67" hidden="1" customWidth="1"/>
    <col min="9725" max="9730" width="5.85546875" style="67" customWidth="1"/>
    <col min="9731" max="9731" width="9.140625" style="67" customWidth="1"/>
    <col min="9732" max="9732" width="8" style="67" customWidth="1"/>
    <col min="9733" max="9733" width="12.28515625" style="67" customWidth="1"/>
    <col min="9734" max="9758" width="0" style="67" hidden="1" customWidth="1"/>
    <col min="9759" max="9759" width="119.140625" style="67" customWidth="1"/>
    <col min="9760" max="9760" width="112.42578125" style="67" customWidth="1"/>
    <col min="9761" max="9761" width="9.5703125" style="67" customWidth="1"/>
    <col min="9762" max="9767" width="0" style="67" hidden="1" customWidth="1"/>
    <col min="9768" max="9773" width="9.5703125" style="67" customWidth="1"/>
    <col min="9774" max="9774" width="14.42578125" style="67" bestFit="1" customWidth="1"/>
    <col min="9775" max="9968" width="11.42578125" style="67"/>
    <col min="9969" max="9969" width="19.28515625" style="67" customWidth="1"/>
    <col min="9970" max="9970" width="6.85546875" style="67" customWidth="1"/>
    <col min="9971" max="9971" width="35.5703125" style="67" customWidth="1"/>
    <col min="9972" max="9973" width="7.42578125" style="67" customWidth="1"/>
    <col min="9974" max="9974" width="5.42578125" style="67" customWidth="1"/>
    <col min="9975" max="9980" width="0" style="67" hidden="1" customWidth="1"/>
    <col min="9981" max="9986" width="5.85546875" style="67" customWidth="1"/>
    <col min="9987" max="9987" width="9.140625" style="67" customWidth="1"/>
    <col min="9988" max="9988" width="8" style="67" customWidth="1"/>
    <col min="9989" max="9989" width="12.28515625" style="67" customWidth="1"/>
    <col min="9990" max="10014" width="0" style="67" hidden="1" customWidth="1"/>
    <col min="10015" max="10015" width="119.140625" style="67" customWidth="1"/>
    <col min="10016" max="10016" width="112.42578125" style="67" customWidth="1"/>
    <col min="10017" max="10017" width="9.5703125" style="67" customWidth="1"/>
    <col min="10018" max="10023" width="0" style="67" hidden="1" customWidth="1"/>
    <col min="10024" max="10029" width="9.5703125" style="67" customWidth="1"/>
    <col min="10030" max="10030" width="14.42578125" style="67" bestFit="1" customWidth="1"/>
    <col min="10031" max="10224" width="11.42578125" style="67"/>
    <col min="10225" max="10225" width="19.28515625" style="67" customWidth="1"/>
    <col min="10226" max="10226" width="6.85546875" style="67" customWidth="1"/>
    <col min="10227" max="10227" width="35.5703125" style="67" customWidth="1"/>
    <col min="10228" max="10229" width="7.42578125" style="67" customWidth="1"/>
    <col min="10230" max="10230" width="5.42578125" style="67" customWidth="1"/>
    <col min="10231" max="10236" width="0" style="67" hidden="1" customWidth="1"/>
    <col min="10237" max="10242" width="5.85546875" style="67" customWidth="1"/>
    <col min="10243" max="10243" width="9.140625" style="67" customWidth="1"/>
    <col min="10244" max="10244" width="8" style="67" customWidth="1"/>
    <col min="10245" max="10245" width="12.28515625" style="67" customWidth="1"/>
    <col min="10246" max="10270" width="0" style="67" hidden="1" customWidth="1"/>
    <col min="10271" max="10271" width="119.140625" style="67" customWidth="1"/>
    <col min="10272" max="10272" width="112.42578125" style="67" customWidth="1"/>
    <col min="10273" max="10273" width="9.5703125" style="67" customWidth="1"/>
    <col min="10274" max="10279" width="0" style="67" hidden="1" customWidth="1"/>
    <col min="10280" max="10285" width="9.5703125" style="67" customWidth="1"/>
    <col min="10286" max="10286" width="14.42578125" style="67" bestFit="1" customWidth="1"/>
    <col min="10287" max="10480" width="11.42578125" style="67"/>
    <col min="10481" max="10481" width="19.28515625" style="67" customWidth="1"/>
    <col min="10482" max="10482" width="6.85546875" style="67" customWidth="1"/>
    <col min="10483" max="10483" width="35.5703125" style="67" customWidth="1"/>
    <col min="10484" max="10485" width="7.42578125" style="67" customWidth="1"/>
    <col min="10486" max="10486" width="5.42578125" style="67" customWidth="1"/>
    <col min="10487" max="10492" width="0" style="67" hidden="1" customWidth="1"/>
    <col min="10493" max="10498" width="5.85546875" style="67" customWidth="1"/>
    <col min="10499" max="10499" width="9.140625" style="67" customWidth="1"/>
    <col min="10500" max="10500" width="8" style="67" customWidth="1"/>
    <col min="10501" max="10501" width="12.28515625" style="67" customWidth="1"/>
    <col min="10502" max="10526" width="0" style="67" hidden="1" customWidth="1"/>
    <col min="10527" max="10527" width="119.140625" style="67" customWidth="1"/>
    <col min="10528" max="10528" width="112.42578125" style="67" customWidth="1"/>
    <col min="10529" max="10529" width="9.5703125" style="67" customWidth="1"/>
    <col min="10530" max="10535" width="0" style="67" hidden="1" customWidth="1"/>
    <col min="10536" max="10541" width="9.5703125" style="67" customWidth="1"/>
    <col min="10542" max="10542" width="14.42578125" style="67" bestFit="1" customWidth="1"/>
    <col min="10543" max="10736" width="11.42578125" style="67"/>
    <col min="10737" max="10737" width="19.28515625" style="67" customWidth="1"/>
    <col min="10738" max="10738" width="6.85546875" style="67" customWidth="1"/>
    <col min="10739" max="10739" width="35.5703125" style="67" customWidth="1"/>
    <col min="10740" max="10741" width="7.42578125" style="67" customWidth="1"/>
    <col min="10742" max="10742" width="5.42578125" style="67" customWidth="1"/>
    <col min="10743" max="10748" width="0" style="67" hidden="1" customWidth="1"/>
    <col min="10749" max="10754" width="5.85546875" style="67" customWidth="1"/>
    <col min="10755" max="10755" width="9.140625" style="67" customWidth="1"/>
    <col min="10756" max="10756" width="8" style="67" customWidth="1"/>
    <col min="10757" max="10757" width="12.28515625" style="67" customWidth="1"/>
    <col min="10758" max="10782" width="0" style="67" hidden="1" customWidth="1"/>
    <col min="10783" max="10783" width="119.140625" style="67" customWidth="1"/>
    <col min="10784" max="10784" width="112.42578125" style="67" customWidth="1"/>
    <col min="10785" max="10785" width="9.5703125" style="67" customWidth="1"/>
    <col min="10786" max="10791" width="0" style="67" hidden="1" customWidth="1"/>
    <col min="10792" max="10797" width="9.5703125" style="67" customWidth="1"/>
    <col min="10798" max="10798" width="14.42578125" style="67" bestFit="1" customWidth="1"/>
    <col min="10799" max="10992" width="11.42578125" style="67"/>
    <col min="10993" max="10993" width="19.28515625" style="67" customWidth="1"/>
    <col min="10994" max="10994" width="6.85546875" style="67" customWidth="1"/>
    <col min="10995" max="10995" width="35.5703125" style="67" customWidth="1"/>
    <col min="10996" max="10997" width="7.42578125" style="67" customWidth="1"/>
    <col min="10998" max="10998" width="5.42578125" style="67" customWidth="1"/>
    <col min="10999" max="11004" width="0" style="67" hidden="1" customWidth="1"/>
    <col min="11005" max="11010" width="5.85546875" style="67" customWidth="1"/>
    <col min="11011" max="11011" width="9.140625" style="67" customWidth="1"/>
    <col min="11012" max="11012" width="8" style="67" customWidth="1"/>
    <col min="11013" max="11013" width="12.28515625" style="67" customWidth="1"/>
    <col min="11014" max="11038" width="0" style="67" hidden="1" customWidth="1"/>
    <col min="11039" max="11039" width="119.140625" style="67" customWidth="1"/>
    <col min="11040" max="11040" width="112.42578125" style="67" customWidth="1"/>
    <col min="11041" max="11041" width="9.5703125" style="67" customWidth="1"/>
    <col min="11042" max="11047" width="0" style="67" hidden="1" customWidth="1"/>
    <col min="11048" max="11053" width="9.5703125" style="67" customWidth="1"/>
    <col min="11054" max="11054" width="14.42578125" style="67" bestFit="1" customWidth="1"/>
    <col min="11055" max="11248" width="11.42578125" style="67"/>
    <col min="11249" max="11249" width="19.28515625" style="67" customWidth="1"/>
    <col min="11250" max="11250" width="6.85546875" style="67" customWidth="1"/>
    <col min="11251" max="11251" width="35.5703125" style="67" customWidth="1"/>
    <col min="11252" max="11253" width="7.42578125" style="67" customWidth="1"/>
    <col min="11254" max="11254" width="5.42578125" style="67" customWidth="1"/>
    <col min="11255" max="11260" width="0" style="67" hidden="1" customWidth="1"/>
    <col min="11261" max="11266" width="5.85546875" style="67" customWidth="1"/>
    <col min="11267" max="11267" width="9.140625" style="67" customWidth="1"/>
    <col min="11268" max="11268" width="8" style="67" customWidth="1"/>
    <col min="11269" max="11269" width="12.28515625" style="67" customWidth="1"/>
    <col min="11270" max="11294" width="0" style="67" hidden="1" customWidth="1"/>
    <col min="11295" max="11295" width="119.140625" style="67" customWidth="1"/>
    <col min="11296" max="11296" width="112.42578125" style="67" customWidth="1"/>
    <col min="11297" max="11297" width="9.5703125" style="67" customWidth="1"/>
    <col min="11298" max="11303" width="0" style="67" hidden="1" customWidth="1"/>
    <col min="11304" max="11309" width="9.5703125" style="67" customWidth="1"/>
    <col min="11310" max="11310" width="14.42578125" style="67" bestFit="1" customWidth="1"/>
    <col min="11311" max="11504" width="11.42578125" style="67"/>
    <col min="11505" max="11505" width="19.28515625" style="67" customWidth="1"/>
    <col min="11506" max="11506" width="6.85546875" style="67" customWidth="1"/>
    <col min="11507" max="11507" width="35.5703125" style="67" customWidth="1"/>
    <col min="11508" max="11509" width="7.42578125" style="67" customWidth="1"/>
    <col min="11510" max="11510" width="5.42578125" style="67" customWidth="1"/>
    <col min="11511" max="11516" width="0" style="67" hidden="1" customWidth="1"/>
    <col min="11517" max="11522" width="5.85546875" style="67" customWidth="1"/>
    <col min="11523" max="11523" width="9.140625" style="67" customWidth="1"/>
    <col min="11524" max="11524" width="8" style="67" customWidth="1"/>
    <col min="11525" max="11525" width="12.28515625" style="67" customWidth="1"/>
    <col min="11526" max="11550" width="0" style="67" hidden="1" customWidth="1"/>
    <col min="11551" max="11551" width="119.140625" style="67" customWidth="1"/>
    <col min="11552" max="11552" width="112.42578125" style="67" customWidth="1"/>
    <col min="11553" max="11553" width="9.5703125" style="67" customWidth="1"/>
    <col min="11554" max="11559" width="0" style="67" hidden="1" customWidth="1"/>
    <col min="11560" max="11565" width="9.5703125" style="67" customWidth="1"/>
    <col min="11566" max="11566" width="14.42578125" style="67" bestFit="1" customWidth="1"/>
    <col min="11567" max="11760" width="11.42578125" style="67"/>
    <col min="11761" max="11761" width="19.28515625" style="67" customWidth="1"/>
    <col min="11762" max="11762" width="6.85546875" style="67" customWidth="1"/>
    <col min="11763" max="11763" width="35.5703125" style="67" customWidth="1"/>
    <col min="11764" max="11765" width="7.42578125" style="67" customWidth="1"/>
    <col min="11766" max="11766" width="5.42578125" style="67" customWidth="1"/>
    <col min="11767" max="11772" width="0" style="67" hidden="1" customWidth="1"/>
    <col min="11773" max="11778" width="5.85546875" style="67" customWidth="1"/>
    <col min="11779" max="11779" width="9.140625" style="67" customWidth="1"/>
    <col min="11780" max="11780" width="8" style="67" customWidth="1"/>
    <col min="11781" max="11781" width="12.28515625" style="67" customWidth="1"/>
    <col min="11782" max="11806" width="0" style="67" hidden="1" customWidth="1"/>
    <col min="11807" max="11807" width="119.140625" style="67" customWidth="1"/>
    <col min="11808" max="11808" width="112.42578125" style="67" customWidth="1"/>
    <col min="11809" max="11809" width="9.5703125" style="67" customWidth="1"/>
    <col min="11810" max="11815" width="0" style="67" hidden="1" customWidth="1"/>
    <col min="11816" max="11821" width="9.5703125" style="67" customWidth="1"/>
    <col min="11822" max="11822" width="14.42578125" style="67" bestFit="1" customWidth="1"/>
    <col min="11823" max="12016" width="11.42578125" style="67"/>
    <col min="12017" max="12017" width="19.28515625" style="67" customWidth="1"/>
    <col min="12018" max="12018" width="6.85546875" style="67" customWidth="1"/>
    <col min="12019" max="12019" width="35.5703125" style="67" customWidth="1"/>
    <col min="12020" max="12021" width="7.42578125" style="67" customWidth="1"/>
    <col min="12022" max="12022" width="5.42578125" style="67" customWidth="1"/>
    <col min="12023" max="12028" width="0" style="67" hidden="1" customWidth="1"/>
    <col min="12029" max="12034" width="5.85546875" style="67" customWidth="1"/>
    <col min="12035" max="12035" width="9.140625" style="67" customWidth="1"/>
    <col min="12036" max="12036" width="8" style="67" customWidth="1"/>
    <col min="12037" max="12037" width="12.28515625" style="67" customWidth="1"/>
    <col min="12038" max="12062" width="0" style="67" hidden="1" customWidth="1"/>
    <col min="12063" max="12063" width="119.140625" style="67" customWidth="1"/>
    <col min="12064" max="12064" width="112.42578125" style="67" customWidth="1"/>
    <col min="12065" max="12065" width="9.5703125" style="67" customWidth="1"/>
    <col min="12066" max="12071" width="0" style="67" hidden="1" customWidth="1"/>
    <col min="12072" max="12077" width="9.5703125" style="67" customWidth="1"/>
    <col min="12078" max="12078" width="14.42578125" style="67" bestFit="1" customWidth="1"/>
    <col min="12079" max="12272" width="11.42578125" style="67"/>
    <col min="12273" max="12273" width="19.28515625" style="67" customWidth="1"/>
    <col min="12274" max="12274" width="6.85546875" style="67" customWidth="1"/>
    <col min="12275" max="12275" width="35.5703125" style="67" customWidth="1"/>
    <col min="12276" max="12277" width="7.42578125" style="67" customWidth="1"/>
    <col min="12278" max="12278" width="5.42578125" style="67" customWidth="1"/>
    <col min="12279" max="12284" width="0" style="67" hidden="1" customWidth="1"/>
    <col min="12285" max="12290" width="5.85546875" style="67" customWidth="1"/>
    <col min="12291" max="12291" width="9.140625" style="67" customWidth="1"/>
    <col min="12292" max="12292" width="8" style="67" customWidth="1"/>
    <col min="12293" max="12293" width="12.28515625" style="67" customWidth="1"/>
    <col min="12294" max="12318" width="0" style="67" hidden="1" customWidth="1"/>
    <col min="12319" max="12319" width="119.140625" style="67" customWidth="1"/>
    <col min="12320" max="12320" width="112.42578125" style="67" customWidth="1"/>
    <col min="12321" max="12321" width="9.5703125" style="67" customWidth="1"/>
    <col min="12322" max="12327" width="0" style="67" hidden="1" customWidth="1"/>
    <col min="12328" max="12333" width="9.5703125" style="67" customWidth="1"/>
    <col min="12334" max="12334" width="14.42578125" style="67" bestFit="1" customWidth="1"/>
    <col min="12335" max="12528" width="11.42578125" style="67"/>
    <col min="12529" max="12529" width="19.28515625" style="67" customWidth="1"/>
    <col min="12530" max="12530" width="6.85546875" style="67" customWidth="1"/>
    <col min="12531" max="12531" width="35.5703125" style="67" customWidth="1"/>
    <col min="12532" max="12533" width="7.42578125" style="67" customWidth="1"/>
    <col min="12534" max="12534" width="5.42578125" style="67" customWidth="1"/>
    <col min="12535" max="12540" width="0" style="67" hidden="1" customWidth="1"/>
    <col min="12541" max="12546" width="5.85546875" style="67" customWidth="1"/>
    <col min="12547" max="12547" width="9.140625" style="67" customWidth="1"/>
    <col min="12548" max="12548" width="8" style="67" customWidth="1"/>
    <col min="12549" max="12549" width="12.28515625" style="67" customWidth="1"/>
    <col min="12550" max="12574" width="0" style="67" hidden="1" customWidth="1"/>
    <col min="12575" max="12575" width="119.140625" style="67" customWidth="1"/>
    <col min="12576" max="12576" width="112.42578125" style="67" customWidth="1"/>
    <col min="12577" max="12577" width="9.5703125" style="67" customWidth="1"/>
    <col min="12578" max="12583" width="0" style="67" hidden="1" customWidth="1"/>
    <col min="12584" max="12589" width="9.5703125" style="67" customWidth="1"/>
    <col min="12590" max="12590" width="14.42578125" style="67" bestFit="1" customWidth="1"/>
    <col min="12591" max="12784" width="11.42578125" style="67"/>
    <col min="12785" max="12785" width="19.28515625" style="67" customWidth="1"/>
    <col min="12786" max="12786" width="6.85546875" style="67" customWidth="1"/>
    <col min="12787" max="12787" width="35.5703125" style="67" customWidth="1"/>
    <col min="12788" max="12789" width="7.42578125" style="67" customWidth="1"/>
    <col min="12790" max="12790" width="5.42578125" style="67" customWidth="1"/>
    <col min="12791" max="12796" width="0" style="67" hidden="1" customWidth="1"/>
    <col min="12797" max="12802" width="5.85546875" style="67" customWidth="1"/>
    <col min="12803" max="12803" width="9.140625" style="67" customWidth="1"/>
    <col min="12804" max="12804" width="8" style="67" customWidth="1"/>
    <col min="12805" max="12805" width="12.28515625" style="67" customWidth="1"/>
    <col min="12806" max="12830" width="0" style="67" hidden="1" customWidth="1"/>
    <col min="12831" max="12831" width="119.140625" style="67" customWidth="1"/>
    <col min="12832" max="12832" width="112.42578125" style="67" customWidth="1"/>
    <col min="12833" max="12833" width="9.5703125" style="67" customWidth="1"/>
    <col min="12834" max="12839" width="0" style="67" hidden="1" customWidth="1"/>
    <col min="12840" max="12845" width="9.5703125" style="67" customWidth="1"/>
    <col min="12846" max="12846" width="14.42578125" style="67" bestFit="1" customWidth="1"/>
    <col min="12847" max="13040" width="11.42578125" style="67"/>
    <col min="13041" max="13041" width="19.28515625" style="67" customWidth="1"/>
    <col min="13042" max="13042" width="6.85546875" style="67" customWidth="1"/>
    <col min="13043" max="13043" width="35.5703125" style="67" customWidth="1"/>
    <col min="13044" max="13045" width="7.42578125" style="67" customWidth="1"/>
    <col min="13046" max="13046" width="5.42578125" style="67" customWidth="1"/>
    <col min="13047" max="13052" width="0" style="67" hidden="1" customWidth="1"/>
    <col min="13053" max="13058" width="5.85546875" style="67" customWidth="1"/>
    <col min="13059" max="13059" width="9.140625" style="67" customWidth="1"/>
    <col min="13060" max="13060" width="8" style="67" customWidth="1"/>
    <col min="13061" max="13061" width="12.28515625" style="67" customWidth="1"/>
    <col min="13062" max="13086" width="0" style="67" hidden="1" customWidth="1"/>
    <col min="13087" max="13087" width="119.140625" style="67" customWidth="1"/>
    <col min="13088" max="13088" width="112.42578125" style="67" customWidth="1"/>
    <col min="13089" max="13089" width="9.5703125" style="67" customWidth="1"/>
    <col min="13090" max="13095" width="0" style="67" hidden="1" customWidth="1"/>
    <col min="13096" max="13101" width="9.5703125" style="67" customWidth="1"/>
    <col min="13102" max="13102" width="14.42578125" style="67" bestFit="1" customWidth="1"/>
    <col min="13103" max="13296" width="11.42578125" style="67"/>
    <col min="13297" max="13297" width="19.28515625" style="67" customWidth="1"/>
    <col min="13298" max="13298" width="6.85546875" style="67" customWidth="1"/>
    <col min="13299" max="13299" width="35.5703125" style="67" customWidth="1"/>
    <col min="13300" max="13301" width="7.42578125" style="67" customWidth="1"/>
    <col min="13302" max="13302" width="5.42578125" style="67" customWidth="1"/>
    <col min="13303" max="13308" width="0" style="67" hidden="1" customWidth="1"/>
    <col min="13309" max="13314" width="5.85546875" style="67" customWidth="1"/>
    <col min="13315" max="13315" width="9.140625" style="67" customWidth="1"/>
    <col min="13316" max="13316" width="8" style="67" customWidth="1"/>
    <col min="13317" max="13317" width="12.28515625" style="67" customWidth="1"/>
    <col min="13318" max="13342" width="0" style="67" hidden="1" customWidth="1"/>
    <col min="13343" max="13343" width="119.140625" style="67" customWidth="1"/>
    <col min="13344" max="13344" width="112.42578125" style="67" customWidth="1"/>
    <col min="13345" max="13345" width="9.5703125" style="67" customWidth="1"/>
    <col min="13346" max="13351" width="0" style="67" hidden="1" customWidth="1"/>
    <col min="13352" max="13357" width="9.5703125" style="67" customWidth="1"/>
    <col min="13358" max="13358" width="14.42578125" style="67" bestFit="1" customWidth="1"/>
    <col min="13359" max="13552" width="11.42578125" style="67"/>
    <col min="13553" max="13553" width="19.28515625" style="67" customWidth="1"/>
    <col min="13554" max="13554" width="6.85546875" style="67" customWidth="1"/>
    <col min="13555" max="13555" width="35.5703125" style="67" customWidth="1"/>
    <col min="13556" max="13557" width="7.42578125" style="67" customWidth="1"/>
    <col min="13558" max="13558" width="5.42578125" style="67" customWidth="1"/>
    <col min="13559" max="13564" width="0" style="67" hidden="1" customWidth="1"/>
    <col min="13565" max="13570" width="5.85546875" style="67" customWidth="1"/>
    <col min="13571" max="13571" width="9.140625" style="67" customWidth="1"/>
    <col min="13572" max="13572" width="8" style="67" customWidth="1"/>
    <col min="13573" max="13573" width="12.28515625" style="67" customWidth="1"/>
    <col min="13574" max="13598" width="0" style="67" hidden="1" customWidth="1"/>
    <col min="13599" max="13599" width="119.140625" style="67" customWidth="1"/>
    <col min="13600" max="13600" width="112.42578125" style="67" customWidth="1"/>
    <col min="13601" max="13601" width="9.5703125" style="67" customWidth="1"/>
    <col min="13602" max="13607" width="0" style="67" hidden="1" customWidth="1"/>
    <col min="13608" max="13613" width="9.5703125" style="67" customWidth="1"/>
    <col min="13614" max="13614" width="14.42578125" style="67" bestFit="1" customWidth="1"/>
    <col min="13615" max="13808" width="11.42578125" style="67"/>
    <col min="13809" max="13809" width="19.28515625" style="67" customWidth="1"/>
    <col min="13810" max="13810" width="6.85546875" style="67" customWidth="1"/>
    <col min="13811" max="13811" width="35.5703125" style="67" customWidth="1"/>
    <col min="13812" max="13813" width="7.42578125" style="67" customWidth="1"/>
    <col min="13814" max="13814" width="5.42578125" style="67" customWidth="1"/>
    <col min="13815" max="13820" width="0" style="67" hidden="1" customWidth="1"/>
    <col min="13821" max="13826" width="5.85546875" style="67" customWidth="1"/>
    <col min="13827" max="13827" width="9.140625" style="67" customWidth="1"/>
    <col min="13828" max="13828" width="8" style="67" customWidth="1"/>
    <col min="13829" max="13829" width="12.28515625" style="67" customWidth="1"/>
    <col min="13830" max="13854" width="0" style="67" hidden="1" customWidth="1"/>
    <col min="13855" max="13855" width="119.140625" style="67" customWidth="1"/>
    <col min="13856" max="13856" width="112.42578125" style="67" customWidth="1"/>
    <col min="13857" max="13857" width="9.5703125" style="67" customWidth="1"/>
    <col min="13858" max="13863" width="0" style="67" hidden="1" customWidth="1"/>
    <col min="13864" max="13869" width="9.5703125" style="67" customWidth="1"/>
    <col min="13870" max="13870" width="14.42578125" style="67" bestFit="1" customWidth="1"/>
    <col min="13871" max="14064" width="11.42578125" style="67"/>
    <col min="14065" max="14065" width="19.28515625" style="67" customWidth="1"/>
    <col min="14066" max="14066" width="6.85546875" style="67" customWidth="1"/>
    <col min="14067" max="14067" width="35.5703125" style="67" customWidth="1"/>
    <col min="14068" max="14069" width="7.42578125" style="67" customWidth="1"/>
    <col min="14070" max="14070" width="5.42578125" style="67" customWidth="1"/>
    <col min="14071" max="14076" width="0" style="67" hidden="1" customWidth="1"/>
    <col min="14077" max="14082" width="5.85546875" style="67" customWidth="1"/>
    <col min="14083" max="14083" width="9.140625" style="67" customWidth="1"/>
    <col min="14084" max="14084" width="8" style="67" customWidth="1"/>
    <col min="14085" max="14085" width="12.28515625" style="67" customWidth="1"/>
    <col min="14086" max="14110" width="0" style="67" hidden="1" customWidth="1"/>
    <col min="14111" max="14111" width="119.140625" style="67" customWidth="1"/>
    <col min="14112" max="14112" width="112.42578125" style="67" customWidth="1"/>
    <col min="14113" max="14113" width="9.5703125" style="67" customWidth="1"/>
    <col min="14114" max="14119" width="0" style="67" hidden="1" customWidth="1"/>
    <col min="14120" max="14125" width="9.5703125" style="67" customWidth="1"/>
    <col min="14126" max="14126" width="14.42578125" style="67" bestFit="1" customWidth="1"/>
    <col min="14127" max="14320" width="11.42578125" style="67"/>
    <col min="14321" max="14321" width="19.28515625" style="67" customWidth="1"/>
    <col min="14322" max="14322" width="6.85546875" style="67" customWidth="1"/>
    <col min="14323" max="14323" width="35.5703125" style="67" customWidth="1"/>
    <col min="14324" max="14325" width="7.42578125" style="67" customWidth="1"/>
    <col min="14326" max="14326" width="5.42578125" style="67" customWidth="1"/>
    <col min="14327" max="14332" width="0" style="67" hidden="1" customWidth="1"/>
    <col min="14333" max="14338" width="5.85546875" style="67" customWidth="1"/>
    <col min="14339" max="14339" width="9.140625" style="67" customWidth="1"/>
    <col min="14340" max="14340" width="8" style="67" customWidth="1"/>
    <col min="14341" max="14341" width="12.28515625" style="67" customWidth="1"/>
    <col min="14342" max="14366" width="0" style="67" hidden="1" customWidth="1"/>
    <col min="14367" max="14367" width="119.140625" style="67" customWidth="1"/>
    <col min="14368" max="14368" width="112.42578125" style="67" customWidth="1"/>
    <col min="14369" max="14369" width="9.5703125" style="67" customWidth="1"/>
    <col min="14370" max="14375" width="0" style="67" hidden="1" customWidth="1"/>
    <col min="14376" max="14381" width="9.5703125" style="67" customWidth="1"/>
    <col min="14382" max="14382" width="14.42578125" style="67" bestFit="1" customWidth="1"/>
    <col min="14383" max="14576" width="11.42578125" style="67"/>
    <col min="14577" max="14577" width="19.28515625" style="67" customWidth="1"/>
    <col min="14578" max="14578" width="6.85546875" style="67" customWidth="1"/>
    <col min="14579" max="14579" width="35.5703125" style="67" customWidth="1"/>
    <col min="14580" max="14581" width="7.42578125" style="67" customWidth="1"/>
    <col min="14582" max="14582" width="5.42578125" style="67" customWidth="1"/>
    <col min="14583" max="14588" width="0" style="67" hidden="1" customWidth="1"/>
    <col min="14589" max="14594" width="5.85546875" style="67" customWidth="1"/>
    <col min="14595" max="14595" width="9.140625" style="67" customWidth="1"/>
    <col min="14596" max="14596" width="8" style="67" customWidth="1"/>
    <col min="14597" max="14597" width="12.28515625" style="67" customWidth="1"/>
    <col min="14598" max="14622" width="0" style="67" hidden="1" customWidth="1"/>
    <col min="14623" max="14623" width="119.140625" style="67" customWidth="1"/>
    <col min="14624" max="14624" width="112.42578125" style="67" customWidth="1"/>
    <col min="14625" max="14625" width="9.5703125" style="67" customWidth="1"/>
    <col min="14626" max="14631" width="0" style="67" hidden="1" customWidth="1"/>
    <col min="14632" max="14637" width="9.5703125" style="67" customWidth="1"/>
    <col min="14638" max="14638" width="14.42578125" style="67" bestFit="1" customWidth="1"/>
    <col min="14639" max="14832" width="11.42578125" style="67"/>
    <col min="14833" max="14833" width="19.28515625" style="67" customWidth="1"/>
    <col min="14834" max="14834" width="6.85546875" style="67" customWidth="1"/>
    <col min="14835" max="14835" width="35.5703125" style="67" customWidth="1"/>
    <col min="14836" max="14837" width="7.42578125" style="67" customWidth="1"/>
    <col min="14838" max="14838" width="5.42578125" style="67" customWidth="1"/>
    <col min="14839" max="14844" width="0" style="67" hidden="1" customWidth="1"/>
    <col min="14845" max="14850" width="5.85546875" style="67" customWidth="1"/>
    <col min="14851" max="14851" width="9.140625" style="67" customWidth="1"/>
    <col min="14852" max="14852" width="8" style="67" customWidth="1"/>
    <col min="14853" max="14853" width="12.28515625" style="67" customWidth="1"/>
    <col min="14854" max="14878" width="0" style="67" hidden="1" customWidth="1"/>
    <col min="14879" max="14879" width="119.140625" style="67" customWidth="1"/>
    <col min="14880" max="14880" width="112.42578125" style="67" customWidth="1"/>
    <col min="14881" max="14881" width="9.5703125" style="67" customWidth="1"/>
    <col min="14882" max="14887" width="0" style="67" hidden="1" customWidth="1"/>
    <col min="14888" max="14893" width="9.5703125" style="67" customWidth="1"/>
    <col min="14894" max="14894" width="14.42578125" style="67" bestFit="1" customWidth="1"/>
    <col min="14895" max="15088" width="11.42578125" style="67"/>
    <col min="15089" max="15089" width="19.28515625" style="67" customWidth="1"/>
    <col min="15090" max="15090" width="6.85546875" style="67" customWidth="1"/>
    <col min="15091" max="15091" width="35.5703125" style="67" customWidth="1"/>
    <col min="15092" max="15093" width="7.42578125" style="67" customWidth="1"/>
    <col min="15094" max="15094" width="5.42578125" style="67" customWidth="1"/>
    <col min="15095" max="15100" width="0" style="67" hidden="1" customWidth="1"/>
    <col min="15101" max="15106" width="5.85546875" style="67" customWidth="1"/>
    <col min="15107" max="15107" width="9.140625" style="67" customWidth="1"/>
    <col min="15108" max="15108" width="8" style="67" customWidth="1"/>
    <col min="15109" max="15109" width="12.28515625" style="67" customWidth="1"/>
    <col min="15110" max="15134" width="0" style="67" hidden="1" customWidth="1"/>
    <col min="15135" max="15135" width="119.140625" style="67" customWidth="1"/>
    <col min="15136" max="15136" width="112.42578125" style="67" customWidth="1"/>
    <col min="15137" max="15137" width="9.5703125" style="67" customWidth="1"/>
    <col min="15138" max="15143" width="0" style="67" hidden="1" customWidth="1"/>
    <col min="15144" max="15149" width="9.5703125" style="67" customWidth="1"/>
    <col min="15150" max="15150" width="14.42578125" style="67" bestFit="1" customWidth="1"/>
    <col min="15151" max="15344" width="11.42578125" style="67"/>
    <col min="15345" max="15345" width="19.28515625" style="67" customWidth="1"/>
    <col min="15346" max="15346" width="6.85546875" style="67" customWidth="1"/>
    <col min="15347" max="15347" width="35.5703125" style="67" customWidth="1"/>
    <col min="15348" max="15349" width="7.42578125" style="67" customWidth="1"/>
    <col min="15350" max="15350" width="5.42578125" style="67" customWidth="1"/>
    <col min="15351" max="15356" width="0" style="67" hidden="1" customWidth="1"/>
    <col min="15357" max="15362" width="5.85546875" style="67" customWidth="1"/>
    <col min="15363" max="15363" width="9.140625" style="67" customWidth="1"/>
    <col min="15364" max="15364" width="8" style="67" customWidth="1"/>
    <col min="15365" max="15365" width="12.28515625" style="67" customWidth="1"/>
    <col min="15366" max="15390" width="0" style="67" hidden="1" customWidth="1"/>
    <col min="15391" max="15391" width="119.140625" style="67" customWidth="1"/>
    <col min="15392" max="15392" width="112.42578125" style="67" customWidth="1"/>
    <col min="15393" max="15393" width="9.5703125" style="67" customWidth="1"/>
    <col min="15394" max="15399" width="0" style="67" hidden="1" customWidth="1"/>
    <col min="15400" max="15405" width="9.5703125" style="67" customWidth="1"/>
    <col min="15406" max="15406" width="14.42578125" style="67" bestFit="1" customWidth="1"/>
    <col min="15407" max="15600" width="11.42578125" style="67"/>
    <col min="15601" max="15601" width="19.28515625" style="67" customWidth="1"/>
    <col min="15602" max="15602" width="6.85546875" style="67" customWidth="1"/>
    <col min="15603" max="15603" width="35.5703125" style="67" customWidth="1"/>
    <col min="15604" max="15605" width="7.42578125" style="67" customWidth="1"/>
    <col min="15606" max="15606" width="5.42578125" style="67" customWidth="1"/>
    <col min="15607" max="15612" width="0" style="67" hidden="1" customWidth="1"/>
    <col min="15613" max="15618" width="5.85546875" style="67" customWidth="1"/>
    <col min="15619" max="15619" width="9.140625" style="67" customWidth="1"/>
    <col min="15620" max="15620" width="8" style="67" customWidth="1"/>
    <col min="15621" max="15621" width="12.28515625" style="67" customWidth="1"/>
    <col min="15622" max="15646" width="0" style="67" hidden="1" customWidth="1"/>
    <col min="15647" max="15647" width="119.140625" style="67" customWidth="1"/>
    <col min="15648" max="15648" width="112.42578125" style="67" customWidth="1"/>
    <col min="15649" max="15649" width="9.5703125" style="67" customWidth="1"/>
    <col min="15650" max="15655" width="0" style="67" hidden="1" customWidth="1"/>
    <col min="15656" max="15661" width="9.5703125" style="67" customWidth="1"/>
    <col min="15662" max="15662" width="14.42578125" style="67" bestFit="1" customWidth="1"/>
    <col min="15663" max="15856" width="11.42578125" style="67"/>
    <col min="15857" max="15857" width="19.28515625" style="67" customWidth="1"/>
    <col min="15858" max="15858" width="6.85546875" style="67" customWidth="1"/>
    <col min="15859" max="15859" width="35.5703125" style="67" customWidth="1"/>
    <col min="15860" max="15861" width="7.42578125" style="67" customWidth="1"/>
    <col min="15862" max="15862" width="5.42578125" style="67" customWidth="1"/>
    <col min="15863" max="15868" width="0" style="67" hidden="1" customWidth="1"/>
    <col min="15869" max="15874" width="5.85546875" style="67" customWidth="1"/>
    <col min="15875" max="15875" width="9.140625" style="67" customWidth="1"/>
    <col min="15876" max="15876" width="8" style="67" customWidth="1"/>
    <col min="15877" max="15877" width="12.28515625" style="67" customWidth="1"/>
    <col min="15878" max="15902" width="0" style="67" hidden="1" customWidth="1"/>
    <col min="15903" max="15903" width="119.140625" style="67" customWidth="1"/>
    <col min="15904" max="15904" width="112.42578125" style="67" customWidth="1"/>
    <col min="15905" max="15905" width="9.5703125" style="67" customWidth="1"/>
    <col min="15906" max="15911" width="0" style="67" hidden="1" customWidth="1"/>
    <col min="15912" max="15917" width="9.5703125" style="67" customWidth="1"/>
    <col min="15918" max="15918" width="14.42578125" style="67" bestFit="1" customWidth="1"/>
    <col min="15919" max="16112" width="11.42578125" style="67"/>
    <col min="16113" max="16113" width="19.28515625" style="67" customWidth="1"/>
    <col min="16114" max="16114" width="6.85546875" style="67" customWidth="1"/>
    <col min="16115" max="16115" width="35.5703125" style="67" customWidth="1"/>
    <col min="16116" max="16117" width="7.42578125" style="67" customWidth="1"/>
    <col min="16118" max="16118" width="5.42578125" style="67" customWidth="1"/>
    <col min="16119" max="16124" width="0" style="67" hidden="1" customWidth="1"/>
    <col min="16125" max="16130" width="5.85546875" style="67" customWidth="1"/>
    <col min="16131" max="16131" width="9.140625" style="67" customWidth="1"/>
    <col min="16132" max="16132" width="8" style="67" customWidth="1"/>
    <col min="16133" max="16133" width="12.28515625" style="67" customWidth="1"/>
    <col min="16134" max="16158" width="0" style="67" hidden="1" customWidth="1"/>
    <col min="16159" max="16159" width="119.140625" style="67" customWidth="1"/>
    <col min="16160" max="16160" width="112.42578125" style="67" customWidth="1"/>
    <col min="16161" max="16161" width="9.5703125" style="67" customWidth="1"/>
    <col min="16162" max="16167" width="0" style="67" hidden="1" customWidth="1"/>
    <col min="16168" max="16173" width="9.5703125" style="67" customWidth="1"/>
    <col min="16174" max="16174" width="14.42578125" style="67" bestFit="1" customWidth="1"/>
    <col min="16175" max="16384" width="11.42578125" style="67"/>
  </cols>
  <sheetData>
    <row r="1" spans="1:46" s="364" customFormat="1" ht="28.5" customHeight="1" x14ac:dyDescent="0.25">
      <c r="A1" s="826"/>
      <c r="B1" s="827"/>
      <c r="C1" s="770" t="s">
        <v>448</v>
      </c>
      <c r="D1" s="771"/>
      <c r="E1" s="771"/>
      <c r="F1" s="771"/>
      <c r="G1" s="771"/>
      <c r="H1" s="771"/>
      <c r="I1" s="771"/>
      <c r="J1" s="771"/>
      <c r="K1" s="771"/>
      <c r="L1" s="771"/>
      <c r="M1" s="771"/>
      <c r="N1" s="771"/>
      <c r="O1" s="771"/>
      <c r="P1" s="771"/>
      <c r="Q1" s="771"/>
      <c r="R1" s="771"/>
      <c r="S1" s="771"/>
      <c r="T1" s="771"/>
      <c r="U1" s="771"/>
      <c r="V1" s="771"/>
      <c r="W1" s="771"/>
      <c r="X1" s="771"/>
      <c r="Y1" s="771"/>
      <c r="Z1" s="771"/>
      <c r="AA1" s="771"/>
      <c r="AB1" s="771"/>
      <c r="AC1" s="771"/>
      <c r="AD1" s="771"/>
      <c r="AE1" s="771"/>
      <c r="AF1" s="771"/>
      <c r="AG1" s="771"/>
      <c r="AH1" s="771"/>
      <c r="AI1" s="771"/>
      <c r="AJ1" s="771"/>
      <c r="AK1" s="771"/>
      <c r="AL1" s="771"/>
      <c r="AM1" s="771"/>
      <c r="AN1" s="771"/>
      <c r="AO1" s="771"/>
      <c r="AP1" s="771"/>
      <c r="AQ1" s="771"/>
      <c r="AR1" s="771"/>
      <c r="AS1" s="771"/>
      <c r="AT1" s="772"/>
    </row>
    <row r="2" spans="1:46" s="364" customFormat="1" ht="21" customHeight="1" x14ac:dyDescent="0.25">
      <c r="A2" s="828"/>
      <c r="B2" s="829"/>
      <c r="C2" s="773"/>
      <c r="D2" s="774"/>
      <c r="E2" s="774"/>
      <c r="F2" s="774"/>
      <c r="G2" s="774"/>
      <c r="H2" s="774"/>
      <c r="I2" s="774"/>
      <c r="J2" s="774"/>
      <c r="K2" s="774"/>
      <c r="L2" s="774"/>
      <c r="M2" s="774"/>
      <c r="N2" s="774"/>
      <c r="O2" s="774"/>
      <c r="P2" s="774"/>
      <c r="Q2" s="774"/>
      <c r="R2" s="774"/>
      <c r="S2" s="774"/>
      <c r="T2" s="774"/>
      <c r="U2" s="774"/>
      <c r="V2" s="774"/>
      <c r="W2" s="774"/>
      <c r="X2" s="774"/>
      <c r="Y2" s="774"/>
      <c r="Z2" s="774"/>
      <c r="AA2" s="774"/>
      <c r="AB2" s="774"/>
      <c r="AC2" s="774"/>
      <c r="AD2" s="774"/>
      <c r="AE2" s="774"/>
      <c r="AF2" s="774"/>
      <c r="AG2" s="774"/>
      <c r="AH2" s="774"/>
      <c r="AI2" s="774"/>
      <c r="AJ2" s="774"/>
      <c r="AK2" s="774"/>
      <c r="AL2" s="774"/>
      <c r="AM2" s="774"/>
      <c r="AN2" s="774"/>
      <c r="AO2" s="774"/>
      <c r="AP2" s="774"/>
      <c r="AQ2" s="774"/>
      <c r="AR2" s="774"/>
      <c r="AS2" s="774"/>
      <c r="AT2" s="775"/>
    </row>
    <row r="3" spans="1:46" s="364" customFormat="1" ht="28.5" customHeight="1" thickBot="1" x14ac:dyDescent="0.3">
      <c r="A3" s="830"/>
      <c r="B3" s="831"/>
      <c r="C3" s="776"/>
      <c r="D3" s="777"/>
      <c r="E3" s="777"/>
      <c r="F3" s="777"/>
      <c r="G3" s="777"/>
      <c r="H3" s="777"/>
      <c r="I3" s="777"/>
      <c r="J3" s="777"/>
      <c r="K3" s="777"/>
      <c r="L3" s="777"/>
      <c r="M3" s="777"/>
      <c r="N3" s="777"/>
      <c r="O3" s="777"/>
      <c r="P3" s="777"/>
      <c r="Q3" s="777"/>
      <c r="R3" s="777"/>
      <c r="S3" s="777"/>
      <c r="T3" s="777"/>
      <c r="U3" s="777"/>
      <c r="V3" s="777"/>
      <c r="W3" s="777"/>
      <c r="X3" s="777"/>
      <c r="Y3" s="777"/>
      <c r="Z3" s="777"/>
      <c r="AA3" s="777"/>
      <c r="AB3" s="777"/>
      <c r="AC3" s="777"/>
      <c r="AD3" s="777"/>
      <c r="AE3" s="777"/>
      <c r="AF3" s="777"/>
      <c r="AG3" s="777"/>
      <c r="AH3" s="777"/>
      <c r="AI3" s="777"/>
      <c r="AJ3" s="777"/>
      <c r="AK3" s="777"/>
      <c r="AL3" s="777"/>
      <c r="AM3" s="777"/>
      <c r="AN3" s="777"/>
      <c r="AO3" s="777"/>
      <c r="AP3" s="777"/>
      <c r="AQ3" s="777"/>
      <c r="AR3" s="777"/>
      <c r="AS3" s="777"/>
      <c r="AT3" s="778"/>
    </row>
    <row r="4" spans="1:46" s="63" customFormat="1" ht="9.75" customHeight="1" thickBot="1" x14ac:dyDescent="0.3">
      <c r="B4" s="20"/>
      <c r="C4" s="20"/>
      <c r="D4" s="20"/>
      <c r="E4" s="20"/>
      <c r="F4" s="20"/>
      <c r="G4" s="20"/>
      <c r="H4" s="20"/>
      <c r="I4" s="20"/>
      <c r="J4" s="20"/>
      <c r="K4" s="20"/>
      <c r="L4" s="20"/>
      <c r="M4" s="20"/>
      <c r="N4" s="20"/>
      <c r="O4" s="20"/>
      <c r="P4" s="20"/>
      <c r="Q4" s="58"/>
      <c r="R4" s="59"/>
      <c r="S4" s="59"/>
      <c r="T4" s="59"/>
      <c r="U4" s="59"/>
      <c r="V4" s="59"/>
      <c r="W4" s="59"/>
      <c r="X4" s="59"/>
      <c r="Y4" s="59"/>
      <c r="Z4" s="59"/>
      <c r="AA4" s="59"/>
      <c r="AB4" s="59"/>
      <c r="AC4" s="59"/>
      <c r="AD4" s="59"/>
      <c r="AE4" s="59"/>
      <c r="AF4" s="59"/>
      <c r="AG4" s="59"/>
    </row>
    <row r="5" spans="1:46" s="63" customFormat="1" ht="21" customHeight="1" thickBot="1" x14ac:dyDescent="0.3">
      <c r="A5" s="820" t="s">
        <v>406</v>
      </c>
      <c r="B5" s="821"/>
      <c r="C5" s="821"/>
      <c r="D5" s="821"/>
      <c r="E5" s="821"/>
      <c r="F5" s="821"/>
      <c r="G5" s="821"/>
      <c r="H5" s="821"/>
      <c r="I5" s="821"/>
      <c r="J5" s="821"/>
      <c r="K5" s="821"/>
      <c r="L5" s="821"/>
      <c r="M5" s="821"/>
      <c r="N5" s="821"/>
      <c r="O5" s="822"/>
      <c r="P5" s="365"/>
      <c r="Q5" s="832" t="s">
        <v>48</v>
      </c>
      <c r="R5" s="833"/>
      <c r="S5" s="833"/>
      <c r="T5" s="833"/>
      <c r="U5" s="833"/>
      <c r="V5" s="833"/>
      <c r="W5" s="833"/>
      <c r="X5" s="833"/>
      <c r="Y5" s="833"/>
      <c r="Z5" s="833"/>
      <c r="AA5" s="833"/>
      <c r="AB5" s="833"/>
      <c r="AC5" s="833"/>
      <c r="AD5" s="833"/>
      <c r="AE5" s="833"/>
      <c r="AF5" s="834"/>
      <c r="AG5" s="366"/>
      <c r="AH5" s="820" t="s">
        <v>46</v>
      </c>
      <c r="AI5" s="821"/>
      <c r="AJ5" s="821"/>
      <c r="AK5" s="821"/>
      <c r="AL5" s="821"/>
      <c r="AM5" s="821"/>
      <c r="AN5" s="821"/>
      <c r="AO5" s="821"/>
      <c r="AP5" s="821"/>
      <c r="AQ5" s="821"/>
      <c r="AR5" s="821"/>
      <c r="AS5" s="821"/>
      <c r="AT5" s="822"/>
    </row>
    <row r="6" spans="1:46" s="63" customFormat="1" ht="8.25" customHeight="1" thickBot="1" x14ac:dyDescent="0.3">
      <c r="B6" s="787"/>
      <c r="C6" s="787"/>
      <c r="D6" s="787"/>
      <c r="E6" s="787"/>
      <c r="F6" s="787"/>
      <c r="G6" s="787"/>
      <c r="H6" s="787"/>
      <c r="I6" s="787"/>
      <c r="J6" s="787"/>
      <c r="K6" s="787"/>
      <c r="L6" s="787"/>
      <c r="M6" s="787"/>
      <c r="N6" s="787"/>
      <c r="O6" s="787"/>
      <c r="P6" s="787"/>
      <c r="Q6" s="787"/>
      <c r="R6" s="787"/>
      <c r="S6" s="787"/>
      <c r="T6" s="787"/>
      <c r="U6" s="787"/>
      <c r="V6" s="787"/>
      <c r="W6" s="787"/>
      <c r="X6" s="787"/>
      <c r="Y6" s="787"/>
      <c r="Z6" s="787"/>
      <c r="AA6" s="787"/>
      <c r="AB6" s="787"/>
      <c r="AC6" s="787"/>
      <c r="AD6" s="787"/>
      <c r="AE6" s="787"/>
      <c r="AF6" s="787"/>
      <c r="AG6" s="290"/>
    </row>
    <row r="7" spans="1:46" s="60" customFormat="1" ht="30.75" customHeight="1" thickBot="1" x14ac:dyDescent="0.3">
      <c r="A7" s="837" t="s">
        <v>193</v>
      </c>
      <c r="B7" s="838"/>
      <c r="C7" s="22" t="s">
        <v>50</v>
      </c>
      <c r="D7" s="22" t="s">
        <v>51</v>
      </c>
      <c r="E7" s="22" t="s">
        <v>52</v>
      </c>
      <c r="F7" s="22" t="s">
        <v>53</v>
      </c>
      <c r="G7" s="22" t="s">
        <v>54</v>
      </c>
      <c r="H7" s="22" t="s">
        <v>55</v>
      </c>
      <c r="I7" s="22" t="s">
        <v>56</v>
      </c>
      <c r="J7" s="22" t="s">
        <v>57</v>
      </c>
      <c r="K7" s="22" t="s">
        <v>58</v>
      </c>
      <c r="L7" s="22" t="s">
        <v>59</v>
      </c>
      <c r="M7" s="22" t="s">
        <v>60</v>
      </c>
      <c r="N7" s="22" t="s">
        <v>61</v>
      </c>
      <c r="O7" s="23" t="s">
        <v>6</v>
      </c>
      <c r="P7" s="30"/>
      <c r="Q7" s="71" t="s">
        <v>49</v>
      </c>
      <c r="R7" s="72" t="s">
        <v>47</v>
      </c>
      <c r="S7" s="72"/>
      <c r="T7" s="22" t="s">
        <v>50</v>
      </c>
      <c r="U7" s="22" t="s">
        <v>51</v>
      </c>
      <c r="V7" s="22" t="s">
        <v>52</v>
      </c>
      <c r="W7" s="22" t="s">
        <v>53</v>
      </c>
      <c r="X7" s="22" t="s">
        <v>54</v>
      </c>
      <c r="Y7" s="22" t="s">
        <v>55</v>
      </c>
      <c r="Z7" s="22" t="s">
        <v>56</v>
      </c>
      <c r="AA7" s="22" t="s">
        <v>57</v>
      </c>
      <c r="AB7" s="22" t="s">
        <v>58</v>
      </c>
      <c r="AC7" s="22" t="s">
        <v>59</v>
      </c>
      <c r="AD7" s="22" t="s">
        <v>60</v>
      </c>
      <c r="AE7" s="22" t="s">
        <v>61</v>
      </c>
      <c r="AF7" s="23" t="s">
        <v>6</v>
      </c>
      <c r="AG7" s="5"/>
      <c r="AH7" s="25" t="s">
        <v>225</v>
      </c>
      <c r="AI7" s="25" t="s">
        <v>226</v>
      </c>
      <c r="AJ7" s="25" t="s">
        <v>227</v>
      </c>
      <c r="AK7" s="25" t="s">
        <v>228</v>
      </c>
      <c r="AL7" s="25" t="s">
        <v>229</v>
      </c>
      <c r="AM7" s="25" t="s">
        <v>230</v>
      </c>
      <c r="AN7" s="25" t="s">
        <v>0</v>
      </c>
      <c r="AO7" s="25" t="s">
        <v>1</v>
      </c>
      <c r="AP7" s="25" t="s">
        <v>2</v>
      </c>
      <c r="AQ7" s="25" t="s">
        <v>3</v>
      </c>
      <c r="AR7" s="25" t="s">
        <v>4</v>
      </c>
      <c r="AS7" s="26" t="s">
        <v>5</v>
      </c>
      <c r="AT7" s="27" t="s">
        <v>62</v>
      </c>
    </row>
    <row r="8" spans="1:46" s="60" customFormat="1" ht="29.25" customHeight="1" x14ac:dyDescent="0.25">
      <c r="A8" s="977">
        <v>1</v>
      </c>
      <c r="B8" s="980" t="str">
        <f>+'CONSOLIDADO ENE-DIC 2017'!C64</f>
        <v xml:space="preserve">Atender 100% las necesidades relacionadas con la prestación de servicios de apoyo a la gestión de la entidad </v>
      </c>
      <c r="C8" s="842">
        <v>0.06</v>
      </c>
      <c r="D8" s="842">
        <v>0.1</v>
      </c>
      <c r="E8" s="842">
        <v>0.14000000000000001</v>
      </c>
      <c r="F8" s="842">
        <v>0.18</v>
      </c>
      <c r="G8" s="842">
        <v>0.22</v>
      </c>
      <c r="H8" s="842">
        <v>0.26</v>
      </c>
      <c r="I8" s="842">
        <v>0.3</v>
      </c>
      <c r="J8" s="842">
        <v>0.74</v>
      </c>
      <c r="K8" s="842">
        <v>0.78</v>
      </c>
      <c r="L8" s="842">
        <v>0.92</v>
      </c>
      <c r="M8" s="842">
        <v>0.96</v>
      </c>
      <c r="N8" s="842">
        <v>1</v>
      </c>
      <c r="O8" s="868">
        <v>1</v>
      </c>
      <c r="P8" s="986"/>
      <c r="Q8" s="996" t="s">
        <v>63</v>
      </c>
      <c r="R8" s="915" t="s">
        <v>170</v>
      </c>
      <c r="S8" s="49" t="s">
        <v>44</v>
      </c>
      <c r="T8" s="64"/>
      <c r="U8" s="64"/>
      <c r="V8" s="64"/>
      <c r="W8" s="64"/>
      <c r="X8" s="64"/>
      <c r="Y8" s="64"/>
      <c r="Z8" s="64"/>
      <c r="AA8" s="64">
        <v>80</v>
      </c>
      <c r="AB8" s="64">
        <v>20</v>
      </c>
      <c r="AC8" s="64"/>
      <c r="AD8" s="64"/>
      <c r="AE8" s="64"/>
      <c r="AF8" s="35">
        <f>IF(SUM(T8:AE8)=100,SUM(T8:AE8),IF(SUM(T8:AE8)=0,0,"Debe ponderar 100 puntos"))</f>
        <v>100</v>
      </c>
      <c r="AG8" s="6"/>
      <c r="AH8" s="975" t="str">
        <f t="shared" ref="AH8" si="0">IF(AND(T8=0,T9=0),"No Prog ni Ejec",IF(T8=0,CONCATENATE("No Prog, Ejec=  ",T9),T9/T8))</f>
        <v>No Prog ni Ejec</v>
      </c>
      <c r="AI8" s="912" t="str">
        <f t="shared" ref="AI8" si="1">IF(AND(U8=0,U9=0),"No Prog ni Ejec",IF(U8=0,CONCATENATE("No Prog, Ejec=  ",U9),U9/U8))</f>
        <v>No Prog ni Ejec</v>
      </c>
      <c r="AJ8" s="912" t="str">
        <f t="shared" ref="AJ8" si="2">IF(AND(V8=0,V9=0),"No Prog ni Ejec",IF(V8=0,CONCATENATE("No Prog, Ejec=  ",V9),V9/V8))</f>
        <v>No Prog ni Ejec</v>
      </c>
      <c r="AK8" s="912" t="str">
        <f t="shared" ref="AK8" si="3">IF(AND(W8=0,W9=0),"No Prog ni Ejec",IF(W8=0,CONCATENATE("No Prog, Ejec=  ",W9),W9/W8))</f>
        <v>No Prog ni Ejec</v>
      </c>
      <c r="AL8" s="912" t="str">
        <f t="shared" ref="AL8" si="4">IF(AND(X8=0,X9=0),"No Prog ni Ejec",IF(X8=0,CONCATENATE("No Prog, Ejec=  ",X9),X9/X8))</f>
        <v>No Prog ni Ejec</v>
      </c>
      <c r="AM8" s="912" t="str">
        <f t="shared" ref="AM8" si="5">IF(AND(Y8=0,Y9=0),"No Prog ni Ejec",IF(Y8=0,CONCATENATE("No Prog, Ejec=  ",Y9),Y9/Y8))</f>
        <v>No Prog ni Ejec</v>
      </c>
      <c r="AN8" s="912" t="str">
        <f t="shared" ref="AN8:AT8" si="6">IF(AND(Z8=0,Z9=0),"No Prog ni Ejec",IF(Z8=0,CONCATENATE("No Prog, Ejec=  ",Z9),Z9/Z8))</f>
        <v>No Prog ni Ejec</v>
      </c>
      <c r="AO8" s="912">
        <f t="shared" si="6"/>
        <v>1</v>
      </c>
      <c r="AP8" s="912">
        <f t="shared" si="6"/>
        <v>0</v>
      </c>
      <c r="AQ8" s="912" t="str">
        <f t="shared" si="6"/>
        <v>No Prog, Ejec=  20</v>
      </c>
      <c r="AR8" s="912" t="str">
        <f t="shared" si="6"/>
        <v>No Prog ni Ejec</v>
      </c>
      <c r="AS8" s="912" t="str">
        <f t="shared" si="6"/>
        <v>No Prog ni Ejec</v>
      </c>
      <c r="AT8" s="976">
        <f t="shared" si="6"/>
        <v>1</v>
      </c>
    </row>
    <row r="9" spans="1:46" s="60" customFormat="1" ht="29.25" customHeight="1" x14ac:dyDescent="0.25">
      <c r="A9" s="978"/>
      <c r="B9" s="981"/>
      <c r="C9" s="812"/>
      <c r="D9" s="812"/>
      <c r="E9" s="812"/>
      <c r="F9" s="812"/>
      <c r="G9" s="812"/>
      <c r="H9" s="812"/>
      <c r="I9" s="812"/>
      <c r="J9" s="812"/>
      <c r="K9" s="812"/>
      <c r="L9" s="812"/>
      <c r="M9" s="812"/>
      <c r="N9" s="812"/>
      <c r="O9" s="869"/>
      <c r="P9" s="987"/>
      <c r="Q9" s="853"/>
      <c r="R9" s="899"/>
      <c r="S9" s="37" t="s">
        <v>45</v>
      </c>
      <c r="T9" s="65"/>
      <c r="U9" s="65"/>
      <c r="V9" s="65"/>
      <c r="W9" s="65"/>
      <c r="X9" s="65"/>
      <c r="Y9" s="65"/>
      <c r="Z9" s="65"/>
      <c r="AA9" s="65">
        <v>80</v>
      </c>
      <c r="AB9" s="65">
        <v>0</v>
      </c>
      <c r="AC9" s="65">
        <v>20</v>
      </c>
      <c r="AD9" s="65"/>
      <c r="AE9" s="65"/>
      <c r="AF9" s="9">
        <f>SUM(T9:AE9)</f>
        <v>100</v>
      </c>
      <c r="AG9" s="6"/>
      <c r="AH9" s="795"/>
      <c r="AI9" s="793"/>
      <c r="AJ9" s="793"/>
      <c r="AK9" s="793"/>
      <c r="AL9" s="793"/>
      <c r="AM9" s="793"/>
      <c r="AN9" s="793"/>
      <c r="AO9" s="793"/>
      <c r="AP9" s="793"/>
      <c r="AQ9" s="793"/>
      <c r="AR9" s="793"/>
      <c r="AS9" s="793"/>
      <c r="AT9" s="794"/>
    </row>
    <row r="10" spans="1:46" s="60" customFormat="1" ht="29.25" customHeight="1" x14ac:dyDescent="0.25">
      <c r="A10" s="978"/>
      <c r="B10" s="981"/>
      <c r="C10" s="812"/>
      <c r="D10" s="812"/>
      <c r="E10" s="812"/>
      <c r="F10" s="812"/>
      <c r="G10" s="812"/>
      <c r="H10" s="812"/>
      <c r="I10" s="812"/>
      <c r="J10" s="812"/>
      <c r="K10" s="812"/>
      <c r="L10" s="812"/>
      <c r="M10" s="812"/>
      <c r="N10" s="812"/>
      <c r="O10" s="869"/>
      <c r="P10" s="987"/>
      <c r="Q10" s="856" t="s">
        <v>65</v>
      </c>
      <c r="R10" s="899" t="s">
        <v>171</v>
      </c>
      <c r="S10" s="38" t="s">
        <v>44</v>
      </c>
      <c r="T10" s="68">
        <v>12</v>
      </c>
      <c r="U10" s="68">
        <v>8</v>
      </c>
      <c r="V10" s="68">
        <v>8</v>
      </c>
      <c r="W10" s="68">
        <v>8</v>
      </c>
      <c r="X10" s="68">
        <v>8</v>
      </c>
      <c r="Y10" s="68">
        <v>8</v>
      </c>
      <c r="Z10" s="68">
        <v>8</v>
      </c>
      <c r="AA10" s="68">
        <v>8</v>
      </c>
      <c r="AB10" s="68">
        <v>8</v>
      </c>
      <c r="AC10" s="68">
        <v>8</v>
      </c>
      <c r="AD10" s="68">
        <v>8</v>
      </c>
      <c r="AE10" s="68">
        <v>8</v>
      </c>
      <c r="AF10" s="10">
        <f>IF(SUM(T10:AE10)=100,SUM(T10:AE10),IF(SUM(T10:AE10)=0,0,"Debe ponderar 100 puntos"))</f>
        <v>100</v>
      </c>
      <c r="AG10" s="6"/>
      <c r="AH10" s="795">
        <f t="shared" ref="AH10" si="7">IF(AND(T10=0,T11=0),"No Prog ni Ejec",IF(T10=0,CONCATENATE("No Prog, Ejec=  ",T11),T11/T10))</f>
        <v>1</v>
      </c>
      <c r="AI10" s="793">
        <f t="shared" ref="AI10" si="8">IF(AND(U10=0,U11=0),"No Prog ni Ejec",IF(U10=0,CONCATENATE("No Prog, Ejec=  ",U11),U11/U10))</f>
        <v>1</v>
      </c>
      <c r="AJ10" s="793">
        <f t="shared" ref="AJ10" si="9">IF(AND(V10=0,V11=0),"No Prog ni Ejec",IF(V10=0,CONCATENATE("No Prog, Ejec=  ",V11),V11/V10))</f>
        <v>1</v>
      </c>
      <c r="AK10" s="793">
        <f t="shared" ref="AK10" si="10">IF(AND(W10=0,W11=0),"No Prog ni Ejec",IF(W10=0,CONCATENATE("No Prog, Ejec=  ",W11),W11/W10))</f>
        <v>1</v>
      </c>
      <c r="AL10" s="793">
        <f t="shared" ref="AL10" si="11">IF(AND(X10=0,X11=0),"No Prog ni Ejec",IF(X10=0,CONCATENATE("No Prog, Ejec=  ",X11),X11/X10))</f>
        <v>1</v>
      </c>
      <c r="AM10" s="793">
        <f t="shared" ref="AM10" si="12">IF(AND(Y10=0,Y11=0),"No Prog ni Ejec",IF(Y10=0,CONCATENATE("No Prog, Ejec=  ",Y11),Y11/Y10))</f>
        <v>1</v>
      </c>
      <c r="AN10" s="793">
        <f t="shared" ref="AN10:AT10" si="13">IF(AND(Z10=0,Z11=0),"No Prog ni Ejec",IF(Z10=0,CONCATENATE("No Prog, Ejec=  ",Z11),Z11/Z10))</f>
        <v>1</v>
      </c>
      <c r="AO10" s="793">
        <f t="shared" si="13"/>
        <v>1</v>
      </c>
      <c r="AP10" s="793">
        <f t="shared" si="13"/>
        <v>1</v>
      </c>
      <c r="AQ10" s="793">
        <f t="shared" si="13"/>
        <v>1</v>
      </c>
      <c r="AR10" s="793">
        <f t="shared" si="13"/>
        <v>1</v>
      </c>
      <c r="AS10" s="793">
        <f t="shared" si="13"/>
        <v>1</v>
      </c>
      <c r="AT10" s="794">
        <f t="shared" si="13"/>
        <v>1</v>
      </c>
    </row>
    <row r="11" spans="1:46" s="60" customFormat="1" ht="29.25" customHeight="1" thickBot="1" x14ac:dyDescent="0.3">
      <c r="A11" s="979"/>
      <c r="B11" s="982"/>
      <c r="C11" s="836"/>
      <c r="D11" s="836"/>
      <c r="E11" s="836"/>
      <c r="F11" s="836"/>
      <c r="G11" s="836"/>
      <c r="H11" s="836"/>
      <c r="I11" s="836"/>
      <c r="J11" s="836"/>
      <c r="K11" s="836"/>
      <c r="L11" s="836"/>
      <c r="M11" s="836"/>
      <c r="N11" s="836"/>
      <c r="O11" s="870"/>
      <c r="P11" s="988"/>
      <c r="Q11" s="994"/>
      <c r="R11" s="900"/>
      <c r="S11" s="39" t="s">
        <v>45</v>
      </c>
      <c r="T11" s="65">
        <v>12</v>
      </c>
      <c r="U11" s="65">
        <v>8</v>
      </c>
      <c r="V11" s="65">
        <v>8</v>
      </c>
      <c r="W11" s="65">
        <v>8</v>
      </c>
      <c r="X11" s="65">
        <v>8</v>
      </c>
      <c r="Y11" s="65">
        <v>8</v>
      </c>
      <c r="Z11" s="65">
        <v>8</v>
      </c>
      <c r="AA11" s="65">
        <v>8</v>
      </c>
      <c r="AB11" s="65">
        <v>8</v>
      </c>
      <c r="AC11" s="65">
        <v>8</v>
      </c>
      <c r="AD11" s="65">
        <v>8</v>
      </c>
      <c r="AE11" s="65">
        <v>8</v>
      </c>
      <c r="AF11" s="21">
        <f>SUM(T11:AE11)</f>
        <v>100</v>
      </c>
      <c r="AG11" s="6"/>
      <c r="AH11" s="796"/>
      <c r="AI11" s="797"/>
      <c r="AJ11" s="797"/>
      <c r="AK11" s="797"/>
      <c r="AL11" s="797"/>
      <c r="AM11" s="797"/>
      <c r="AN11" s="797"/>
      <c r="AO11" s="797"/>
      <c r="AP11" s="797"/>
      <c r="AQ11" s="797"/>
      <c r="AR11" s="797"/>
      <c r="AS11" s="797"/>
      <c r="AT11" s="849"/>
    </row>
    <row r="12" spans="1:46" s="60" customFormat="1" ht="37.5" customHeight="1" thickTop="1" x14ac:dyDescent="0.25">
      <c r="A12" s="991">
        <v>2</v>
      </c>
      <c r="B12" s="992" t="str">
        <f>+'CONSOLIDADO ENE-DIC 2017'!C65</f>
        <v>Implementar y mantener 40% el sistema integrado de gestión de la entidad</v>
      </c>
      <c r="C12" s="811">
        <v>0</v>
      </c>
      <c r="D12" s="811">
        <v>0</v>
      </c>
      <c r="E12" s="811">
        <v>0.24</v>
      </c>
      <c r="F12" s="811">
        <v>0.3</v>
      </c>
      <c r="G12" s="811">
        <v>0.32</v>
      </c>
      <c r="H12" s="811">
        <v>0.33</v>
      </c>
      <c r="I12" s="811">
        <v>0.33</v>
      </c>
      <c r="J12" s="811">
        <v>0.33</v>
      </c>
      <c r="K12" s="811">
        <v>0.35</v>
      </c>
      <c r="L12" s="811">
        <v>0.35</v>
      </c>
      <c r="M12" s="811">
        <v>0.35</v>
      </c>
      <c r="N12" s="811">
        <v>0.4</v>
      </c>
      <c r="O12" s="872">
        <v>0.4</v>
      </c>
      <c r="P12" s="986"/>
      <c r="Q12" s="852" t="s">
        <v>66</v>
      </c>
      <c r="R12" s="993" t="s">
        <v>396</v>
      </c>
      <c r="S12" s="40" t="s">
        <v>44</v>
      </c>
      <c r="T12" s="70"/>
      <c r="U12" s="70"/>
      <c r="V12" s="70">
        <v>50</v>
      </c>
      <c r="W12" s="70">
        <v>50</v>
      </c>
      <c r="X12" s="70"/>
      <c r="Y12" s="70"/>
      <c r="Z12" s="70"/>
      <c r="AA12" s="70"/>
      <c r="AB12" s="70"/>
      <c r="AC12" s="70"/>
      <c r="AD12" s="70"/>
      <c r="AE12" s="70"/>
      <c r="AF12" s="11">
        <f>IF(SUM(T12:AE12)=100,SUM(T12:AE12),IF(SUM(T12:AE12)=0,0,"Debe ponderar 100 puntos"))</f>
        <v>100</v>
      </c>
      <c r="AG12" s="6"/>
      <c r="AH12" s="921" t="str">
        <f t="shared" ref="AH12" si="14">IF(AND(T12=0,T13=0),"No Prog ni Ejec",IF(T12=0,CONCATENATE("No Prog, Ejec=  ",T13),T13/T12))</f>
        <v>No Prog ni Ejec</v>
      </c>
      <c r="AI12" s="910" t="str">
        <f t="shared" ref="AI12" si="15">IF(AND(U12=0,U13=0),"No Prog ni Ejec",IF(U12=0,CONCATENATE("No Prog, Ejec=  ",U13),U13/U12))</f>
        <v>No Prog ni Ejec</v>
      </c>
      <c r="AJ12" s="910">
        <f t="shared" ref="AJ12" si="16">IF(AND(V12=0,V13=0),"No Prog ni Ejec",IF(V12=0,CONCATENATE("No Prog, Ejec=  ",V13),V13/V12))</f>
        <v>1</v>
      </c>
      <c r="AK12" s="910">
        <f t="shared" ref="AK12" si="17">IF(AND(W12=0,W13=0),"No Prog ni Ejec",IF(W12=0,CONCATENATE("No Prog, Ejec=  ",W13),W13/W12))</f>
        <v>0.6</v>
      </c>
      <c r="AL12" s="910" t="str">
        <f t="shared" ref="AL12" si="18">IF(AND(X12=0,X13=0),"No Prog ni Ejec",IF(X12=0,CONCATENATE("No Prog, Ejec=  ",X13),X13/X12))</f>
        <v>No Prog, Ejec=  15</v>
      </c>
      <c r="AM12" s="910" t="str">
        <f t="shared" ref="AM12" si="19">IF(AND(Y12=0,Y13=0),"No Prog ni Ejec",IF(Y12=0,CONCATENATE("No Prog, Ejec=  ",Y13),Y13/Y12))</f>
        <v>No Prog, Ejec=  5</v>
      </c>
      <c r="AN12" s="910" t="str">
        <f t="shared" ref="AN12:AT12" si="20">IF(AND(Z12=0,Z13=0),"No Prog ni Ejec",IF(Z12=0,CONCATENATE("No Prog, Ejec=  ",Z13),Z13/Z12))</f>
        <v>No Prog ni Ejec</v>
      </c>
      <c r="AO12" s="910" t="str">
        <f t="shared" si="20"/>
        <v>No Prog ni Ejec</v>
      </c>
      <c r="AP12" s="910" t="str">
        <f t="shared" si="20"/>
        <v>No Prog ni Ejec</v>
      </c>
      <c r="AQ12" s="910" t="str">
        <f t="shared" si="20"/>
        <v>No Prog ni Ejec</v>
      </c>
      <c r="AR12" s="910" t="str">
        <f t="shared" si="20"/>
        <v>No Prog ni Ejec</v>
      </c>
      <c r="AS12" s="910" t="str">
        <f t="shared" si="20"/>
        <v>No Prog ni Ejec</v>
      </c>
      <c r="AT12" s="913">
        <f t="shared" si="20"/>
        <v>1</v>
      </c>
    </row>
    <row r="13" spans="1:46" s="60" customFormat="1" ht="37.5" customHeight="1" x14ac:dyDescent="0.25">
      <c r="A13" s="978"/>
      <c r="B13" s="981"/>
      <c r="C13" s="812"/>
      <c r="D13" s="812"/>
      <c r="E13" s="812"/>
      <c r="F13" s="812"/>
      <c r="G13" s="812"/>
      <c r="H13" s="812"/>
      <c r="I13" s="812"/>
      <c r="J13" s="812"/>
      <c r="K13" s="812"/>
      <c r="L13" s="812"/>
      <c r="M13" s="812"/>
      <c r="N13" s="812"/>
      <c r="O13" s="869"/>
      <c r="P13" s="987"/>
      <c r="Q13" s="853"/>
      <c r="R13" s="899"/>
      <c r="S13" s="37" t="s">
        <v>45</v>
      </c>
      <c r="T13" s="65"/>
      <c r="U13" s="65"/>
      <c r="V13" s="65">
        <v>50</v>
      </c>
      <c r="W13" s="65">
        <v>30</v>
      </c>
      <c r="X13" s="65">
        <v>15</v>
      </c>
      <c r="Y13" s="65">
        <v>5</v>
      </c>
      <c r="Z13" s="65"/>
      <c r="AA13" s="65"/>
      <c r="AB13" s="65"/>
      <c r="AC13" s="65"/>
      <c r="AD13" s="65"/>
      <c r="AE13" s="65"/>
      <c r="AF13" s="9">
        <f>SUM(T13:AE13)</f>
        <v>100</v>
      </c>
      <c r="AG13" s="6"/>
      <c r="AH13" s="795"/>
      <c r="AI13" s="793"/>
      <c r="AJ13" s="793"/>
      <c r="AK13" s="793"/>
      <c r="AL13" s="793"/>
      <c r="AM13" s="793"/>
      <c r="AN13" s="793"/>
      <c r="AO13" s="793"/>
      <c r="AP13" s="793"/>
      <c r="AQ13" s="793"/>
      <c r="AR13" s="793"/>
      <c r="AS13" s="793"/>
      <c r="AT13" s="794"/>
    </row>
    <row r="14" spans="1:46" s="60" customFormat="1" ht="29.25" customHeight="1" x14ac:dyDescent="0.25">
      <c r="A14" s="978"/>
      <c r="B14" s="981"/>
      <c r="C14" s="812"/>
      <c r="D14" s="812"/>
      <c r="E14" s="812"/>
      <c r="F14" s="812"/>
      <c r="G14" s="812"/>
      <c r="H14" s="812"/>
      <c r="I14" s="812"/>
      <c r="J14" s="812"/>
      <c r="K14" s="812"/>
      <c r="L14" s="812"/>
      <c r="M14" s="812"/>
      <c r="N14" s="812"/>
      <c r="O14" s="869"/>
      <c r="P14" s="987"/>
      <c r="Q14" s="856" t="s">
        <v>67</v>
      </c>
      <c r="R14" s="899" t="s">
        <v>397</v>
      </c>
      <c r="S14" s="38" t="s">
        <v>44</v>
      </c>
      <c r="T14" s="68"/>
      <c r="U14" s="68"/>
      <c r="V14" s="68"/>
      <c r="W14" s="68">
        <v>33</v>
      </c>
      <c r="X14" s="68"/>
      <c r="Y14" s="68"/>
      <c r="Z14" s="68"/>
      <c r="AA14" s="68">
        <v>33</v>
      </c>
      <c r="AB14" s="68"/>
      <c r="AC14" s="68"/>
      <c r="AD14" s="68"/>
      <c r="AE14" s="68">
        <v>34</v>
      </c>
      <c r="AF14" s="10">
        <f>IF(SUM(T14:AE14)=100,SUM(T14:AE14),IF(SUM(T14:AE14)=0,0,"Debe ponderar 100 puntos"))</f>
        <v>100</v>
      </c>
      <c r="AG14" s="6"/>
      <c r="AH14" s="795" t="str">
        <f t="shared" ref="AH14" si="21">IF(AND(T14=0,T15=0),"No Prog ni Ejec",IF(T14=0,CONCATENATE("No Prog, Ejec=  ",T15),T15/T14))</f>
        <v>No Prog ni Ejec</v>
      </c>
      <c r="AI14" s="793" t="str">
        <f t="shared" ref="AI14" si="22">IF(AND(U14=0,U15=0),"No Prog ni Ejec",IF(U14=0,CONCATENATE("No Prog, Ejec=  ",U15),U15/U14))</f>
        <v>No Prog ni Ejec</v>
      </c>
      <c r="AJ14" s="793" t="str">
        <f t="shared" ref="AJ14" si="23">IF(AND(V14=0,V15=0),"No Prog ni Ejec",IF(V14=0,CONCATENATE("No Prog, Ejec=  ",V15),V15/V14))</f>
        <v>No Prog ni Ejec</v>
      </c>
      <c r="AK14" s="793">
        <f t="shared" ref="AK14" si="24">IF(AND(W14=0,W15=0),"No Prog ni Ejec",IF(W14=0,CONCATENATE("No Prog, Ejec=  ",W15),W15/W14))</f>
        <v>1</v>
      </c>
      <c r="AL14" s="793" t="str">
        <f t="shared" ref="AL14" si="25">IF(AND(X14=0,X15=0),"No Prog ni Ejec",IF(X14=0,CONCATENATE("No Prog, Ejec=  ",X15),X15/X14))</f>
        <v>No Prog ni Ejec</v>
      </c>
      <c r="AM14" s="793" t="str">
        <f t="shared" ref="AM14" si="26">IF(AND(Y14=0,Y15=0),"No Prog ni Ejec",IF(Y14=0,CONCATENATE("No Prog, Ejec=  ",Y15),Y15/Y14))</f>
        <v>No Prog ni Ejec</v>
      </c>
      <c r="AN14" s="793" t="str">
        <f t="shared" ref="AN14:AT14" si="27">IF(AND(Z14=0,Z15=0),"No Prog ni Ejec",IF(Z14=0,CONCATENATE("No Prog, Ejec=  ",Z15),Z15/Z14))</f>
        <v>No Prog ni Ejec</v>
      </c>
      <c r="AO14" s="793">
        <f t="shared" si="27"/>
        <v>0</v>
      </c>
      <c r="AP14" s="793" t="str">
        <f t="shared" si="27"/>
        <v>No Prog, Ejec=  33</v>
      </c>
      <c r="AQ14" s="793" t="str">
        <f t="shared" si="27"/>
        <v>No Prog ni Ejec</v>
      </c>
      <c r="AR14" s="793" t="str">
        <f t="shared" si="27"/>
        <v>No Prog ni Ejec</v>
      </c>
      <c r="AS14" s="793">
        <f t="shared" si="27"/>
        <v>1</v>
      </c>
      <c r="AT14" s="794">
        <f t="shared" si="27"/>
        <v>1</v>
      </c>
    </row>
    <row r="15" spans="1:46" s="60" customFormat="1" ht="29.25" customHeight="1" thickBot="1" x14ac:dyDescent="0.3">
      <c r="A15" s="979"/>
      <c r="B15" s="982"/>
      <c r="C15" s="836"/>
      <c r="D15" s="836"/>
      <c r="E15" s="836"/>
      <c r="F15" s="836"/>
      <c r="G15" s="836"/>
      <c r="H15" s="836"/>
      <c r="I15" s="836"/>
      <c r="J15" s="836"/>
      <c r="K15" s="836"/>
      <c r="L15" s="836"/>
      <c r="M15" s="836"/>
      <c r="N15" s="836"/>
      <c r="O15" s="870"/>
      <c r="P15" s="988"/>
      <c r="Q15" s="994"/>
      <c r="R15" s="900"/>
      <c r="S15" s="39" t="s">
        <v>45</v>
      </c>
      <c r="T15" s="65"/>
      <c r="U15" s="65"/>
      <c r="V15" s="65"/>
      <c r="W15" s="65">
        <v>33</v>
      </c>
      <c r="X15" s="65"/>
      <c r="Y15" s="65"/>
      <c r="Z15" s="65"/>
      <c r="AA15" s="65">
        <v>0</v>
      </c>
      <c r="AB15" s="65">
        <v>33</v>
      </c>
      <c r="AC15" s="65"/>
      <c r="AD15" s="65"/>
      <c r="AE15" s="65">
        <v>34</v>
      </c>
      <c r="AF15" s="21">
        <f>SUM(T15:AE15)</f>
        <v>100</v>
      </c>
      <c r="AG15" s="6"/>
      <c r="AH15" s="796"/>
      <c r="AI15" s="797"/>
      <c r="AJ15" s="797"/>
      <c r="AK15" s="797"/>
      <c r="AL15" s="797"/>
      <c r="AM15" s="797"/>
      <c r="AN15" s="797"/>
      <c r="AO15" s="797"/>
      <c r="AP15" s="797"/>
      <c r="AQ15" s="797"/>
      <c r="AR15" s="797"/>
      <c r="AS15" s="797"/>
      <c r="AT15" s="849"/>
    </row>
    <row r="16" spans="1:46" s="60" customFormat="1" ht="29.25" customHeight="1" thickTop="1" x14ac:dyDescent="0.25">
      <c r="A16" s="978">
        <v>3</v>
      </c>
      <c r="B16" s="789" t="str">
        <f>+'CONSOLIDADO ENE-DIC 2017'!C66</f>
        <v>Realizar 77 actividades en cumplimiento de los roles de las Oficinas de Control Interno y  de acuerdo a lo establecido en el programa anual de auditorias aprobado por el Comité Coordinador de Control Interno.</v>
      </c>
      <c r="C16" s="984">
        <v>2.2000000000000002</v>
      </c>
      <c r="D16" s="984">
        <v>13.2</v>
      </c>
      <c r="E16" s="984">
        <v>4.2</v>
      </c>
      <c r="F16" s="984">
        <v>6.2</v>
      </c>
      <c r="G16" s="984">
        <v>3.7</v>
      </c>
      <c r="H16" s="984">
        <v>6.5</v>
      </c>
      <c r="I16" s="984">
        <v>9.4</v>
      </c>
      <c r="J16" s="984">
        <v>5.9</v>
      </c>
      <c r="K16" s="984">
        <v>2.7</v>
      </c>
      <c r="L16" s="984">
        <v>6.6</v>
      </c>
      <c r="M16" s="984">
        <v>12.6</v>
      </c>
      <c r="N16" s="984">
        <v>6.17</v>
      </c>
      <c r="O16" s="989">
        <f>SUM(C16:N29)</f>
        <v>79.37</v>
      </c>
      <c r="P16" s="50"/>
      <c r="Q16" s="995" t="s">
        <v>70</v>
      </c>
      <c r="R16" s="855" t="s">
        <v>172</v>
      </c>
      <c r="S16" s="36" t="s">
        <v>44</v>
      </c>
      <c r="T16" s="70"/>
      <c r="U16" s="70"/>
      <c r="V16" s="70"/>
      <c r="W16" s="70">
        <v>14</v>
      </c>
      <c r="X16" s="70">
        <v>14</v>
      </c>
      <c r="Y16" s="70"/>
      <c r="Z16" s="70">
        <v>14</v>
      </c>
      <c r="AA16" s="70">
        <v>14</v>
      </c>
      <c r="AB16" s="70">
        <v>15</v>
      </c>
      <c r="AC16" s="70">
        <v>15</v>
      </c>
      <c r="AD16" s="70"/>
      <c r="AE16" s="70">
        <v>14</v>
      </c>
      <c r="AF16" s="8">
        <f>IF(SUM(T16:AE16)=100,SUM(T16:AE16),IF(SUM(T16:AE16)=0,0,"Debe ponderar 100 puntos"))</f>
        <v>100</v>
      </c>
      <c r="AG16" s="6"/>
      <c r="AH16" s="782" t="str">
        <f t="shared" ref="AH16" si="28">IF(AND(T16=0,T17=0),"No Prog ni Ejec",IF(T16=0,CONCATENATE("No Prog, Ejec=  ",T17),T17/T16))</f>
        <v>No Prog ni Ejec</v>
      </c>
      <c r="AI16" s="792" t="str">
        <f t="shared" ref="AI16" si="29">IF(AND(U16=0,U17=0),"No Prog ni Ejec",IF(U16=0,CONCATENATE("No Prog, Ejec=  ",U17),U17/U16))</f>
        <v>No Prog ni Ejec</v>
      </c>
      <c r="AJ16" s="792" t="str">
        <f t="shared" ref="AJ16" si="30">IF(AND(V16=0,V17=0),"No Prog ni Ejec",IF(V16=0,CONCATENATE("No Prog, Ejec=  ",V17),V17/V16))</f>
        <v>No Prog, Ejec=  14</v>
      </c>
      <c r="AK16" s="792">
        <f t="shared" ref="AK16" si="31">IF(AND(W16=0,W17=0),"No Prog ni Ejec",IF(W16=0,CONCATENATE("No Prog, Ejec=  ",W17),W17/W16))</f>
        <v>0</v>
      </c>
      <c r="AL16" s="792">
        <f t="shared" ref="AL16" si="32">IF(AND(X16=0,X17=0),"No Prog ni Ejec",IF(X16=0,CONCATENATE("No Prog, Ejec=  ",X17),X17/X16))</f>
        <v>0.5</v>
      </c>
      <c r="AM16" s="792" t="str">
        <f t="shared" ref="AM16" si="33">IF(AND(Y16=0,Y17=0),"No Prog ni Ejec",IF(Y16=0,CONCATENATE("No Prog, Ejec=  ",Y17),Y17/Y16))</f>
        <v>No Prog, Ejec=  7</v>
      </c>
      <c r="AN16" s="792">
        <f t="shared" ref="AN16:AS16" si="34">IF(AND(Z16=0,Z17=0),"No Prog ni Ejec",IF(Z16=0,CONCATENATE("No Prog, Ejec=  ",Z17),Z17/Z16))</f>
        <v>0</v>
      </c>
      <c r="AO16" s="792">
        <f t="shared" si="34"/>
        <v>0.75</v>
      </c>
      <c r="AP16" s="792">
        <f t="shared" si="34"/>
        <v>0.32666666666666672</v>
      </c>
      <c r="AQ16" s="792">
        <f t="shared" si="34"/>
        <v>1.8666666666666667</v>
      </c>
      <c r="AR16" s="792" t="str">
        <f t="shared" si="34"/>
        <v>No Prog, Ejec=  15</v>
      </c>
      <c r="AS16" s="792">
        <f t="shared" si="34"/>
        <v>1</v>
      </c>
      <c r="AT16" s="792">
        <v>1</v>
      </c>
    </row>
    <row r="17" spans="1:46" s="60" customFormat="1" ht="29.25" customHeight="1" x14ac:dyDescent="0.25">
      <c r="A17" s="978"/>
      <c r="B17" s="789"/>
      <c r="C17" s="984"/>
      <c r="D17" s="984"/>
      <c r="E17" s="984"/>
      <c r="F17" s="984"/>
      <c r="G17" s="984"/>
      <c r="H17" s="984"/>
      <c r="I17" s="984"/>
      <c r="J17" s="984"/>
      <c r="K17" s="984"/>
      <c r="L17" s="984"/>
      <c r="M17" s="984"/>
      <c r="N17" s="984"/>
      <c r="O17" s="989"/>
      <c r="P17" s="50"/>
      <c r="Q17" s="853"/>
      <c r="R17" s="899"/>
      <c r="S17" s="37" t="s">
        <v>45</v>
      </c>
      <c r="T17" s="65"/>
      <c r="U17" s="65"/>
      <c r="V17" s="65">
        <v>14</v>
      </c>
      <c r="W17" s="65"/>
      <c r="X17" s="65">
        <v>7</v>
      </c>
      <c r="Y17" s="65">
        <v>7</v>
      </c>
      <c r="Z17" s="65">
        <v>0</v>
      </c>
      <c r="AA17" s="65">
        <f>3.5+7</f>
        <v>10.5</v>
      </c>
      <c r="AB17" s="65">
        <f>3.5+1.4</f>
        <v>4.9000000000000004</v>
      </c>
      <c r="AC17" s="65">
        <v>28</v>
      </c>
      <c r="AD17" s="65">
        <v>15</v>
      </c>
      <c r="AE17" s="65">
        <v>14</v>
      </c>
      <c r="AF17" s="9">
        <f>SUM(T17:AE17)</f>
        <v>100.4</v>
      </c>
      <c r="AG17" s="6"/>
      <c r="AH17" s="795"/>
      <c r="AI17" s="793"/>
      <c r="AJ17" s="793"/>
      <c r="AK17" s="793"/>
      <c r="AL17" s="793"/>
      <c r="AM17" s="793"/>
      <c r="AN17" s="793"/>
      <c r="AO17" s="793"/>
      <c r="AP17" s="793"/>
      <c r="AQ17" s="793"/>
      <c r="AR17" s="793"/>
      <c r="AS17" s="793"/>
      <c r="AT17" s="793"/>
    </row>
    <row r="18" spans="1:46" s="60" customFormat="1" ht="29.25" customHeight="1" x14ac:dyDescent="0.25">
      <c r="A18" s="978"/>
      <c r="B18" s="789"/>
      <c r="C18" s="984"/>
      <c r="D18" s="984"/>
      <c r="E18" s="984"/>
      <c r="F18" s="984"/>
      <c r="G18" s="984"/>
      <c r="H18" s="984"/>
      <c r="I18" s="984"/>
      <c r="J18" s="984"/>
      <c r="K18" s="984"/>
      <c r="L18" s="984"/>
      <c r="M18" s="984"/>
      <c r="N18" s="984"/>
      <c r="O18" s="989"/>
      <c r="P18" s="50"/>
      <c r="Q18" s="856" t="s">
        <v>71</v>
      </c>
      <c r="R18" s="899" t="s">
        <v>173</v>
      </c>
      <c r="S18" s="38" t="s">
        <v>44</v>
      </c>
      <c r="T18" s="68"/>
      <c r="U18" s="68"/>
      <c r="V18" s="68"/>
      <c r="W18" s="68"/>
      <c r="X18" s="68"/>
      <c r="Y18" s="68"/>
      <c r="Z18" s="68"/>
      <c r="AA18" s="68"/>
      <c r="AB18" s="68"/>
      <c r="AC18" s="68">
        <v>50</v>
      </c>
      <c r="AD18" s="68">
        <v>50</v>
      </c>
      <c r="AE18" s="68"/>
      <c r="AF18" s="10">
        <f>IF(SUM(T18:AE18)=100,SUM(T18:AE18),IF(SUM(T18:AE18)=0,0,"Debe ponderar 100 puntos"))</f>
        <v>100</v>
      </c>
      <c r="AG18" s="6"/>
      <c r="AH18" s="795" t="str">
        <f t="shared" ref="AH18" si="35">IF(AND(T18=0,T19=0),"No Prog ni Ejec",IF(T18=0,CONCATENATE("No Prog, Ejec=  ",T19),T19/T18))</f>
        <v>No Prog ni Ejec</v>
      </c>
      <c r="AI18" s="793" t="str">
        <f t="shared" ref="AI18" si="36">IF(AND(U18=0,U19=0),"No Prog ni Ejec",IF(U18=0,CONCATENATE("No Prog, Ejec=  ",U19),U19/U18))</f>
        <v>No Prog ni Ejec</v>
      </c>
      <c r="AJ18" s="793" t="str">
        <f t="shared" ref="AJ18" si="37">IF(AND(V18=0,V19=0),"No Prog ni Ejec",IF(V18=0,CONCATENATE("No Prog, Ejec=  ",V19),V19/V18))</f>
        <v>No Prog ni Ejec</v>
      </c>
      <c r="AK18" s="793" t="str">
        <f t="shared" ref="AK18" si="38">IF(AND(W18=0,W19=0),"No Prog ni Ejec",IF(W18=0,CONCATENATE("No Prog, Ejec=  ",W19),W19/W18))</f>
        <v>No Prog ni Ejec</v>
      </c>
      <c r="AL18" s="793" t="str">
        <f t="shared" ref="AL18" si="39">IF(AND(X18=0,X19=0),"No Prog ni Ejec",IF(X18=0,CONCATENATE("No Prog, Ejec=  ",X19),X19/X18))</f>
        <v>No Prog ni Ejec</v>
      </c>
      <c r="AM18" s="793" t="str">
        <f t="shared" ref="AM18" si="40">IF(AND(Y18=0,Y19=0),"No Prog ni Ejec",IF(Y18=0,CONCATENATE("No Prog, Ejec=  ",Y19),Y19/Y18))</f>
        <v>No Prog ni Ejec</v>
      </c>
      <c r="AN18" s="793" t="str">
        <f t="shared" ref="AN18:AT18" si="41">IF(AND(Z18=0,Z19=0),"No Prog ni Ejec",IF(Z18=0,CONCATENATE("No Prog, Ejec=  ",Z19),Z19/Z18))</f>
        <v>No Prog ni Ejec</v>
      </c>
      <c r="AO18" s="793" t="str">
        <f t="shared" si="41"/>
        <v>No Prog ni Ejec</v>
      </c>
      <c r="AP18" s="793" t="str">
        <f t="shared" si="41"/>
        <v>No Prog ni Ejec</v>
      </c>
      <c r="AQ18" s="793">
        <f t="shared" si="41"/>
        <v>0.4</v>
      </c>
      <c r="AR18" s="793">
        <f t="shared" si="41"/>
        <v>1.6</v>
      </c>
      <c r="AS18" s="793" t="str">
        <f t="shared" si="41"/>
        <v>No Prog ni Ejec</v>
      </c>
      <c r="AT18" s="783">
        <f t="shared" si="41"/>
        <v>1</v>
      </c>
    </row>
    <row r="19" spans="1:46" s="60" customFormat="1" ht="29.25" customHeight="1" x14ac:dyDescent="0.25">
      <c r="A19" s="978"/>
      <c r="B19" s="789"/>
      <c r="C19" s="984"/>
      <c r="D19" s="984"/>
      <c r="E19" s="984"/>
      <c r="F19" s="984"/>
      <c r="G19" s="984"/>
      <c r="H19" s="984"/>
      <c r="I19" s="984"/>
      <c r="J19" s="984"/>
      <c r="K19" s="984"/>
      <c r="L19" s="984"/>
      <c r="M19" s="984"/>
      <c r="N19" s="984"/>
      <c r="O19" s="989"/>
      <c r="P19" s="50"/>
      <c r="Q19" s="853"/>
      <c r="R19" s="899"/>
      <c r="S19" s="37" t="s">
        <v>45</v>
      </c>
      <c r="T19" s="65"/>
      <c r="U19" s="65"/>
      <c r="V19" s="65"/>
      <c r="W19" s="65"/>
      <c r="X19" s="65"/>
      <c r="Y19" s="65"/>
      <c r="Z19" s="65"/>
      <c r="AA19" s="65"/>
      <c r="AB19" s="65"/>
      <c r="AC19" s="65">
        <v>20</v>
      </c>
      <c r="AD19" s="65">
        <v>80</v>
      </c>
      <c r="AE19" s="65"/>
      <c r="AF19" s="9">
        <f>SUM(T19:AE19)</f>
        <v>100</v>
      </c>
      <c r="AG19" s="6"/>
      <c r="AH19" s="795"/>
      <c r="AI19" s="793"/>
      <c r="AJ19" s="793"/>
      <c r="AK19" s="793"/>
      <c r="AL19" s="793"/>
      <c r="AM19" s="793"/>
      <c r="AN19" s="793"/>
      <c r="AO19" s="793"/>
      <c r="AP19" s="793"/>
      <c r="AQ19" s="793"/>
      <c r="AR19" s="793"/>
      <c r="AS19" s="793"/>
      <c r="AT19" s="780"/>
    </row>
    <row r="20" spans="1:46" s="60" customFormat="1" ht="29.25" customHeight="1" x14ac:dyDescent="0.25">
      <c r="A20" s="978"/>
      <c r="B20" s="789"/>
      <c r="C20" s="984"/>
      <c r="D20" s="984"/>
      <c r="E20" s="984"/>
      <c r="F20" s="984"/>
      <c r="G20" s="984"/>
      <c r="H20" s="984"/>
      <c r="I20" s="984"/>
      <c r="J20" s="984"/>
      <c r="K20" s="984"/>
      <c r="L20" s="984"/>
      <c r="M20" s="984"/>
      <c r="N20" s="984"/>
      <c r="O20" s="989"/>
      <c r="P20" s="50"/>
      <c r="Q20" s="856" t="s">
        <v>72</v>
      </c>
      <c r="R20" s="899" t="s">
        <v>174</v>
      </c>
      <c r="S20" s="38" t="s">
        <v>44</v>
      </c>
      <c r="T20" s="68">
        <v>8</v>
      </c>
      <c r="U20" s="68">
        <v>8</v>
      </c>
      <c r="V20" s="68">
        <v>8</v>
      </c>
      <c r="W20" s="68">
        <v>8</v>
      </c>
      <c r="X20" s="68">
        <v>8</v>
      </c>
      <c r="Y20" s="68">
        <v>8</v>
      </c>
      <c r="Z20" s="68">
        <v>8</v>
      </c>
      <c r="AA20" s="68">
        <v>8</v>
      </c>
      <c r="AB20" s="68">
        <v>9</v>
      </c>
      <c r="AC20" s="68">
        <v>9</v>
      </c>
      <c r="AD20" s="68">
        <v>9</v>
      </c>
      <c r="AE20" s="68">
        <v>9</v>
      </c>
      <c r="AF20" s="10">
        <f>IF(SUM(T20:AE20)=100,SUM(T20:AE20),IF(SUM(T20:AE20)=0,0,"Debe ponderar 100 puntos"))</f>
        <v>100</v>
      </c>
      <c r="AG20" s="6"/>
      <c r="AH20" s="795">
        <f t="shared" ref="AH20" si="42">IF(AND(T20=0,T21=0),"No Prog ni Ejec",IF(T20=0,CONCATENATE("No Prog, Ejec=  ",T21),T21/T20))</f>
        <v>1</v>
      </c>
      <c r="AI20" s="793">
        <f t="shared" ref="AI20" si="43">IF(AND(U20=0,U21=0),"No Prog ni Ejec",IF(U20=0,CONCATENATE("No Prog, Ejec=  ",U21),U21/U20))</f>
        <v>1</v>
      </c>
      <c r="AJ20" s="793">
        <f t="shared" ref="AJ20" si="44">IF(AND(V20=0,V21=0),"No Prog ni Ejec",IF(V20=0,CONCATENATE("No Prog, Ejec=  ",V21),V21/V20))</f>
        <v>1</v>
      </c>
      <c r="AK20" s="793">
        <f t="shared" ref="AK20" si="45">IF(AND(W20=0,W21=0),"No Prog ni Ejec",IF(W20=0,CONCATENATE("No Prog, Ejec=  ",W21),W21/W20))</f>
        <v>1</v>
      </c>
      <c r="AL20" s="793">
        <f t="shared" ref="AL20" si="46">IF(AND(X20=0,X21=0),"No Prog ni Ejec",IF(X20=0,CONCATENATE("No Prog, Ejec=  ",X21),X21/X20))</f>
        <v>1</v>
      </c>
      <c r="AM20" s="793">
        <f t="shared" ref="AM20" si="47">IF(AND(Y20=0,Y21=0),"No Prog ni Ejec",IF(Y20=0,CONCATENATE("No Prog, Ejec=  ",Y21),Y21/Y20))</f>
        <v>1</v>
      </c>
      <c r="AN20" s="793">
        <f t="shared" ref="AN20:AT20" si="48">IF(AND(Z20=0,Z21=0),"No Prog ni Ejec",IF(Z20=0,CONCATENATE("No Prog, Ejec=  ",Z21),Z21/Z20))</f>
        <v>1</v>
      </c>
      <c r="AO20" s="793">
        <f t="shared" si="48"/>
        <v>1</v>
      </c>
      <c r="AP20" s="793">
        <f t="shared" si="48"/>
        <v>0.88888888888888884</v>
      </c>
      <c r="AQ20" s="793">
        <f t="shared" si="48"/>
        <v>0.88888888888888884</v>
      </c>
      <c r="AR20" s="793">
        <f t="shared" si="48"/>
        <v>1.2222222222222223</v>
      </c>
      <c r="AS20" s="793">
        <f t="shared" si="48"/>
        <v>1</v>
      </c>
      <c r="AT20" s="783">
        <f t="shared" si="48"/>
        <v>1</v>
      </c>
    </row>
    <row r="21" spans="1:46" s="60" customFormat="1" ht="29.25" customHeight="1" x14ac:dyDescent="0.25">
      <c r="A21" s="978"/>
      <c r="B21" s="789"/>
      <c r="C21" s="984"/>
      <c r="D21" s="984"/>
      <c r="E21" s="984"/>
      <c r="F21" s="984"/>
      <c r="G21" s="984"/>
      <c r="H21" s="984"/>
      <c r="I21" s="984"/>
      <c r="J21" s="984"/>
      <c r="K21" s="984"/>
      <c r="L21" s="984"/>
      <c r="M21" s="984"/>
      <c r="N21" s="984"/>
      <c r="O21" s="989"/>
      <c r="P21" s="50"/>
      <c r="Q21" s="853"/>
      <c r="R21" s="899"/>
      <c r="S21" s="37" t="s">
        <v>45</v>
      </c>
      <c r="T21" s="65">
        <v>8</v>
      </c>
      <c r="U21" s="65">
        <v>8</v>
      </c>
      <c r="V21" s="65">
        <v>8</v>
      </c>
      <c r="W21" s="65">
        <v>8</v>
      </c>
      <c r="X21" s="65">
        <v>8</v>
      </c>
      <c r="Y21" s="65">
        <v>8</v>
      </c>
      <c r="Z21" s="65">
        <v>8</v>
      </c>
      <c r="AA21" s="65">
        <v>8</v>
      </c>
      <c r="AB21" s="65">
        <v>8</v>
      </c>
      <c r="AC21" s="65">
        <v>8</v>
      </c>
      <c r="AD21" s="65">
        <v>11</v>
      </c>
      <c r="AE21" s="65">
        <v>9</v>
      </c>
      <c r="AF21" s="9">
        <f>SUM(T21:AE21)</f>
        <v>100</v>
      </c>
      <c r="AG21" s="6"/>
      <c r="AH21" s="795"/>
      <c r="AI21" s="793"/>
      <c r="AJ21" s="793"/>
      <c r="AK21" s="793"/>
      <c r="AL21" s="793"/>
      <c r="AM21" s="793"/>
      <c r="AN21" s="793"/>
      <c r="AO21" s="793"/>
      <c r="AP21" s="793"/>
      <c r="AQ21" s="793"/>
      <c r="AR21" s="793"/>
      <c r="AS21" s="793"/>
      <c r="AT21" s="780"/>
    </row>
    <row r="22" spans="1:46" s="60" customFormat="1" ht="29.25" customHeight="1" x14ac:dyDescent="0.25">
      <c r="A22" s="978"/>
      <c r="B22" s="789"/>
      <c r="C22" s="984"/>
      <c r="D22" s="984"/>
      <c r="E22" s="984"/>
      <c r="F22" s="984"/>
      <c r="G22" s="984"/>
      <c r="H22" s="984"/>
      <c r="I22" s="984"/>
      <c r="J22" s="984"/>
      <c r="K22" s="984"/>
      <c r="L22" s="984"/>
      <c r="M22" s="984"/>
      <c r="N22" s="984"/>
      <c r="O22" s="989"/>
      <c r="P22" s="50"/>
      <c r="Q22" s="856" t="s">
        <v>73</v>
      </c>
      <c r="R22" s="899" t="s">
        <v>175</v>
      </c>
      <c r="S22" s="38" t="s">
        <v>44</v>
      </c>
      <c r="T22" s="68">
        <v>10</v>
      </c>
      <c r="U22" s="68">
        <v>18</v>
      </c>
      <c r="V22" s="68">
        <v>5</v>
      </c>
      <c r="W22" s="68">
        <v>10</v>
      </c>
      <c r="X22" s="68">
        <v>5</v>
      </c>
      <c r="Y22" s="68">
        <v>8</v>
      </c>
      <c r="Z22" s="68">
        <v>21</v>
      </c>
      <c r="AA22" s="68">
        <v>5</v>
      </c>
      <c r="AB22" s="68">
        <v>3</v>
      </c>
      <c r="AC22" s="68">
        <v>5</v>
      </c>
      <c r="AD22" s="68">
        <v>5</v>
      </c>
      <c r="AE22" s="68">
        <v>5</v>
      </c>
      <c r="AF22" s="10">
        <f>IF(SUM(T22:AE22)=100,SUM(T22:AE22),IF(SUM(T22:AE22)=0,0,"Debe ponderar 100 puntos"))</f>
        <v>100</v>
      </c>
      <c r="AG22" s="6"/>
      <c r="AH22" s="795">
        <f t="shared" ref="AH22" si="49">IF(AND(T22=0,T23=0),"No Prog ni Ejec",IF(T22=0,CONCATENATE("No Prog, Ejec=  ",T23),T23/T22))</f>
        <v>0.3</v>
      </c>
      <c r="AI22" s="793">
        <f t="shared" ref="AI22" si="50">IF(AND(U22=0,U23=0),"No Prog ni Ejec",IF(U22=0,CONCATENATE("No Prog, Ejec=  ",U23),U23/U22))</f>
        <v>1.3888888888888888</v>
      </c>
      <c r="AJ22" s="793">
        <f t="shared" ref="AJ22" si="51">IF(AND(V22=0,V23=0),"No Prog ni Ejec",IF(V22=0,CONCATENATE("No Prog, Ejec=  ",V23),V23/V22))</f>
        <v>1</v>
      </c>
      <c r="AK22" s="793">
        <f t="shared" ref="AK22" si="52">IF(AND(W22=0,W23=0),"No Prog ni Ejec",IF(W22=0,CONCATENATE("No Prog, Ejec=  ",W23),W23/W22))</f>
        <v>1</v>
      </c>
      <c r="AL22" s="793">
        <f t="shared" ref="AL22" si="53">IF(AND(X22=0,X23=0),"No Prog ni Ejec",IF(X22=0,CONCATENATE("No Prog, Ejec=  ",X23),X23/X22))</f>
        <v>1</v>
      </c>
      <c r="AM22" s="793">
        <f t="shared" ref="AM22" si="54">IF(AND(Y22=0,Y23=0),"No Prog ni Ejec",IF(Y22=0,CONCATENATE("No Prog, Ejec=  ",Y23),Y23/Y22))</f>
        <v>1</v>
      </c>
      <c r="AN22" s="793">
        <f t="shared" ref="AN22:AS22" si="55">IF(AND(Z22=0,Z23=0),"No Prog ni Ejec",IF(Z22=0,CONCATENATE("No Prog, Ejec=  ",Z23),Z23/Z22))</f>
        <v>1</v>
      </c>
      <c r="AO22" s="793">
        <f t="shared" si="55"/>
        <v>0.6</v>
      </c>
      <c r="AP22" s="793">
        <f t="shared" si="55"/>
        <v>1.6666666666666667</v>
      </c>
      <c r="AQ22" s="793">
        <f t="shared" si="55"/>
        <v>0.86599999999999999</v>
      </c>
      <c r="AR22" s="793">
        <f t="shared" si="55"/>
        <v>1.2</v>
      </c>
      <c r="AS22" s="793">
        <f t="shared" si="55"/>
        <v>1</v>
      </c>
      <c r="AT22" s="783">
        <v>1</v>
      </c>
    </row>
    <row r="23" spans="1:46" s="60" customFormat="1" ht="29.25" customHeight="1" x14ac:dyDescent="0.25">
      <c r="A23" s="978"/>
      <c r="B23" s="789"/>
      <c r="C23" s="984"/>
      <c r="D23" s="984"/>
      <c r="E23" s="984"/>
      <c r="F23" s="984"/>
      <c r="G23" s="984"/>
      <c r="H23" s="984"/>
      <c r="I23" s="984"/>
      <c r="J23" s="984"/>
      <c r="K23" s="984"/>
      <c r="L23" s="984"/>
      <c r="M23" s="984"/>
      <c r="N23" s="984"/>
      <c r="O23" s="989"/>
      <c r="P23" s="50"/>
      <c r="Q23" s="853"/>
      <c r="R23" s="899"/>
      <c r="S23" s="37" t="s">
        <v>45</v>
      </c>
      <c r="T23" s="65">
        <v>3</v>
      </c>
      <c r="U23" s="65">
        <v>25</v>
      </c>
      <c r="V23" s="65">
        <v>5</v>
      </c>
      <c r="W23" s="65">
        <v>10</v>
      </c>
      <c r="X23" s="65">
        <v>5</v>
      </c>
      <c r="Y23" s="65">
        <v>8</v>
      </c>
      <c r="Z23" s="65">
        <v>21</v>
      </c>
      <c r="AA23" s="65">
        <v>3</v>
      </c>
      <c r="AB23" s="65">
        <v>5</v>
      </c>
      <c r="AC23" s="65">
        <f>1.67+1.33+1.33</f>
        <v>4.33</v>
      </c>
      <c r="AD23" s="65">
        <v>6</v>
      </c>
      <c r="AE23" s="65">
        <v>5</v>
      </c>
      <c r="AF23" s="9">
        <f>SUM(T23:AE23)</f>
        <v>100.33</v>
      </c>
      <c r="AG23" s="6"/>
      <c r="AH23" s="795"/>
      <c r="AI23" s="793"/>
      <c r="AJ23" s="793"/>
      <c r="AK23" s="793"/>
      <c r="AL23" s="793"/>
      <c r="AM23" s="793"/>
      <c r="AN23" s="793"/>
      <c r="AO23" s="793"/>
      <c r="AP23" s="793"/>
      <c r="AQ23" s="793"/>
      <c r="AR23" s="793"/>
      <c r="AS23" s="793"/>
      <c r="AT23" s="780"/>
    </row>
    <row r="24" spans="1:46" s="60" customFormat="1" ht="29.25" customHeight="1" x14ac:dyDescent="0.25">
      <c r="A24" s="978"/>
      <c r="B24" s="789"/>
      <c r="C24" s="984"/>
      <c r="D24" s="984"/>
      <c r="E24" s="984"/>
      <c r="F24" s="984"/>
      <c r="G24" s="984"/>
      <c r="H24" s="984"/>
      <c r="I24" s="984"/>
      <c r="J24" s="984"/>
      <c r="K24" s="984"/>
      <c r="L24" s="984"/>
      <c r="M24" s="984"/>
      <c r="N24" s="984"/>
      <c r="O24" s="989"/>
      <c r="P24" s="50"/>
      <c r="Q24" s="856" t="s">
        <v>75</v>
      </c>
      <c r="R24" s="899" t="s">
        <v>176</v>
      </c>
      <c r="S24" s="38" t="s">
        <v>44</v>
      </c>
      <c r="T24" s="68"/>
      <c r="U24" s="68"/>
      <c r="V24" s="68"/>
      <c r="W24" s="68">
        <v>33</v>
      </c>
      <c r="X24" s="68"/>
      <c r="Y24" s="68"/>
      <c r="Z24" s="68"/>
      <c r="AA24" s="68">
        <v>33</v>
      </c>
      <c r="AB24" s="68"/>
      <c r="AC24" s="68"/>
      <c r="AD24" s="68"/>
      <c r="AE24" s="68">
        <v>34</v>
      </c>
      <c r="AF24" s="10">
        <f>IF(SUM(T24:AE24)=100,SUM(T24:AE24),IF(SUM(T24:AE24)=0,0,"Debe ponderar 100 puntos"))</f>
        <v>100</v>
      </c>
      <c r="AG24" s="6"/>
      <c r="AH24" s="795" t="str">
        <f t="shared" ref="AH24" si="56">IF(AND(T24=0,T25=0),"No Prog ni Ejec",IF(T24=0,CONCATENATE("No Prog, Ejec=  ",T25),T25/T24))</f>
        <v>No Prog ni Ejec</v>
      </c>
      <c r="AI24" s="793" t="str">
        <f t="shared" ref="AI24" si="57">IF(AND(U24=0,U25=0),"No Prog ni Ejec",IF(U24=0,CONCATENATE("No Prog, Ejec=  ",U25),U25/U24))</f>
        <v>No Prog ni Ejec</v>
      </c>
      <c r="AJ24" s="793" t="str">
        <f t="shared" ref="AJ24" si="58">IF(AND(V24=0,V25=0),"No Prog ni Ejec",IF(V24=0,CONCATENATE("No Prog, Ejec=  ",V25),V25/V24))</f>
        <v>No Prog ni Ejec</v>
      </c>
      <c r="AK24" s="793">
        <f t="shared" ref="AK24" si="59">IF(AND(W24=0,W25=0),"No Prog ni Ejec",IF(W24=0,CONCATENATE("No Prog, Ejec=  ",W25),W25/W24))</f>
        <v>1</v>
      </c>
      <c r="AL24" s="793" t="str">
        <f t="shared" ref="AL24" si="60">IF(AND(X24=0,X25=0),"No Prog ni Ejec",IF(X24=0,CONCATENATE("No Prog, Ejec=  ",X25),X25/X24))</f>
        <v>No Prog ni Ejec</v>
      </c>
      <c r="AM24" s="793" t="str">
        <f t="shared" ref="AM24" si="61">IF(AND(Y24=0,Y25=0),"No Prog ni Ejec",IF(Y24=0,CONCATENATE("No Prog, Ejec=  ",Y25),Y25/Y24))</f>
        <v>No Prog ni Ejec</v>
      </c>
      <c r="AN24" s="793" t="str">
        <f t="shared" ref="AN24:AT24" si="62">IF(AND(Z24=0,Z25=0),"No Prog ni Ejec",IF(Z24=0,CONCATENATE("No Prog, Ejec=  ",Z25),Z25/Z24))</f>
        <v>No Prog ni Ejec</v>
      </c>
      <c r="AO24" s="793">
        <f t="shared" si="62"/>
        <v>1</v>
      </c>
      <c r="AP24" s="793" t="str">
        <f t="shared" si="62"/>
        <v>No Prog ni Ejec</v>
      </c>
      <c r="AQ24" s="793" t="str">
        <f t="shared" si="62"/>
        <v>No Prog ni Ejec</v>
      </c>
      <c r="AR24" s="793" t="str">
        <f t="shared" si="62"/>
        <v>No Prog ni Ejec</v>
      </c>
      <c r="AS24" s="793">
        <f t="shared" si="62"/>
        <v>1</v>
      </c>
      <c r="AT24" s="783">
        <f t="shared" si="62"/>
        <v>1</v>
      </c>
    </row>
    <row r="25" spans="1:46" s="60" customFormat="1" ht="29.25" customHeight="1" x14ac:dyDescent="0.25">
      <c r="A25" s="978"/>
      <c r="B25" s="789"/>
      <c r="C25" s="984"/>
      <c r="D25" s="984"/>
      <c r="E25" s="984"/>
      <c r="F25" s="984"/>
      <c r="G25" s="984"/>
      <c r="H25" s="984"/>
      <c r="I25" s="984"/>
      <c r="J25" s="984"/>
      <c r="K25" s="984"/>
      <c r="L25" s="984"/>
      <c r="M25" s="984"/>
      <c r="N25" s="984"/>
      <c r="O25" s="989"/>
      <c r="P25" s="50"/>
      <c r="Q25" s="853"/>
      <c r="R25" s="899"/>
      <c r="S25" s="37" t="s">
        <v>45</v>
      </c>
      <c r="T25" s="65"/>
      <c r="U25" s="65"/>
      <c r="V25" s="65"/>
      <c r="W25" s="65">
        <v>33</v>
      </c>
      <c r="X25" s="65"/>
      <c r="Y25" s="65"/>
      <c r="Z25" s="65"/>
      <c r="AA25" s="65">
        <v>33</v>
      </c>
      <c r="AB25" s="65"/>
      <c r="AC25" s="65"/>
      <c r="AD25" s="65"/>
      <c r="AE25" s="65">
        <v>34</v>
      </c>
      <c r="AF25" s="9">
        <f>SUM(T25:AE25)</f>
        <v>100</v>
      </c>
      <c r="AG25" s="6"/>
      <c r="AH25" s="795"/>
      <c r="AI25" s="793"/>
      <c r="AJ25" s="793"/>
      <c r="AK25" s="793"/>
      <c r="AL25" s="793"/>
      <c r="AM25" s="793"/>
      <c r="AN25" s="793"/>
      <c r="AO25" s="793"/>
      <c r="AP25" s="793"/>
      <c r="AQ25" s="793"/>
      <c r="AR25" s="793"/>
      <c r="AS25" s="793"/>
      <c r="AT25" s="780"/>
    </row>
    <row r="26" spans="1:46" s="60" customFormat="1" ht="29.25" customHeight="1" x14ac:dyDescent="0.25">
      <c r="A26" s="978"/>
      <c r="B26" s="789"/>
      <c r="C26" s="984"/>
      <c r="D26" s="984"/>
      <c r="E26" s="984"/>
      <c r="F26" s="984"/>
      <c r="G26" s="984"/>
      <c r="H26" s="984"/>
      <c r="I26" s="984"/>
      <c r="J26" s="984"/>
      <c r="K26" s="984"/>
      <c r="L26" s="984"/>
      <c r="M26" s="984"/>
      <c r="N26" s="984"/>
      <c r="O26" s="989"/>
      <c r="P26" s="50"/>
      <c r="Q26" s="856" t="s">
        <v>93</v>
      </c>
      <c r="R26" s="899" t="s">
        <v>177</v>
      </c>
      <c r="S26" s="38" t="s">
        <v>44</v>
      </c>
      <c r="T26" s="68">
        <v>8</v>
      </c>
      <c r="U26" s="68">
        <v>8</v>
      </c>
      <c r="V26" s="68">
        <v>8</v>
      </c>
      <c r="W26" s="68">
        <v>8</v>
      </c>
      <c r="X26" s="68">
        <v>8</v>
      </c>
      <c r="Y26" s="68">
        <v>8</v>
      </c>
      <c r="Z26" s="68">
        <v>8</v>
      </c>
      <c r="AA26" s="68">
        <v>8</v>
      </c>
      <c r="AB26" s="68">
        <v>9</v>
      </c>
      <c r="AC26" s="68">
        <v>9</v>
      </c>
      <c r="AD26" s="68">
        <v>9</v>
      </c>
      <c r="AE26" s="68">
        <v>9</v>
      </c>
      <c r="AF26" s="10">
        <f>IF(SUM(T26:AE26)=100,SUM(T26:AE26),IF(SUM(T26:AE26)=0,0,"Debe ponderar 100 puntos"))</f>
        <v>100</v>
      </c>
      <c r="AG26" s="6"/>
      <c r="AH26" s="795">
        <f t="shared" ref="AH26" si="63">IF(AND(T26=0,T27=0),"No Prog ni Ejec",IF(T26=0,CONCATENATE("No Prog, Ejec=  ",T27),T27/T26))</f>
        <v>1</v>
      </c>
      <c r="AI26" s="793">
        <f t="shared" ref="AI26" si="64">IF(AND(U26=0,U27=0),"No Prog ni Ejec",IF(U26=0,CONCATENATE("No Prog, Ejec=  ",U27),U27/U26))</f>
        <v>1</v>
      </c>
      <c r="AJ26" s="793">
        <f t="shared" ref="AJ26" si="65">IF(AND(V26=0,V27=0),"No Prog ni Ejec",IF(V26=0,CONCATENATE("No Prog, Ejec=  ",V27),V27/V26))</f>
        <v>1</v>
      </c>
      <c r="AK26" s="793">
        <f t="shared" ref="AK26" si="66">IF(AND(W26=0,W27=0),"No Prog ni Ejec",IF(W26=0,CONCATENATE("No Prog, Ejec=  ",W27),W27/W26))</f>
        <v>1</v>
      </c>
      <c r="AL26" s="793">
        <f t="shared" ref="AL26" si="67">IF(AND(X26=0,X27=0),"No Prog ni Ejec",IF(X26=0,CONCATENATE("No Prog, Ejec=  ",X27),X27/X26))</f>
        <v>1</v>
      </c>
      <c r="AM26" s="793">
        <f t="shared" ref="AM26" si="68">IF(AND(Y26=0,Y27=0),"No Prog ni Ejec",IF(Y26=0,CONCATENATE("No Prog, Ejec=  ",Y27),Y27/Y26))</f>
        <v>1</v>
      </c>
      <c r="AN26" s="793">
        <f t="shared" ref="AN26:AT26" si="69">IF(AND(Z26=0,Z27=0),"No Prog ni Ejec",IF(Z26=0,CONCATENATE("No Prog, Ejec=  ",Z27),Z27/Z26))</f>
        <v>0</v>
      </c>
      <c r="AO26" s="793">
        <f t="shared" si="69"/>
        <v>1</v>
      </c>
      <c r="AP26" s="793">
        <f t="shared" si="69"/>
        <v>1.8888888888888888</v>
      </c>
      <c r="AQ26" s="793">
        <f t="shared" si="69"/>
        <v>1</v>
      </c>
      <c r="AR26" s="793">
        <f t="shared" si="69"/>
        <v>1</v>
      </c>
      <c r="AS26" s="793">
        <f t="shared" si="69"/>
        <v>1</v>
      </c>
      <c r="AT26" s="783">
        <f t="shared" si="69"/>
        <v>1</v>
      </c>
    </row>
    <row r="27" spans="1:46" s="60" customFormat="1" ht="29.25" customHeight="1" x14ac:dyDescent="0.25">
      <c r="A27" s="978"/>
      <c r="B27" s="789"/>
      <c r="C27" s="984"/>
      <c r="D27" s="984"/>
      <c r="E27" s="984"/>
      <c r="F27" s="984"/>
      <c r="G27" s="984"/>
      <c r="H27" s="984"/>
      <c r="I27" s="984"/>
      <c r="J27" s="984"/>
      <c r="K27" s="984"/>
      <c r="L27" s="984"/>
      <c r="M27" s="984"/>
      <c r="N27" s="984"/>
      <c r="O27" s="989"/>
      <c r="P27" s="50"/>
      <c r="Q27" s="853"/>
      <c r="R27" s="899"/>
      <c r="S27" s="37" t="s">
        <v>45</v>
      </c>
      <c r="T27" s="65">
        <v>8</v>
      </c>
      <c r="U27" s="65">
        <v>8</v>
      </c>
      <c r="V27" s="65">
        <v>8</v>
      </c>
      <c r="W27" s="65">
        <v>8</v>
      </c>
      <c r="X27" s="65">
        <v>8</v>
      </c>
      <c r="Y27" s="65">
        <v>8</v>
      </c>
      <c r="Z27" s="65"/>
      <c r="AA27" s="65">
        <v>8</v>
      </c>
      <c r="AB27" s="65">
        <f>9+8</f>
        <v>17</v>
      </c>
      <c r="AC27" s="65">
        <v>9</v>
      </c>
      <c r="AD27" s="65">
        <v>9</v>
      </c>
      <c r="AE27" s="65">
        <v>9</v>
      </c>
      <c r="AF27" s="9">
        <f>SUM(T27:AE27)</f>
        <v>100</v>
      </c>
      <c r="AG27" s="6"/>
      <c r="AH27" s="795"/>
      <c r="AI27" s="793"/>
      <c r="AJ27" s="793"/>
      <c r="AK27" s="793"/>
      <c r="AL27" s="793"/>
      <c r="AM27" s="793"/>
      <c r="AN27" s="793"/>
      <c r="AO27" s="793"/>
      <c r="AP27" s="793"/>
      <c r="AQ27" s="793"/>
      <c r="AR27" s="793"/>
      <c r="AS27" s="793"/>
      <c r="AT27" s="780"/>
    </row>
    <row r="28" spans="1:46" s="60" customFormat="1" ht="29.25" customHeight="1" x14ac:dyDescent="0.25">
      <c r="A28" s="978"/>
      <c r="B28" s="789"/>
      <c r="C28" s="984"/>
      <c r="D28" s="984"/>
      <c r="E28" s="984"/>
      <c r="F28" s="984"/>
      <c r="G28" s="984"/>
      <c r="H28" s="984"/>
      <c r="I28" s="984"/>
      <c r="J28" s="984"/>
      <c r="K28" s="984"/>
      <c r="L28" s="984"/>
      <c r="M28" s="984"/>
      <c r="N28" s="984"/>
      <c r="O28" s="989"/>
      <c r="P28" s="50"/>
      <c r="Q28" s="856" t="s">
        <v>95</v>
      </c>
      <c r="R28" s="899" t="s">
        <v>178</v>
      </c>
      <c r="S28" s="38" t="s">
        <v>44</v>
      </c>
      <c r="T28" s="68"/>
      <c r="U28" s="68">
        <v>34</v>
      </c>
      <c r="V28" s="68"/>
      <c r="W28" s="68"/>
      <c r="X28" s="68"/>
      <c r="Y28" s="68">
        <v>33</v>
      </c>
      <c r="Z28" s="68"/>
      <c r="AA28" s="68"/>
      <c r="AB28" s="68"/>
      <c r="AC28" s="68"/>
      <c r="AD28" s="68"/>
      <c r="AE28" s="68">
        <v>33</v>
      </c>
      <c r="AF28" s="10">
        <f>IF(SUM(T28:AE28)=100,SUM(T28:AE28),IF(SUM(T28:AE28)=0,0,"Debe ponderar 100 puntos"))</f>
        <v>100</v>
      </c>
      <c r="AG28" s="6"/>
      <c r="AH28" s="795" t="str">
        <f t="shared" ref="AH28" si="70">IF(AND(T28=0,T29=0),"No Prog ni Ejec",IF(T28=0,CONCATENATE("No Prog, Ejec=  ",T29),T29/T28))</f>
        <v>No Prog ni Ejec</v>
      </c>
      <c r="AI28" s="793">
        <f t="shared" ref="AI28" si="71">IF(AND(U28=0,U29=0),"No Prog ni Ejec",IF(U28=0,CONCATENATE("No Prog, Ejec=  ",U29),U29/U28))</f>
        <v>1</v>
      </c>
      <c r="AJ28" s="793" t="str">
        <f t="shared" ref="AJ28" si="72">IF(AND(V28=0,V29=0),"No Prog ni Ejec",IF(V28=0,CONCATENATE("No Prog, Ejec=  ",V29),V29/V28))</f>
        <v>No Prog ni Ejec</v>
      </c>
      <c r="AK28" s="793" t="str">
        <f t="shared" ref="AK28" si="73">IF(AND(W28=0,W29=0),"No Prog ni Ejec",IF(W28=0,CONCATENATE("No Prog, Ejec=  ",W29),W29/W28))</f>
        <v>No Prog ni Ejec</v>
      </c>
      <c r="AL28" s="793" t="str">
        <f t="shared" ref="AL28" si="74">IF(AND(X28=0,X29=0),"No Prog ni Ejec",IF(X28=0,CONCATENATE("No Prog, Ejec=  ",X29),X29/X28))</f>
        <v>No Prog ni Ejec</v>
      </c>
      <c r="AM28" s="793">
        <f t="shared" ref="AM28" si="75">IF(AND(Y28=0,Y29=0),"No Prog ni Ejec",IF(Y28=0,CONCATENATE("No Prog, Ejec=  ",Y29),Y29/Y28))</f>
        <v>0.79999999999999993</v>
      </c>
      <c r="AN28" s="793" t="str">
        <f t="shared" ref="AN28:AS28" si="76">IF(AND(Z28=0,Z29=0),"No Prog ni Ejec",IF(Z28=0,CONCATENATE("No Prog, Ejec=  ",Z29),Z29/Z28))</f>
        <v>No Prog, Ejec=  7</v>
      </c>
      <c r="AO28" s="793" t="str">
        <f t="shared" si="76"/>
        <v>No Prog ni Ejec</v>
      </c>
      <c r="AP28" s="793" t="str">
        <f t="shared" si="76"/>
        <v>No Prog ni Ejec</v>
      </c>
      <c r="AQ28" s="793" t="str">
        <f t="shared" si="76"/>
        <v>No Prog ni Ejec</v>
      </c>
      <c r="AR28" s="793" t="str">
        <f t="shared" si="76"/>
        <v>No Prog ni Ejec</v>
      </c>
      <c r="AS28" s="793">
        <f t="shared" si="76"/>
        <v>1</v>
      </c>
      <c r="AT28" s="783">
        <v>1</v>
      </c>
    </row>
    <row r="29" spans="1:46" s="60" customFormat="1" ht="29.25" customHeight="1" thickBot="1" x14ac:dyDescent="0.3">
      <c r="A29" s="983"/>
      <c r="B29" s="874"/>
      <c r="C29" s="985"/>
      <c r="D29" s="985"/>
      <c r="E29" s="985"/>
      <c r="F29" s="985"/>
      <c r="G29" s="985"/>
      <c r="H29" s="985"/>
      <c r="I29" s="985"/>
      <c r="J29" s="985"/>
      <c r="K29" s="985"/>
      <c r="L29" s="985"/>
      <c r="M29" s="985"/>
      <c r="N29" s="985"/>
      <c r="O29" s="990"/>
      <c r="P29" s="50"/>
      <c r="Q29" s="857"/>
      <c r="R29" s="973"/>
      <c r="S29" s="41" t="s">
        <v>45</v>
      </c>
      <c r="T29" s="14"/>
      <c r="U29" s="14">
        <v>34</v>
      </c>
      <c r="V29" s="14"/>
      <c r="W29" s="14"/>
      <c r="X29" s="14"/>
      <c r="Y29" s="14">
        <v>26.4</v>
      </c>
      <c r="Z29" s="14">
        <f>33-26</f>
        <v>7</v>
      </c>
      <c r="AA29" s="14"/>
      <c r="AB29" s="14"/>
      <c r="AC29" s="14"/>
      <c r="AD29" s="14"/>
      <c r="AE29" s="14">
        <v>33</v>
      </c>
      <c r="AF29" s="15">
        <f>SUM(T29:AE29)</f>
        <v>100.4</v>
      </c>
      <c r="AG29" s="6"/>
      <c r="AH29" s="803"/>
      <c r="AI29" s="804"/>
      <c r="AJ29" s="804"/>
      <c r="AK29" s="804"/>
      <c r="AL29" s="804"/>
      <c r="AM29" s="804"/>
      <c r="AN29" s="804"/>
      <c r="AO29" s="804"/>
      <c r="AP29" s="804"/>
      <c r="AQ29" s="804"/>
      <c r="AR29" s="804"/>
      <c r="AS29" s="804"/>
      <c r="AT29" s="997"/>
    </row>
    <row r="30" spans="1:46" s="60" customFormat="1" ht="12.75" customHeight="1" thickBot="1" x14ac:dyDescent="0.3">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row>
    <row r="31" spans="1:46" ht="21" customHeight="1" thickTop="1" thickBot="1" x14ac:dyDescent="0.3">
      <c r="B31" s="560" t="s">
        <v>408</v>
      </c>
      <c r="C31" s="561"/>
      <c r="D31" s="561"/>
      <c r="E31" s="561"/>
      <c r="F31" s="561"/>
      <c r="G31" s="561"/>
      <c r="H31" s="561"/>
      <c r="I31" s="561"/>
      <c r="J31" s="561"/>
      <c r="K31" s="562"/>
      <c r="L31" s="17"/>
      <c r="M31" s="17"/>
      <c r="N31" s="17"/>
      <c r="O31" s="3"/>
      <c r="P31" s="45"/>
      <c r="Q31" s="62"/>
      <c r="R31" s="67"/>
      <c r="V31" s="61"/>
      <c r="Y31" s="67"/>
      <c r="AB31" s="61"/>
      <c r="AF31" s="7"/>
      <c r="AG31" s="879" t="s">
        <v>184</v>
      </c>
      <c r="AH31" s="880"/>
      <c r="AI31" s="880"/>
      <c r="AJ31" s="880"/>
      <c r="AK31" s="880"/>
      <c r="AL31" s="880"/>
      <c r="AM31" s="881"/>
    </row>
    <row r="32" spans="1:46" ht="18.75" customHeight="1" thickTop="1" x14ac:dyDescent="0.25">
      <c r="B32" s="351" t="s">
        <v>185</v>
      </c>
      <c r="C32" s="563" t="s">
        <v>204</v>
      </c>
      <c r="D32" s="564"/>
      <c r="E32" s="564"/>
      <c r="F32" s="564"/>
      <c r="G32" s="564"/>
      <c r="H32" s="564"/>
      <c r="I32" s="564"/>
      <c r="J32" s="564"/>
      <c r="K32" s="565"/>
      <c r="L32" s="17"/>
      <c r="M32" s="17"/>
      <c r="N32" s="17"/>
      <c r="O32" s="3"/>
      <c r="P32" s="45"/>
      <c r="Q32" s="62"/>
      <c r="R32" s="67"/>
      <c r="V32" s="61"/>
      <c r="Y32" s="67"/>
      <c r="AB32" s="61"/>
      <c r="AF32" s="7"/>
      <c r="AG32" s="882" t="s">
        <v>7</v>
      </c>
      <c r="AH32" s="883"/>
      <c r="AI32" s="884"/>
      <c r="AJ32" s="875" t="s">
        <v>8</v>
      </c>
      <c r="AK32" s="876"/>
      <c r="AL32" s="876"/>
      <c r="AM32" s="877"/>
    </row>
    <row r="33" spans="1:40" s="63" customFormat="1" ht="15" x14ac:dyDescent="0.25">
      <c r="B33" s="352" t="s">
        <v>187</v>
      </c>
      <c r="C33" s="566" t="s">
        <v>205</v>
      </c>
      <c r="D33" s="567"/>
      <c r="E33" s="567"/>
      <c r="F33" s="567"/>
      <c r="G33" s="567"/>
      <c r="H33" s="567"/>
      <c r="I33" s="567"/>
      <c r="J33" s="567"/>
      <c r="K33" s="568"/>
      <c r="L33" s="17"/>
      <c r="M33" s="17"/>
      <c r="N33" s="17"/>
      <c r="O33" s="59"/>
      <c r="P33" s="58"/>
      <c r="Q33" s="59"/>
      <c r="R33" s="59"/>
      <c r="AF33" s="59"/>
      <c r="AG33" s="885" t="s">
        <v>9</v>
      </c>
      <c r="AH33" s="886"/>
      <c r="AI33" s="887"/>
      <c r="AJ33" s="888" t="s">
        <v>83</v>
      </c>
      <c r="AK33" s="889"/>
      <c r="AL33" s="889"/>
      <c r="AM33" s="890"/>
    </row>
    <row r="34" spans="1:40" s="63" customFormat="1" ht="15" customHeight="1" x14ac:dyDescent="0.25">
      <c r="B34" s="353" t="s">
        <v>188</v>
      </c>
      <c r="C34" s="566" t="s">
        <v>206</v>
      </c>
      <c r="D34" s="567"/>
      <c r="E34" s="567"/>
      <c r="F34" s="567"/>
      <c r="G34" s="567"/>
      <c r="H34" s="567"/>
      <c r="I34" s="567"/>
      <c r="J34" s="567"/>
      <c r="K34" s="568"/>
      <c r="L34" s="17"/>
      <c r="M34" s="17"/>
      <c r="N34" s="17"/>
      <c r="O34" s="59"/>
      <c r="P34" s="58"/>
      <c r="Q34" s="59"/>
      <c r="R34" s="59"/>
      <c r="AF34" s="59"/>
      <c r="AG34" s="891" t="s">
        <v>10</v>
      </c>
      <c r="AH34" s="892"/>
      <c r="AI34" s="893"/>
      <c r="AJ34" s="875" t="s">
        <v>11</v>
      </c>
      <c r="AK34" s="876"/>
      <c r="AL34" s="876"/>
      <c r="AM34" s="877"/>
    </row>
    <row r="35" spans="1:40" s="63" customFormat="1" ht="15.75" customHeight="1" thickBot="1" x14ac:dyDescent="0.3">
      <c r="B35" s="354" t="s">
        <v>189</v>
      </c>
      <c r="C35" s="569" t="s">
        <v>445</v>
      </c>
      <c r="D35" s="570"/>
      <c r="E35" s="570"/>
      <c r="F35" s="570"/>
      <c r="G35" s="570"/>
      <c r="H35" s="570"/>
      <c r="I35" s="570"/>
      <c r="J35" s="570"/>
      <c r="K35" s="571"/>
      <c r="L35" s="17"/>
      <c r="M35" s="17"/>
      <c r="N35" s="17"/>
      <c r="O35" s="59"/>
      <c r="P35" s="58"/>
      <c r="Q35" s="59"/>
      <c r="R35" s="59"/>
      <c r="AF35" s="59"/>
      <c r="AG35" s="894" t="s">
        <v>12</v>
      </c>
      <c r="AH35" s="895"/>
      <c r="AI35" s="896"/>
      <c r="AJ35" s="875" t="s">
        <v>13</v>
      </c>
      <c r="AK35" s="876"/>
      <c r="AL35" s="876"/>
      <c r="AM35" s="877"/>
    </row>
    <row r="36" spans="1:40" ht="13.5" thickTop="1" x14ac:dyDescent="0.25">
      <c r="C36" s="17"/>
      <c r="D36" s="17"/>
      <c r="E36" s="17"/>
      <c r="F36" s="17"/>
      <c r="G36" s="17"/>
      <c r="H36" s="17"/>
      <c r="I36" s="17"/>
      <c r="J36" s="17"/>
      <c r="K36" s="17"/>
      <c r="L36" s="17"/>
      <c r="M36" s="17"/>
      <c r="N36" s="17"/>
      <c r="O36" s="17"/>
      <c r="Q36" s="3"/>
      <c r="R36" s="4"/>
      <c r="S36" s="60"/>
      <c r="AG36" s="814">
        <v>1</v>
      </c>
      <c r="AH36" s="815"/>
      <c r="AI36" s="816"/>
      <c r="AJ36" s="875" t="s">
        <v>14</v>
      </c>
      <c r="AK36" s="876"/>
      <c r="AL36" s="876"/>
      <c r="AM36" s="877"/>
    </row>
    <row r="37" spans="1:40" x14ac:dyDescent="0.25">
      <c r="C37" s="17"/>
      <c r="D37" s="17"/>
      <c r="E37" s="17"/>
      <c r="F37" s="17"/>
      <c r="G37" s="17"/>
      <c r="H37" s="17"/>
      <c r="I37" s="17"/>
      <c r="J37" s="17"/>
      <c r="K37" s="17"/>
      <c r="L37" s="17"/>
      <c r="M37" s="17"/>
      <c r="N37" s="17"/>
      <c r="O37" s="17"/>
      <c r="AG37" s="817" t="s">
        <v>15</v>
      </c>
      <c r="AH37" s="818"/>
      <c r="AI37" s="819"/>
      <c r="AJ37" s="875" t="s">
        <v>16</v>
      </c>
      <c r="AK37" s="876"/>
      <c r="AL37" s="876"/>
      <c r="AM37" s="877"/>
    </row>
    <row r="38" spans="1:40" x14ac:dyDescent="0.2">
      <c r="C38" s="17"/>
      <c r="D38" s="17"/>
      <c r="E38" s="17"/>
      <c r="F38" s="17"/>
      <c r="G38" s="17"/>
      <c r="H38" s="17"/>
      <c r="I38" s="17"/>
      <c r="J38" s="17"/>
      <c r="K38" s="17"/>
      <c r="L38" s="17"/>
      <c r="M38" s="17"/>
      <c r="N38" s="17"/>
      <c r="O38" s="17"/>
      <c r="AH38" s="48"/>
      <c r="AN38" s="48"/>
    </row>
    <row r="39" spans="1:40" x14ac:dyDescent="0.25">
      <c r="C39" s="17"/>
      <c r="D39" s="17"/>
      <c r="E39" s="17"/>
      <c r="F39" s="17"/>
      <c r="G39" s="17"/>
      <c r="H39" s="17"/>
      <c r="I39" s="17"/>
      <c r="J39" s="17"/>
      <c r="K39" s="17"/>
      <c r="L39" s="17"/>
      <c r="M39" s="17"/>
      <c r="N39" s="17"/>
      <c r="O39" s="17"/>
    </row>
    <row r="40" spans="1:40" x14ac:dyDescent="0.25">
      <c r="B40" s="198"/>
      <c r="C40" s="17"/>
      <c r="D40" s="17"/>
      <c r="E40" s="17"/>
      <c r="F40" s="17"/>
      <c r="G40" s="17"/>
      <c r="H40" s="17"/>
      <c r="I40" s="17"/>
      <c r="J40" s="17"/>
      <c r="K40" s="17"/>
      <c r="L40" s="17"/>
      <c r="M40" s="17"/>
      <c r="N40" s="17"/>
      <c r="O40" s="17"/>
    </row>
    <row r="41" spans="1:40" x14ac:dyDescent="0.25">
      <c r="B41" s="198"/>
      <c r="C41" s="17"/>
      <c r="D41" s="17"/>
      <c r="E41" s="17"/>
      <c r="F41" s="17"/>
      <c r="G41" s="17"/>
      <c r="H41" s="17"/>
      <c r="I41" s="17"/>
      <c r="J41" s="17"/>
      <c r="K41" s="17"/>
      <c r="L41" s="17"/>
      <c r="M41" s="17"/>
      <c r="N41" s="17"/>
      <c r="O41" s="17"/>
    </row>
    <row r="42" spans="1:40" x14ac:dyDescent="0.25">
      <c r="B42" s="198"/>
      <c r="C42" s="17"/>
      <c r="D42" s="17"/>
      <c r="E42" s="17"/>
      <c r="F42" s="17"/>
      <c r="G42" s="17"/>
      <c r="H42" s="17"/>
      <c r="I42" s="17"/>
      <c r="J42" s="17"/>
      <c r="K42" s="17"/>
      <c r="L42" s="17"/>
      <c r="M42" s="17"/>
      <c r="N42" s="17"/>
      <c r="O42" s="17"/>
    </row>
    <row r="43" spans="1:40" x14ac:dyDescent="0.25">
      <c r="A43" s="33"/>
      <c r="B43" s="198"/>
      <c r="C43" s="17"/>
      <c r="D43" s="17"/>
      <c r="E43" s="17"/>
      <c r="F43" s="17"/>
      <c r="G43" s="17"/>
      <c r="H43" s="17"/>
      <c r="I43" s="17"/>
      <c r="J43" s="17"/>
      <c r="K43" s="17"/>
      <c r="L43" s="17"/>
      <c r="M43" s="17"/>
      <c r="N43" s="17"/>
      <c r="O43" s="17"/>
    </row>
    <row r="44" spans="1:40" x14ac:dyDescent="0.25">
      <c r="A44" s="33"/>
      <c r="B44" s="198"/>
      <c r="C44" s="5"/>
      <c r="D44" s="5"/>
      <c r="E44" s="5"/>
      <c r="F44" s="5"/>
      <c r="G44" s="5"/>
      <c r="H44" s="5"/>
      <c r="I44" s="5"/>
      <c r="J44" s="5"/>
      <c r="K44" s="5"/>
      <c r="L44" s="5"/>
      <c r="M44" s="5"/>
      <c r="N44" s="5"/>
      <c r="O44" s="5"/>
    </row>
    <row r="45" spans="1:40" ht="15" x14ac:dyDescent="0.25">
      <c r="B45" s="198"/>
      <c r="C45" s="3"/>
      <c r="D45" s="3"/>
      <c r="E45" s="3"/>
      <c r="F45" s="3"/>
      <c r="G45" s="3"/>
      <c r="H45" s="59"/>
      <c r="I45" s="3"/>
      <c r="J45" s="3"/>
      <c r="K45" s="3"/>
      <c r="L45" s="3"/>
      <c r="M45" s="3"/>
      <c r="N45" s="59"/>
      <c r="O45" s="59"/>
    </row>
    <row r="46" spans="1:40" ht="15" x14ac:dyDescent="0.25">
      <c r="B46" s="198"/>
      <c r="C46" s="974"/>
      <c r="D46" s="974"/>
      <c r="E46" s="974"/>
      <c r="F46" s="974"/>
      <c r="G46" s="3"/>
      <c r="H46" s="59"/>
      <c r="I46" s="974"/>
      <c r="J46" s="974"/>
      <c r="K46" s="974"/>
      <c r="L46" s="974"/>
      <c r="M46" s="3"/>
      <c r="N46" s="59"/>
      <c r="O46" s="59"/>
    </row>
    <row r="47" spans="1:40" ht="15" x14ac:dyDescent="0.25">
      <c r="B47" s="198"/>
      <c r="C47" s="974"/>
      <c r="D47" s="974"/>
      <c r="E47" s="974"/>
      <c r="F47" s="974"/>
      <c r="G47" s="59"/>
      <c r="H47" s="59"/>
      <c r="I47" s="974"/>
      <c r="J47" s="974"/>
      <c r="K47" s="974"/>
      <c r="L47" s="974"/>
      <c r="M47" s="59"/>
      <c r="N47" s="59"/>
      <c r="O47" s="59"/>
    </row>
    <row r="48" spans="1:40" ht="15" x14ac:dyDescent="0.25">
      <c r="C48" s="974"/>
      <c r="D48" s="974"/>
      <c r="E48" s="974"/>
      <c r="F48" s="974"/>
      <c r="G48" s="59"/>
      <c r="H48" s="59"/>
      <c r="I48" s="974"/>
      <c r="J48" s="974"/>
      <c r="K48" s="974"/>
      <c r="L48" s="974"/>
      <c r="M48" s="59"/>
      <c r="N48" s="59"/>
      <c r="O48" s="59"/>
    </row>
    <row r="49" spans="3:15" ht="15" x14ac:dyDescent="0.25">
      <c r="C49" s="974"/>
      <c r="D49" s="974"/>
      <c r="E49" s="974"/>
      <c r="F49" s="974"/>
      <c r="G49" s="59"/>
      <c r="H49" s="59"/>
      <c r="I49" s="974"/>
      <c r="J49" s="974"/>
      <c r="K49" s="974"/>
      <c r="L49" s="974"/>
      <c r="M49" s="59"/>
      <c r="N49" s="59"/>
      <c r="O49" s="59"/>
    </row>
    <row r="50" spans="3:15" x14ac:dyDescent="0.25">
      <c r="C50" s="60"/>
      <c r="D50" s="60"/>
      <c r="E50" s="60"/>
      <c r="F50" s="7"/>
      <c r="G50" s="7"/>
      <c r="H50" s="7"/>
      <c r="I50" s="60"/>
      <c r="J50" s="60"/>
      <c r="K50" s="60"/>
      <c r="L50" s="7"/>
      <c r="M50" s="7"/>
      <c r="N50" s="7"/>
      <c r="O50" s="7"/>
    </row>
    <row r="51" spans="3:15" x14ac:dyDescent="0.25">
      <c r="H51" s="7"/>
      <c r="N51" s="7"/>
      <c r="O51" s="7"/>
    </row>
    <row r="52" spans="3:15" x14ac:dyDescent="0.25">
      <c r="H52" s="7"/>
      <c r="N52" s="7"/>
      <c r="O52" s="7"/>
    </row>
    <row r="53" spans="3:15" ht="15" x14ac:dyDescent="0.25">
      <c r="H53" s="28"/>
      <c r="N53" s="28"/>
      <c r="O53" s="28"/>
    </row>
    <row r="54" spans="3:15" x14ac:dyDescent="0.25">
      <c r="H54" s="7"/>
      <c r="N54" s="7"/>
      <c r="O54" s="7"/>
    </row>
    <row r="60" spans="3:15" x14ac:dyDescent="0.25">
      <c r="C60" s="5"/>
      <c r="D60" s="5"/>
      <c r="E60" s="5"/>
      <c r="F60" s="5"/>
      <c r="G60" s="5"/>
      <c r="H60" s="5"/>
      <c r="I60" s="5"/>
      <c r="J60" s="5"/>
      <c r="K60" s="5"/>
      <c r="L60" s="5"/>
      <c r="M60" s="5"/>
      <c r="N60" s="5"/>
      <c r="O60" s="5"/>
    </row>
    <row r="62" spans="3:15" ht="15.75" x14ac:dyDescent="0.25">
      <c r="C62" s="807"/>
      <c r="D62" s="807"/>
      <c r="E62" s="807"/>
      <c r="F62" s="807"/>
      <c r="I62" s="807"/>
      <c r="J62" s="807"/>
      <c r="K62" s="807"/>
      <c r="L62" s="807"/>
    </row>
    <row r="63" spans="3:15" ht="15" x14ac:dyDescent="0.25">
      <c r="C63" s="805"/>
      <c r="D63" s="805"/>
      <c r="E63" s="805"/>
      <c r="F63" s="805"/>
      <c r="I63" s="805"/>
      <c r="J63" s="805"/>
      <c r="K63" s="805"/>
      <c r="L63" s="805"/>
    </row>
    <row r="64" spans="3:15" ht="15" x14ac:dyDescent="0.25">
      <c r="C64" s="805"/>
      <c r="D64" s="805"/>
      <c r="E64" s="805"/>
      <c r="F64" s="805"/>
      <c r="I64" s="805"/>
      <c r="J64" s="805"/>
      <c r="K64" s="805"/>
      <c r="L64" s="805"/>
    </row>
    <row r="65" spans="3:15" ht="15" x14ac:dyDescent="0.25">
      <c r="C65" s="806"/>
      <c r="D65" s="806"/>
      <c r="E65" s="806"/>
      <c r="F65" s="806"/>
      <c r="I65" s="806"/>
      <c r="J65" s="806"/>
      <c r="K65" s="806"/>
      <c r="L65" s="806"/>
    </row>
    <row r="66" spans="3:15" x14ac:dyDescent="0.25">
      <c r="C66" s="60"/>
      <c r="D66" s="60"/>
      <c r="E66" s="60"/>
      <c r="F66" s="7"/>
      <c r="I66" s="60"/>
      <c r="J66" s="60"/>
      <c r="K66" s="60"/>
      <c r="L66" s="7"/>
    </row>
    <row r="74" spans="3:15" x14ac:dyDescent="0.25">
      <c r="H74" s="7"/>
      <c r="N74" s="7"/>
      <c r="O74" s="62"/>
    </row>
  </sheetData>
  <sheetProtection algorithmName="SHA-512" hashValue="yy6tu2Zq//pLuwfz5LmUeVP3r1J31j6dQS3FAdrgcbL3B/qafUoZuawGYS5mJZvRXOlBDXxmFI+6h7UvI+aKVQ==" saltValue="MXHVSZHa7z2wSPLEIM0a2g==" spinCount="100000" sheet="1" formatCells="0" formatColumns="0" formatRows="0"/>
  <mergeCells count="254">
    <mergeCell ref="AG37:AI37"/>
    <mergeCell ref="AJ36:AM36"/>
    <mergeCell ref="AJ37:AM37"/>
    <mergeCell ref="AG31:AM31"/>
    <mergeCell ref="AG32:AI32"/>
    <mergeCell ref="AJ32:AM32"/>
    <mergeCell ref="AG33:AI33"/>
    <mergeCell ref="AJ33:AM33"/>
    <mergeCell ref="AG34:AI34"/>
    <mergeCell ref="AJ34:AM34"/>
    <mergeCell ref="AG35:AI35"/>
    <mergeCell ref="AJ35:AM35"/>
    <mergeCell ref="B31:K31"/>
    <mergeCell ref="C32:K32"/>
    <mergeCell ref="C33:K33"/>
    <mergeCell ref="C34:K34"/>
    <mergeCell ref="C35:K35"/>
    <mergeCell ref="AG36:AI36"/>
    <mergeCell ref="AR26:AR27"/>
    <mergeCell ref="AS26:AS27"/>
    <mergeCell ref="AT26:AT27"/>
    <mergeCell ref="AN26:AN27"/>
    <mergeCell ref="AO26:AO27"/>
    <mergeCell ref="AP26:AP27"/>
    <mergeCell ref="AQ26:AQ27"/>
    <mergeCell ref="AS28:AS29"/>
    <mergeCell ref="AT28:AT29"/>
    <mergeCell ref="AN28:AN29"/>
    <mergeCell ref="AO28:AO29"/>
    <mergeCell ref="AH28:AH29"/>
    <mergeCell ref="AI28:AI29"/>
    <mergeCell ref="AJ28:AJ29"/>
    <mergeCell ref="AJ26:AJ27"/>
    <mergeCell ref="AK26:AK27"/>
    <mergeCell ref="AL26:AL27"/>
    <mergeCell ref="AM26:AM27"/>
    <mergeCell ref="AL8:AL9"/>
    <mergeCell ref="AI14:AI15"/>
    <mergeCell ref="AJ14:AJ15"/>
    <mergeCell ref="AI16:AI17"/>
    <mergeCell ref="AJ16:AJ17"/>
    <mergeCell ref="AK16:AK17"/>
    <mergeCell ref="AL16:AL17"/>
    <mergeCell ref="AL14:AL15"/>
    <mergeCell ref="AM14:AM15"/>
    <mergeCell ref="AM12:AM13"/>
    <mergeCell ref="AL12:AL13"/>
    <mergeCell ref="AM16:AM17"/>
    <mergeCell ref="AO24:AO25"/>
    <mergeCell ref="AP24:AP25"/>
    <mergeCell ref="A7:B7"/>
    <mergeCell ref="AM24:AM25"/>
    <mergeCell ref="AH16:AH17"/>
    <mergeCell ref="AH8:AH9"/>
    <mergeCell ref="AH12:AH13"/>
    <mergeCell ref="AR24:AR25"/>
    <mergeCell ref="AS24:AS25"/>
    <mergeCell ref="AS18:AS19"/>
    <mergeCell ref="AQ24:AQ25"/>
    <mergeCell ref="AQ14:AQ15"/>
    <mergeCell ref="AR14:AR15"/>
    <mergeCell ref="AP10:AP11"/>
    <mergeCell ref="AQ10:AQ11"/>
    <mergeCell ref="AR10:AR11"/>
    <mergeCell ref="AS10:AS11"/>
    <mergeCell ref="AK14:AK15"/>
    <mergeCell ref="AO18:AO19"/>
    <mergeCell ref="AN10:AN11"/>
    <mergeCell ref="AO10:AO11"/>
    <mergeCell ref="AI8:AI9"/>
    <mergeCell ref="AJ8:AJ9"/>
    <mergeCell ref="AK8:AK9"/>
    <mergeCell ref="A1:B3"/>
    <mergeCell ref="A5:O5"/>
    <mergeCell ref="Q5:AF5"/>
    <mergeCell ref="B6:Q6"/>
    <mergeCell ref="R6:AF6"/>
    <mergeCell ref="H16:H29"/>
    <mergeCell ref="I16:I29"/>
    <mergeCell ref="AH24:AH25"/>
    <mergeCell ref="AI24:AI25"/>
    <mergeCell ref="AH26:AH27"/>
    <mergeCell ref="AI26:AI27"/>
    <mergeCell ref="AH14:AH15"/>
    <mergeCell ref="M16:M29"/>
    <mergeCell ref="N16:N29"/>
    <mergeCell ref="Q24:Q25"/>
    <mergeCell ref="R24:R25"/>
    <mergeCell ref="Q26:Q27"/>
    <mergeCell ref="R26:R27"/>
    <mergeCell ref="AH5:AT5"/>
    <mergeCell ref="Q8:Q9"/>
    <mergeCell ref="R8:R9"/>
    <mergeCell ref="Q10:Q11"/>
    <mergeCell ref="R10:R11"/>
    <mergeCell ref="Q12:Q13"/>
    <mergeCell ref="C65:F65"/>
    <mergeCell ref="C46:F46"/>
    <mergeCell ref="C47:F47"/>
    <mergeCell ref="C48:F48"/>
    <mergeCell ref="C49:F49"/>
    <mergeCell ref="C62:F62"/>
    <mergeCell ref="C63:F63"/>
    <mergeCell ref="C64:F64"/>
    <mergeCell ref="I46:L46"/>
    <mergeCell ref="I47:L47"/>
    <mergeCell ref="I48:L48"/>
    <mergeCell ref="I49:L49"/>
    <mergeCell ref="I62:L62"/>
    <mergeCell ref="I63:L63"/>
    <mergeCell ref="I64:L64"/>
    <mergeCell ref="I65:L65"/>
    <mergeCell ref="AT24:AT25"/>
    <mergeCell ref="AN24:AN25"/>
    <mergeCell ref="AT22:AT23"/>
    <mergeCell ref="AN22:AN23"/>
    <mergeCell ref="AO22:AO23"/>
    <mergeCell ref="AP22:AP23"/>
    <mergeCell ref="AS16:AS17"/>
    <mergeCell ref="AT16:AT17"/>
    <mergeCell ref="AN16:AN17"/>
    <mergeCell ref="AT18:AT19"/>
    <mergeCell ref="AN18:AN19"/>
    <mergeCell ref="AS20:AS21"/>
    <mergeCell ref="AT20:AT21"/>
    <mergeCell ref="AN20:AN21"/>
    <mergeCell ref="AO20:AO21"/>
    <mergeCell ref="AP20:AP21"/>
    <mergeCell ref="AQ20:AQ21"/>
    <mergeCell ref="AR20:AR21"/>
    <mergeCell ref="AQ18:AQ19"/>
    <mergeCell ref="AR18:AR19"/>
    <mergeCell ref="AP18:AP19"/>
    <mergeCell ref="AQ22:AQ23"/>
    <mergeCell ref="AR22:AR23"/>
    <mergeCell ref="AS22:AS23"/>
    <mergeCell ref="AO16:AO17"/>
    <mergeCell ref="AP16:AP17"/>
    <mergeCell ref="AQ16:AQ17"/>
    <mergeCell ref="AR16:AR17"/>
    <mergeCell ref="AS14:AS15"/>
    <mergeCell ref="AN14:AN15"/>
    <mergeCell ref="AO14:AO15"/>
    <mergeCell ref="AQ12:AQ13"/>
    <mergeCell ref="AP14:AP15"/>
    <mergeCell ref="AR12:AR13"/>
    <mergeCell ref="AH18:AH19"/>
    <mergeCell ref="AH22:AH23"/>
    <mergeCell ref="Q16:Q17"/>
    <mergeCell ref="R16:R17"/>
    <mergeCell ref="Q18:Q19"/>
    <mergeCell ref="R18:R19"/>
    <mergeCell ref="Q20:Q21"/>
    <mergeCell ref="R20:R21"/>
    <mergeCell ref="Q22:Q23"/>
    <mergeCell ref="R22:R23"/>
    <mergeCell ref="AH20:AH21"/>
    <mergeCell ref="AM22:AM23"/>
    <mergeCell ref="AK28:AK29"/>
    <mergeCell ref="AL28:AL29"/>
    <mergeCell ref="AM28:AM29"/>
    <mergeCell ref="AI18:AI19"/>
    <mergeCell ref="AJ18:AJ19"/>
    <mergeCell ref="AK18:AK19"/>
    <mergeCell ref="AL18:AL19"/>
    <mergeCell ref="AM18:AM19"/>
    <mergeCell ref="AI20:AI21"/>
    <mergeCell ref="AJ20:AJ21"/>
    <mergeCell ref="AK20:AK21"/>
    <mergeCell ref="AL20:AL21"/>
    <mergeCell ref="AM20:AM21"/>
    <mergeCell ref="AI22:AI23"/>
    <mergeCell ref="AJ22:AJ23"/>
    <mergeCell ref="AK22:AK23"/>
    <mergeCell ref="AL22:AL23"/>
    <mergeCell ref="AJ24:AJ25"/>
    <mergeCell ref="AK24:AK25"/>
    <mergeCell ref="AL24:AL25"/>
    <mergeCell ref="R12:R13"/>
    <mergeCell ref="Q14:Q15"/>
    <mergeCell ref="R14:R15"/>
    <mergeCell ref="AO8:AO9"/>
    <mergeCell ref="AP8:AP9"/>
    <mergeCell ref="AQ8:AQ9"/>
    <mergeCell ref="AR8:AR9"/>
    <mergeCell ref="AS8:AS9"/>
    <mergeCell ref="AT8:AT9"/>
    <mergeCell ref="AN8:AN9"/>
    <mergeCell ref="AT10:AT11"/>
    <mergeCell ref="AM8:AM9"/>
    <mergeCell ref="AH10:AH11"/>
    <mergeCell ref="AI10:AI11"/>
    <mergeCell ref="AJ10:AJ11"/>
    <mergeCell ref="AK10:AK11"/>
    <mergeCell ref="AL10:AL11"/>
    <mergeCell ref="AM10:AM11"/>
    <mergeCell ref="AT14:AT15"/>
    <mergeCell ref="AS12:AS13"/>
    <mergeCell ref="AT12:AT13"/>
    <mergeCell ref="AN12:AN13"/>
    <mergeCell ref="AO12:AO13"/>
    <mergeCell ref="AP12:AP13"/>
    <mergeCell ref="A12:A15"/>
    <mergeCell ref="C12:C15"/>
    <mergeCell ref="D12:D15"/>
    <mergeCell ref="E12:E15"/>
    <mergeCell ref="B12:B15"/>
    <mergeCell ref="F12:F15"/>
    <mergeCell ref="G12:G15"/>
    <mergeCell ref="H12:H15"/>
    <mergeCell ref="I12:I15"/>
    <mergeCell ref="J12:J15"/>
    <mergeCell ref="K12:K15"/>
    <mergeCell ref="L12:L15"/>
    <mergeCell ref="M12:M15"/>
    <mergeCell ref="N12:N15"/>
    <mergeCell ref="O12:O15"/>
    <mergeCell ref="P12:P15"/>
    <mergeCell ref="C1:AT3"/>
    <mergeCell ref="O16:O29"/>
    <mergeCell ref="Q28:Q29"/>
    <mergeCell ref="R28:R29"/>
    <mergeCell ref="J8:J11"/>
    <mergeCell ref="AP28:AP29"/>
    <mergeCell ref="AQ28:AQ29"/>
    <mergeCell ref="AR28:AR29"/>
    <mergeCell ref="AI12:AI13"/>
    <mergeCell ref="AJ12:AJ13"/>
    <mergeCell ref="AK12:AK13"/>
    <mergeCell ref="K8:K11"/>
    <mergeCell ref="L8:L11"/>
    <mergeCell ref="M8:M11"/>
    <mergeCell ref="N8:N11"/>
    <mergeCell ref="O8:O11"/>
    <mergeCell ref="P8:P11"/>
    <mergeCell ref="A16:A29"/>
    <mergeCell ref="C16:C29"/>
    <mergeCell ref="D16:D29"/>
    <mergeCell ref="E16:E29"/>
    <mergeCell ref="F16:F29"/>
    <mergeCell ref="G16:G29"/>
    <mergeCell ref="J16:J29"/>
    <mergeCell ref="K16:K29"/>
    <mergeCell ref="L16:L29"/>
    <mergeCell ref="B16:B29"/>
    <mergeCell ref="A8:A11"/>
    <mergeCell ref="B8:B11"/>
    <mergeCell ref="C8:C11"/>
    <mergeCell ref="D8:D11"/>
    <mergeCell ref="E8:E11"/>
    <mergeCell ref="F8:F11"/>
    <mergeCell ref="G8:G11"/>
    <mergeCell ref="H8:H11"/>
    <mergeCell ref="I8:I11"/>
  </mergeCells>
  <conditionalFormatting sqref="AN8:AS8 AN10:AS10 AN12:AS12 AN14:AS14 AN18:AS18 AN20:AS20 AN22:AS22 AN24:AS24 AN26:AS26 AN28:AS28 AN16:AT16">
    <cfRule type="cellIs" dxfId="179" priority="228" operator="between">
      <formula>0</formula>
      <formula>90</formula>
    </cfRule>
  </conditionalFormatting>
  <conditionalFormatting sqref="AN8:AS29 AT16:AT17">
    <cfRule type="containsText" dxfId="178" priority="223" operator="containsText" text="No Prog, Ejec=">
      <formula>NOT(ISERROR(SEARCH("No Prog, Ejec=",AN8)))</formula>
    </cfRule>
    <cfRule type="containsText" dxfId="177" priority="224" operator="containsText" text="No Prog ni Ejec">
      <formula>NOT(ISERROR(SEARCH("No Prog ni Ejec",AN8)))</formula>
    </cfRule>
    <cfRule type="cellIs" dxfId="176" priority="225" operator="greaterThan">
      <formula>100%</formula>
    </cfRule>
    <cfRule type="cellIs" dxfId="175" priority="226" operator="equal">
      <formula>1</formula>
    </cfRule>
    <cfRule type="cellIs" dxfId="174" priority="227" operator="between">
      <formula>91%</formula>
      <formula>99%</formula>
    </cfRule>
  </conditionalFormatting>
  <conditionalFormatting sqref="AN8:AS29 AT16:AT17">
    <cfRule type="containsText" dxfId="173" priority="211" operator="containsText" text="No Prog, Ejec=">
      <formula>NOT(ISERROR(SEARCH("No Prog, Ejec=",AN8)))</formula>
    </cfRule>
    <cfRule type="containsText" dxfId="172" priority="212" operator="containsText" text="No Prog ni Ejec">
      <formula>NOT(ISERROR(SEARCH("No Prog ni Ejec",AN8)))</formula>
    </cfRule>
    <cfRule type="cellIs" dxfId="171" priority="213" operator="greaterThan">
      <formula>100%</formula>
    </cfRule>
    <cfRule type="cellIs" dxfId="170" priority="214" operator="equal">
      <formula>1</formula>
    </cfRule>
    <cfRule type="cellIs" dxfId="169" priority="215" operator="between">
      <formula>91%</formula>
      <formula>99%</formula>
    </cfRule>
    <cfRule type="cellIs" dxfId="168" priority="216" operator="between">
      <formula>0</formula>
      <formula>90</formula>
    </cfRule>
  </conditionalFormatting>
  <conditionalFormatting sqref="AT8">
    <cfRule type="cellIs" dxfId="167" priority="180" operator="between">
      <formula>0</formula>
      <formula>90</formula>
    </cfRule>
  </conditionalFormatting>
  <conditionalFormatting sqref="AT8">
    <cfRule type="containsText" dxfId="166" priority="175" operator="containsText" text="No Prog, Ejec=">
      <formula>NOT(ISERROR(SEARCH("No Prog, Ejec=",AT8)))</formula>
    </cfRule>
    <cfRule type="containsText" dxfId="165" priority="176" operator="containsText" text="No Prog ni Ejec">
      <formula>NOT(ISERROR(SEARCH("No Prog ni Ejec",AT8)))</formula>
    </cfRule>
    <cfRule type="cellIs" dxfId="164" priority="177" operator="greaterThan">
      <formula>100%</formula>
    </cfRule>
    <cfRule type="cellIs" dxfId="163" priority="178" operator="equal">
      <formula>1</formula>
    </cfRule>
    <cfRule type="cellIs" dxfId="162" priority="179" operator="between">
      <formula>91%</formula>
      <formula>99%</formula>
    </cfRule>
  </conditionalFormatting>
  <conditionalFormatting sqref="AT8">
    <cfRule type="cellIs" dxfId="161" priority="174" operator="between">
      <formula>0</formula>
      <formula>90</formula>
    </cfRule>
  </conditionalFormatting>
  <conditionalFormatting sqref="AT8:AT9">
    <cfRule type="containsText" dxfId="160" priority="169" operator="containsText" text="No Prog, Ejec=">
      <formula>NOT(ISERROR(SEARCH("No Prog, Ejec=",AT8)))</formula>
    </cfRule>
    <cfRule type="containsText" dxfId="159" priority="170" operator="containsText" text="No Prog ni Ejec">
      <formula>NOT(ISERROR(SEARCH("No Prog ni Ejec",AT8)))</formula>
    </cfRule>
    <cfRule type="cellIs" dxfId="158" priority="171" operator="greaterThan">
      <formula>100%</formula>
    </cfRule>
    <cfRule type="cellIs" dxfId="157" priority="172" operator="equal">
      <formula>1</formula>
    </cfRule>
    <cfRule type="cellIs" dxfId="156" priority="173" operator="between">
      <formula>91%</formula>
      <formula>99%</formula>
    </cfRule>
  </conditionalFormatting>
  <conditionalFormatting sqref="AT8:AT9">
    <cfRule type="containsText" dxfId="155" priority="163" operator="containsText" text="No Prog, Ejec=">
      <formula>NOT(ISERROR(SEARCH("No Prog, Ejec=",AT8)))</formula>
    </cfRule>
    <cfRule type="containsText" dxfId="154" priority="164" operator="containsText" text="No Prog ni Ejec">
      <formula>NOT(ISERROR(SEARCH("No Prog ni Ejec",AT8)))</formula>
    </cfRule>
    <cfRule type="cellIs" dxfId="153" priority="165" operator="greaterThan">
      <formula>100%</formula>
    </cfRule>
    <cfRule type="cellIs" dxfId="152" priority="166" operator="equal">
      <formula>1</formula>
    </cfRule>
    <cfRule type="cellIs" dxfId="151" priority="167" operator="between">
      <formula>91%</formula>
      <formula>99%</formula>
    </cfRule>
    <cfRule type="cellIs" dxfId="150" priority="168" operator="between">
      <formula>0</formula>
      <formula>90</formula>
    </cfRule>
  </conditionalFormatting>
  <conditionalFormatting sqref="AT8:AT9">
    <cfRule type="containsText" dxfId="149" priority="157" operator="containsText" text="No Prog, Ejec=">
      <formula>NOT(ISERROR(SEARCH("No Prog, Ejec=",AT8)))</formula>
    </cfRule>
    <cfRule type="containsText" dxfId="148" priority="158" operator="containsText" text="No Prog ni Ejec">
      <formula>NOT(ISERROR(SEARCH("No Prog ni Ejec",AT8)))</formula>
    </cfRule>
    <cfRule type="cellIs" dxfId="147" priority="159" operator="greaterThan">
      <formula>100%</formula>
    </cfRule>
    <cfRule type="cellIs" dxfId="146" priority="160" operator="equal">
      <formula>1</formula>
    </cfRule>
    <cfRule type="cellIs" dxfId="145" priority="161" operator="between">
      <formula>91%</formula>
      <formula>99%</formula>
    </cfRule>
    <cfRule type="cellIs" dxfId="144" priority="162" operator="between">
      <formula>0</formula>
      <formula>90</formula>
    </cfRule>
  </conditionalFormatting>
  <conditionalFormatting sqref="AT10">
    <cfRule type="cellIs" dxfId="143" priority="108" operator="between">
      <formula>0</formula>
      <formula>90</formula>
    </cfRule>
  </conditionalFormatting>
  <conditionalFormatting sqref="AT10">
    <cfRule type="containsText" dxfId="142" priority="103" operator="containsText" text="No Prog, Ejec=">
      <formula>NOT(ISERROR(SEARCH("No Prog, Ejec=",AT10)))</formula>
    </cfRule>
    <cfRule type="containsText" dxfId="141" priority="104" operator="containsText" text="No Prog ni Ejec">
      <formula>NOT(ISERROR(SEARCH("No Prog ni Ejec",AT10)))</formula>
    </cfRule>
    <cfRule type="cellIs" dxfId="140" priority="105" operator="greaterThan">
      <formula>100%</formula>
    </cfRule>
    <cfRule type="cellIs" dxfId="139" priority="106" operator="equal">
      <formula>1</formula>
    </cfRule>
    <cfRule type="cellIs" dxfId="138" priority="107" operator="between">
      <formula>91%</formula>
      <formula>99%</formula>
    </cfRule>
  </conditionalFormatting>
  <conditionalFormatting sqref="AT10">
    <cfRule type="cellIs" dxfId="137" priority="102" operator="between">
      <formula>0</formula>
      <formula>90</formula>
    </cfRule>
  </conditionalFormatting>
  <conditionalFormatting sqref="AT10:AT11">
    <cfRule type="containsText" dxfId="136" priority="97" operator="containsText" text="No Prog, Ejec=">
      <formula>NOT(ISERROR(SEARCH("No Prog, Ejec=",AT10)))</formula>
    </cfRule>
    <cfRule type="containsText" dxfId="135" priority="98" operator="containsText" text="No Prog ni Ejec">
      <formula>NOT(ISERROR(SEARCH("No Prog ni Ejec",AT10)))</formula>
    </cfRule>
    <cfRule type="cellIs" dxfId="134" priority="99" operator="greaterThan">
      <formula>100%</formula>
    </cfRule>
    <cfRule type="cellIs" dxfId="133" priority="100" operator="equal">
      <formula>1</formula>
    </cfRule>
    <cfRule type="cellIs" dxfId="132" priority="101" operator="between">
      <formula>91%</formula>
      <formula>99%</formula>
    </cfRule>
  </conditionalFormatting>
  <conditionalFormatting sqref="AT10:AT11">
    <cfRule type="containsText" dxfId="131" priority="91" operator="containsText" text="No Prog, Ejec=">
      <formula>NOT(ISERROR(SEARCH("No Prog, Ejec=",AT10)))</formula>
    </cfRule>
    <cfRule type="containsText" dxfId="130" priority="92" operator="containsText" text="No Prog ni Ejec">
      <formula>NOT(ISERROR(SEARCH("No Prog ni Ejec",AT10)))</formula>
    </cfRule>
    <cfRule type="cellIs" dxfId="129" priority="93" operator="greaterThan">
      <formula>100%</formula>
    </cfRule>
    <cfRule type="cellIs" dxfId="128" priority="94" operator="equal">
      <formula>1</formula>
    </cfRule>
    <cfRule type="cellIs" dxfId="127" priority="95" operator="between">
      <formula>91%</formula>
      <formula>99%</formula>
    </cfRule>
    <cfRule type="cellIs" dxfId="126" priority="96" operator="between">
      <formula>0</formula>
      <formula>90</formula>
    </cfRule>
  </conditionalFormatting>
  <conditionalFormatting sqref="AT10:AT11">
    <cfRule type="containsText" dxfId="125" priority="85" operator="containsText" text="No Prog, Ejec=">
      <formula>NOT(ISERROR(SEARCH("No Prog, Ejec=",AT10)))</formula>
    </cfRule>
    <cfRule type="containsText" dxfId="124" priority="86" operator="containsText" text="No Prog ni Ejec">
      <formula>NOT(ISERROR(SEARCH("No Prog ni Ejec",AT10)))</formula>
    </cfRule>
    <cfRule type="cellIs" dxfId="123" priority="87" operator="greaterThan">
      <formula>100%</formula>
    </cfRule>
    <cfRule type="cellIs" dxfId="122" priority="88" operator="equal">
      <formula>1</formula>
    </cfRule>
    <cfRule type="cellIs" dxfId="121" priority="89" operator="between">
      <formula>91%</formula>
      <formula>99%</formula>
    </cfRule>
    <cfRule type="cellIs" dxfId="120" priority="90" operator="between">
      <formula>0</formula>
      <formula>90</formula>
    </cfRule>
  </conditionalFormatting>
  <conditionalFormatting sqref="AT12 AT14 AT18 AT20 AT22 AT24 AT26 AT28">
    <cfRule type="cellIs" dxfId="119" priority="36" operator="between">
      <formula>0</formula>
      <formula>90</formula>
    </cfRule>
  </conditionalFormatting>
  <conditionalFormatting sqref="AT12 AT14 AT18 AT20 AT22 AT24 AT26 AT28">
    <cfRule type="containsText" dxfId="118" priority="31" operator="containsText" text="No Prog, Ejec=">
      <formula>NOT(ISERROR(SEARCH("No Prog, Ejec=",AT12)))</formula>
    </cfRule>
    <cfRule type="containsText" dxfId="117" priority="32" operator="containsText" text="No Prog ni Ejec">
      <formula>NOT(ISERROR(SEARCH("No Prog ni Ejec",AT12)))</formula>
    </cfRule>
    <cfRule type="cellIs" dxfId="116" priority="33" operator="greaterThan">
      <formula>100%</formula>
    </cfRule>
    <cfRule type="cellIs" dxfId="115" priority="34" operator="equal">
      <formula>1</formula>
    </cfRule>
    <cfRule type="cellIs" dxfId="114" priority="35" operator="between">
      <formula>91%</formula>
      <formula>99%</formula>
    </cfRule>
  </conditionalFormatting>
  <conditionalFormatting sqref="AT12 AT14 AT18 AT20 AT22 AT24 AT26 AT28">
    <cfRule type="cellIs" dxfId="113" priority="30" operator="between">
      <formula>0</formula>
      <formula>90</formula>
    </cfRule>
  </conditionalFormatting>
  <conditionalFormatting sqref="AT12:AT15 AT18:AT29">
    <cfRule type="containsText" dxfId="112" priority="25" operator="containsText" text="No Prog, Ejec=">
      <formula>NOT(ISERROR(SEARCH("No Prog, Ejec=",AT12)))</formula>
    </cfRule>
    <cfRule type="containsText" dxfId="111" priority="26" operator="containsText" text="No Prog ni Ejec">
      <formula>NOT(ISERROR(SEARCH("No Prog ni Ejec",AT12)))</formula>
    </cfRule>
    <cfRule type="cellIs" dxfId="110" priority="27" operator="greaterThan">
      <formula>100%</formula>
    </cfRule>
    <cfRule type="cellIs" dxfId="109" priority="28" operator="equal">
      <formula>1</formula>
    </cfRule>
    <cfRule type="cellIs" dxfId="108" priority="29" operator="between">
      <formula>91%</formula>
      <formula>99%</formula>
    </cfRule>
  </conditionalFormatting>
  <conditionalFormatting sqref="AT12:AT15 AT18:AT29">
    <cfRule type="containsText" dxfId="107" priority="19" operator="containsText" text="No Prog, Ejec=">
      <formula>NOT(ISERROR(SEARCH("No Prog, Ejec=",AT12)))</formula>
    </cfRule>
    <cfRule type="containsText" dxfId="106" priority="20" operator="containsText" text="No Prog ni Ejec">
      <formula>NOT(ISERROR(SEARCH("No Prog ni Ejec",AT12)))</formula>
    </cfRule>
    <cfRule type="cellIs" dxfId="105" priority="21" operator="greaterThan">
      <formula>100%</formula>
    </cfRule>
    <cfRule type="cellIs" dxfId="104" priority="22" operator="equal">
      <formula>1</formula>
    </cfRule>
    <cfRule type="cellIs" dxfId="103" priority="23" operator="between">
      <formula>91%</formula>
      <formula>99%</formula>
    </cfRule>
    <cfRule type="cellIs" dxfId="102" priority="24" operator="between">
      <formula>0</formula>
      <formula>90</formula>
    </cfRule>
  </conditionalFormatting>
  <conditionalFormatting sqref="AT12:AT15 AT18:AT29">
    <cfRule type="containsText" dxfId="101" priority="13" operator="containsText" text="No Prog, Ejec=">
      <formula>NOT(ISERROR(SEARCH("No Prog, Ejec=",AT12)))</formula>
    </cfRule>
    <cfRule type="containsText" dxfId="100" priority="14" operator="containsText" text="No Prog ni Ejec">
      <formula>NOT(ISERROR(SEARCH("No Prog ni Ejec",AT12)))</formula>
    </cfRule>
    <cfRule type="cellIs" dxfId="99" priority="15" operator="greaterThan">
      <formula>100%</formula>
    </cfRule>
    <cfRule type="cellIs" dxfId="98" priority="16" operator="equal">
      <formula>1</formula>
    </cfRule>
    <cfRule type="cellIs" dxfId="97" priority="17" operator="between">
      <formula>91%</formula>
      <formula>99%</formula>
    </cfRule>
    <cfRule type="cellIs" dxfId="96" priority="18" operator="between">
      <formula>0</formula>
      <formula>90</formula>
    </cfRule>
  </conditionalFormatting>
  <conditionalFormatting sqref="AH8:AM8 AH10:AM10 AH12:AM12 AH14:AM14 AH16:AM16 AH18:AM18 AH20:AM20 AH22:AM22 AH24:AM24 AH26:AM26 AH28:AM28">
    <cfRule type="cellIs" dxfId="95" priority="12" operator="between">
      <formula>0</formula>
      <formula>90</formula>
    </cfRule>
  </conditionalFormatting>
  <conditionalFormatting sqref="AH8:AM29">
    <cfRule type="containsText" dxfId="94" priority="7" operator="containsText" text="No Prog, Ejec=">
      <formula>NOT(ISERROR(SEARCH("No Prog, Ejec=",AH8)))</formula>
    </cfRule>
    <cfRule type="containsText" dxfId="93" priority="8" operator="containsText" text="No Prog ni Ejec">
      <formula>NOT(ISERROR(SEARCH("No Prog ni Ejec",AH8)))</formula>
    </cfRule>
    <cfRule type="cellIs" dxfId="92" priority="9" operator="greaterThan">
      <formula>100%</formula>
    </cfRule>
    <cfRule type="cellIs" dxfId="91" priority="10" operator="equal">
      <formula>1</formula>
    </cfRule>
    <cfRule type="cellIs" dxfId="90" priority="11" operator="between">
      <formula>91%</formula>
      <formula>99%</formula>
    </cfRule>
  </conditionalFormatting>
  <conditionalFormatting sqref="AH8:AM29">
    <cfRule type="containsText" dxfId="89" priority="1" operator="containsText" text="No Prog, Ejec=">
      <formula>NOT(ISERROR(SEARCH("No Prog, Ejec=",AH8)))</formula>
    </cfRule>
    <cfRule type="containsText" dxfId="88" priority="2" operator="containsText" text="No Prog ni Ejec">
      <formula>NOT(ISERROR(SEARCH("No Prog ni Ejec",AH8)))</formula>
    </cfRule>
    <cfRule type="cellIs" dxfId="87" priority="3" operator="greaterThan">
      <formula>100%</formula>
    </cfRule>
    <cfRule type="cellIs" dxfId="86" priority="4" operator="equal">
      <formula>1</formula>
    </cfRule>
    <cfRule type="cellIs" dxfId="85" priority="5" operator="between">
      <formula>91%</formula>
      <formula>99%</formula>
    </cfRule>
    <cfRule type="cellIs" dxfId="84" priority="6" operator="between">
      <formula>0</formula>
      <formula>90</formula>
    </cfRule>
  </conditionalFormatting>
  <dataValidations count="1">
    <dataValidation allowBlank="1" showInputMessage="1" showErrorMessage="1" sqref="R65539 II65539 SE65539 ACA65539 ALW65539 AVS65539 BFO65539 BPK65539 BZG65539 CJC65539 CSY65539 DCU65539 DMQ65539 DWM65539 EGI65539 EQE65539 FAA65539 FJW65539 FTS65539 GDO65539 GNK65539 GXG65539 HHC65539 HQY65539 IAU65539 IKQ65539 IUM65539 JEI65539 JOE65539 JYA65539 KHW65539 KRS65539 LBO65539 LLK65539 LVG65539 MFC65539 MOY65539 MYU65539 NIQ65539 NSM65539 OCI65539 OME65539 OWA65539 PFW65539 PPS65539 PZO65539 QJK65539 QTG65539 RDC65539 RMY65539 RWU65539 SGQ65539 SQM65539 TAI65539 TKE65539 TUA65539 UDW65539 UNS65539 UXO65539 VHK65539 VRG65539 WBC65539 WKY65539 WUU65539 R131075 II131075 SE131075 ACA131075 ALW131075 AVS131075 BFO131075 BPK131075 BZG131075 CJC131075 CSY131075 DCU131075 DMQ131075 DWM131075 EGI131075 EQE131075 FAA131075 FJW131075 FTS131075 GDO131075 GNK131075 GXG131075 HHC131075 HQY131075 IAU131075 IKQ131075 IUM131075 JEI131075 JOE131075 JYA131075 KHW131075 KRS131075 LBO131075 LLK131075 LVG131075 MFC131075 MOY131075 MYU131075 NIQ131075 NSM131075 OCI131075 OME131075 OWA131075 PFW131075 PPS131075 PZO131075 QJK131075 QTG131075 RDC131075 RMY131075 RWU131075 SGQ131075 SQM131075 TAI131075 TKE131075 TUA131075 UDW131075 UNS131075 UXO131075 VHK131075 VRG131075 WBC131075 WKY131075 WUU131075 R196611 II196611 SE196611 ACA196611 ALW196611 AVS196611 BFO196611 BPK196611 BZG196611 CJC196611 CSY196611 DCU196611 DMQ196611 DWM196611 EGI196611 EQE196611 FAA196611 FJW196611 FTS196611 GDO196611 GNK196611 GXG196611 HHC196611 HQY196611 IAU196611 IKQ196611 IUM196611 JEI196611 JOE196611 JYA196611 KHW196611 KRS196611 LBO196611 LLK196611 LVG196611 MFC196611 MOY196611 MYU196611 NIQ196611 NSM196611 OCI196611 OME196611 OWA196611 PFW196611 PPS196611 PZO196611 QJK196611 QTG196611 RDC196611 RMY196611 RWU196611 SGQ196611 SQM196611 TAI196611 TKE196611 TUA196611 UDW196611 UNS196611 UXO196611 VHK196611 VRG196611 WBC196611 WKY196611 WUU196611 R262147 II262147 SE262147 ACA262147 ALW262147 AVS262147 BFO262147 BPK262147 BZG262147 CJC262147 CSY262147 DCU262147 DMQ262147 DWM262147 EGI262147 EQE262147 FAA262147 FJW262147 FTS262147 GDO262147 GNK262147 GXG262147 HHC262147 HQY262147 IAU262147 IKQ262147 IUM262147 JEI262147 JOE262147 JYA262147 KHW262147 KRS262147 LBO262147 LLK262147 LVG262147 MFC262147 MOY262147 MYU262147 NIQ262147 NSM262147 OCI262147 OME262147 OWA262147 PFW262147 PPS262147 PZO262147 QJK262147 QTG262147 RDC262147 RMY262147 RWU262147 SGQ262147 SQM262147 TAI262147 TKE262147 TUA262147 UDW262147 UNS262147 UXO262147 VHK262147 VRG262147 WBC262147 WKY262147 WUU262147 R327683 II327683 SE327683 ACA327683 ALW327683 AVS327683 BFO327683 BPK327683 BZG327683 CJC327683 CSY327683 DCU327683 DMQ327683 DWM327683 EGI327683 EQE327683 FAA327683 FJW327683 FTS327683 GDO327683 GNK327683 GXG327683 HHC327683 HQY327683 IAU327683 IKQ327683 IUM327683 JEI327683 JOE327683 JYA327683 KHW327683 KRS327683 LBO327683 LLK327683 LVG327683 MFC327683 MOY327683 MYU327683 NIQ327683 NSM327683 OCI327683 OME327683 OWA327683 PFW327683 PPS327683 PZO327683 QJK327683 QTG327683 RDC327683 RMY327683 RWU327683 SGQ327683 SQM327683 TAI327683 TKE327683 TUA327683 UDW327683 UNS327683 UXO327683 VHK327683 VRG327683 WBC327683 WKY327683 WUU327683 R393219 II393219 SE393219 ACA393219 ALW393219 AVS393219 BFO393219 BPK393219 BZG393219 CJC393219 CSY393219 DCU393219 DMQ393219 DWM393219 EGI393219 EQE393219 FAA393219 FJW393219 FTS393219 GDO393219 GNK393219 GXG393219 HHC393219 HQY393219 IAU393219 IKQ393219 IUM393219 JEI393219 JOE393219 JYA393219 KHW393219 KRS393219 LBO393219 LLK393219 LVG393219 MFC393219 MOY393219 MYU393219 NIQ393219 NSM393219 OCI393219 OME393219 OWA393219 PFW393219 PPS393219 PZO393219 QJK393219 QTG393219 RDC393219 RMY393219 RWU393219 SGQ393219 SQM393219 TAI393219 TKE393219 TUA393219 UDW393219 UNS393219 UXO393219 VHK393219 VRG393219 WBC393219 WKY393219 WUU393219 R458755 II458755 SE458755 ACA458755 ALW458755 AVS458755 BFO458755 BPK458755 BZG458755 CJC458755 CSY458755 DCU458755 DMQ458755 DWM458755 EGI458755 EQE458755 FAA458755 FJW458755 FTS458755 GDO458755 GNK458755 GXG458755 HHC458755 HQY458755 IAU458755 IKQ458755 IUM458755 JEI458755 JOE458755 JYA458755 KHW458755 KRS458755 LBO458755 LLK458755 LVG458755 MFC458755 MOY458755 MYU458755 NIQ458755 NSM458755 OCI458755 OME458755 OWA458755 PFW458755 PPS458755 PZO458755 QJK458755 QTG458755 RDC458755 RMY458755 RWU458755 SGQ458755 SQM458755 TAI458755 TKE458755 TUA458755 UDW458755 UNS458755 UXO458755 VHK458755 VRG458755 WBC458755 WKY458755 WUU458755 R524291 II524291 SE524291 ACA524291 ALW524291 AVS524291 BFO524291 BPK524291 BZG524291 CJC524291 CSY524291 DCU524291 DMQ524291 DWM524291 EGI524291 EQE524291 FAA524291 FJW524291 FTS524291 GDO524291 GNK524291 GXG524291 HHC524291 HQY524291 IAU524291 IKQ524291 IUM524291 JEI524291 JOE524291 JYA524291 KHW524291 KRS524291 LBO524291 LLK524291 LVG524291 MFC524291 MOY524291 MYU524291 NIQ524291 NSM524291 OCI524291 OME524291 OWA524291 PFW524291 PPS524291 PZO524291 QJK524291 QTG524291 RDC524291 RMY524291 RWU524291 SGQ524291 SQM524291 TAI524291 TKE524291 TUA524291 UDW524291 UNS524291 UXO524291 VHK524291 VRG524291 WBC524291 WKY524291 WUU524291 R589827 II589827 SE589827 ACA589827 ALW589827 AVS589827 BFO589827 BPK589827 BZG589827 CJC589827 CSY589827 DCU589827 DMQ589827 DWM589827 EGI589827 EQE589827 FAA589827 FJW589827 FTS589827 GDO589827 GNK589827 GXG589827 HHC589827 HQY589827 IAU589827 IKQ589827 IUM589827 JEI589827 JOE589827 JYA589827 KHW589827 KRS589827 LBO589827 LLK589827 LVG589827 MFC589827 MOY589827 MYU589827 NIQ589827 NSM589827 OCI589827 OME589827 OWA589827 PFW589827 PPS589827 PZO589827 QJK589827 QTG589827 RDC589827 RMY589827 RWU589827 SGQ589827 SQM589827 TAI589827 TKE589827 TUA589827 UDW589827 UNS589827 UXO589827 VHK589827 VRG589827 WBC589827 WKY589827 WUU589827 R655363 II655363 SE655363 ACA655363 ALW655363 AVS655363 BFO655363 BPK655363 BZG655363 CJC655363 CSY655363 DCU655363 DMQ655363 DWM655363 EGI655363 EQE655363 FAA655363 FJW655363 FTS655363 GDO655363 GNK655363 GXG655363 HHC655363 HQY655363 IAU655363 IKQ655363 IUM655363 JEI655363 JOE655363 JYA655363 KHW655363 KRS655363 LBO655363 LLK655363 LVG655363 MFC655363 MOY655363 MYU655363 NIQ655363 NSM655363 OCI655363 OME655363 OWA655363 PFW655363 PPS655363 PZO655363 QJK655363 QTG655363 RDC655363 RMY655363 RWU655363 SGQ655363 SQM655363 TAI655363 TKE655363 TUA655363 UDW655363 UNS655363 UXO655363 VHK655363 VRG655363 WBC655363 WKY655363 WUU655363 R720899 II720899 SE720899 ACA720899 ALW720899 AVS720899 BFO720899 BPK720899 BZG720899 CJC720899 CSY720899 DCU720899 DMQ720899 DWM720899 EGI720899 EQE720899 FAA720899 FJW720899 FTS720899 GDO720899 GNK720899 GXG720899 HHC720899 HQY720899 IAU720899 IKQ720899 IUM720899 JEI720899 JOE720899 JYA720899 KHW720899 KRS720899 LBO720899 LLK720899 LVG720899 MFC720899 MOY720899 MYU720899 NIQ720899 NSM720899 OCI720899 OME720899 OWA720899 PFW720899 PPS720899 PZO720899 QJK720899 QTG720899 RDC720899 RMY720899 RWU720899 SGQ720899 SQM720899 TAI720899 TKE720899 TUA720899 UDW720899 UNS720899 UXO720899 VHK720899 VRG720899 WBC720899 WKY720899 WUU720899 R786435 II786435 SE786435 ACA786435 ALW786435 AVS786435 BFO786435 BPK786435 BZG786435 CJC786435 CSY786435 DCU786435 DMQ786435 DWM786435 EGI786435 EQE786435 FAA786435 FJW786435 FTS786435 GDO786435 GNK786435 GXG786435 HHC786435 HQY786435 IAU786435 IKQ786435 IUM786435 JEI786435 JOE786435 JYA786435 KHW786435 KRS786435 LBO786435 LLK786435 LVG786435 MFC786435 MOY786435 MYU786435 NIQ786435 NSM786435 OCI786435 OME786435 OWA786435 PFW786435 PPS786435 PZO786435 QJK786435 QTG786435 RDC786435 RMY786435 RWU786435 SGQ786435 SQM786435 TAI786435 TKE786435 TUA786435 UDW786435 UNS786435 UXO786435 VHK786435 VRG786435 WBC786435 WKY786435 WUU786435 R851971 II851971 SE851971 ACA851971 ALW851971 AVS851971 BFO851971 BPK851971 BZG851971 CJC851971 CSY851971 DCU851971 DMQ851971 DWM851971 EGI851971 EQE851971 FAA851971 FJW851971 FTS851971 GDO851971 GNK851971 GXG851971 HHC851971 HQY851971 IAU851971 IKQ851971 IUM851971 JEI851971 JOE851971 JYA851971 KHW851971 KRS851971 LBO851971 LLK851971 LVG851971 MFC851971 MOY851971 MYU851971 NIQ851971 NSM851971 OCI851971 OME851971 OWA851971 PFW851971 PPS851971 PZO851971 QJK851971 QTG851971 RDC851971 RMY851971 RWU851971 SGQ851971 SQM851971 TAI851971 TKE851971 TUA851971 UDW851971 UNS851971 UXO851971 VHK851971 VRG851971 WBC851971 WKY851971 WUU851971 R917507 II917507 SE917507 ACA917507 ALW917507 AVS917507 BFO917507 BPK917507 BZG917507 CJC917507 CSY917507 DCU917507 DMQ917507 DWM917507 EGI917507 EQE917507 FAA917507 FJW917507 FTS917507 GDO917507 GNK917507 GXG917507 HHC917507 HQY917507 IAU917507 IKQ917507 IUM917507 JEI917507 JOE917507 JYA917507 KHW917507 KRS917507 LBO917507 LLK917507 LVG917507 MFC917507 MOY917507 MYU917507 NIQ917507 NSM917507 OCI917507 OME917507 OWA917507 PFW917507 PPS917507 PZO917507 QJK917507 QTG917507 RDC917507 RMY917507 RWU917507 SGQ917507 SQM917507 TAI917507 TKE917507 TUA917507 UDW917507 UNS917507 UXO917507 VHK917507 VRG917507 WBC917507 WKY917507 WUU917507 R983043 II983043 SE983043 ACA983043 ALW983043 AVS983043 BFO983043 BPK983043 BZG983043 CJC983043 CSY983043 DCU983043 DMQ983043 DWM983043 EGI983043 EQE983043 FAA983043 FJW983043 FTS983043 GDO983043 GNK983043 GXG983043 HHC983043 HQY983043 IAU983043 IKQ983043 IUM983043 JEI983043 JOE983043 JYA983043 KHW983043 KRS983043 LBO983043 LLK983043 LVG983043 MFC983043 MOY983043 MYU983043 NIQ983043 NSM983043 OCI983043 OME983043 OWA983043 PFW983043 PPS983043 PZO983043 QJK983043 QTG983043 RDC983043 RMY983043 RWU983043 SGQ983043 SQM983043 TAI983043 TKE983043 TUA983043 UDW983043 UNS983043 UXO983043 VHK983043 VRG983043 WBC983043 WKY983043 WUU983043 R6 II5:II6 SE5:SE6 ACA5:ACA6 ALW5:ALW6 AVS5:AVS6 BFO5:BFO6 BPK5:BPK6 BZG5:BZG6 CJC5:CJC6 CSY5:CSY6 DCU5:DCU6 DMQ5:DMQ6 DWM5:DWM6 EGI5:EGI6 EQE5:EQE6 FAA5:FAA6 FJW5:FJW6 FTS5:FTS6 GDO5:GDO6 GNK5:GNK6 GXG5:GXG6 HHC5:HHC6 HQY5:HQY6 IAU5:IAU6 IKQ5:IKQ6 IUM5:IUM6 JEI5:JEI6 JOE5:JOE6 JYA5:JYA6 KHW5:KHW6 KRS5:KRS6 LBO5:LBO6 LLK5:LLK6 LVG5:LVG6 MFC5:MFC6 MOY5:MOY6 MYU5:MYU6 NIQ5:NIQ6 NSM5:NSM6 OCI5:OCI6 OME5:OME6 OWA5:OWA6 PFW5:PFW6 PPS5:PPS6 PZO5:PZO6 QJK5:QJK6 QTG5:QTG6 RDC5:RDC6 RMY5:RMY6 RWU5:RWU6 SGQ5:SGQ6 SQM5:SQM6 TAI5:TAI6 TKE5:TKE6 TUA5:TUA6 UDW5:UDW6 UNS5:UNS6 UXO5:UXO6 VHK5:VHK6 VRG5:VRG6 WBC5:WBC6 WKY5:WKY6 WUU5:WUU6" xr:uid="{00000000-0002-0000-0E00-000000000000}"/>
  </dataValidations>
  <printOptions horizontalCentered="1"/>
  <pageMargins left="0.70866141732283472" right="0.70866141732283472" top="0.74803149606299213" bottom="0.74803149606299213" header="0.31496062992125984" footer="0.31496062992125984"/>
  <pageSetup scale="32" fitToHeight="0" orientation="landscape" r:id="rId1"/>
  <headerFooter>
    <oddFooter>&amp;L&amp;"Times New Roman,Normal"&amp;12DE-F04 V2&amp;R&amp;"Times New Roman,Normal"&amp;12Página &amp;P de &amp;N</oddFooter>
  </headerFooter>
  <rowBreaks count="1" manualBreakCount="1">
    <brk id="37" min="1" max="62"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499984740745262"/>
    <pageSetUpPr fitToPage="1"/>
  </sheetPr>
  <dimension ref="A1:AT74"/>
  <sheetViews>
    <sheetView view="pageBreakPreview" topLeftCell="A4" zoomScale="70" zoomScaleNormal="75" zoomScaleSheetLayoutView="70" zoomScalePageLayoutView="50" workbookViewId="0">
      <selection activeCell="B16" sqref="B16:B25"/>
    </sheetView>
  </sheetViews>
  <sheetFormatPr baseColWidth="10" defaultRowHeight="12.75" x14ac:dyDescent="0.25"/>
  <cols>
    <col min="1" max="1" width="5.42578125" style="67" customWidth="1"/>
    <col min="2" max="2" width="27.28515625" style="45" customWidth="1"/>
    <col min="3" max="5" width="6.85546875" style="67" customWidth="1"/>
    <col min="6" max="15" width="6.85546875" style="61" customWidth="1"/>
    <col min="16" max="16" width="2.140625" style="3" customWidth="1"/>
    <col min="17" max="17" width="6.85546875" style="45" customWidth="1"/>
    <col min="18" max="18" width="43.28515625" style="62" customWidth="1"/>
    <col min="19" max="19" width="5.42578125" style="67" customWidth="1"/>
    <col min="20" max="22" width="5.85546875" style="67" customWidth="1"/>
    <col min="23" max="25" width="5.85546875" style="61" customWidth="1"/>
    <col min="26" max="28" width="5.85546875" style="67" customWidth="1"/>
    <col min="29" max="31" width="5.85546875" style="61" customWidth="1"/>
    <col min="32" max="32" width="9.140625" style="61" customWidth="1"/>
    <col min="33" max="33" width="2.42578125" style="7" customWidth="1"/>
    <col min="34" max="45" width="8.7109375" style="67" customWidth="1"/>
    <col min="46" max="46" width="15.7109375" style="67" customWidth="1"/>
    <col min="47" max="240" width="11.42578125" style="67"/>
    <col min="241" max="241" width="19.28515625" style="67" customWidth="1"/>
    <col min="242" max="242" width="6.85546875" style="67" customWidth="1"/>
    <col min="243" max="243" width="43.28515625" style="67" customWidth="1"/>
    <col min="244" max="245" width="7.42578125" style="67" customWidth="1"/>
    <col min="246" max="246" width="5.42578125" style="67" customWidth="1"/>
    <col min="247" max="252" width="0" style="67" hidden="1" customWidth="1"/>
    <col min="253" max="258" width="5.85546875" style="67" customWidth="1"/>
    <col min="259" max="259" width="9.140625" style="67" customWidth="1"/>
    <col min="260" max="260" width="8" style="67" customWidth="1"/>
    <col min="261" max="261" width="12.28515625" style="67" customWidth="1"/>
    <col min="262" max="286" width="0" style="67" hidden="1" customWidth="1"/>
    <col min="287" max="287" width="32.42578125" style="67" customWidth="1"/>
    <col min="288" max="288" width="35.7109375" style="67" customWidth="1"/>
    <col min="289" max="289" width="7.7109375" style="67" customWidth="1"/>
    <col min="290" max="295" width="0" style="67" hidden="1" customWidth="1"/>
    <col min="296" max="301" width="11.42578125" style="67"/>
    <col min="302" max="302" width="14.42578125" style="67" bestFit="1" customWidth="1"/>
    <col min="303" max="496" width="11.42578125" style="67"/>
    <col min="497" max="497" width="19.28515625" style="67" customWidth="1"/>
    <col min="498" max="498" width="6.85546875" style="67" customWidth="1"/>
    <col min="499" max="499" width="43.28515625" style="67" customWidth="1"/>
    <col min="500" max="501" width="7.42578125" style="67" customWidth="1"/>
    <col min="502" max="502" width="5.42578125" style="67" customWidth="1"/>
    <col min="503" max="508" width="0" style="67" hidden="1" customWidth="1"/>
    <col min="509" max="514" width="5.85546875" style="67" customWidth="1"/>
    <col min="515" max="515" width="9.140625" style="67" customWidth="1"/>
    <col min="516" max="516" width="8" style="67" customWidth="1"/>
    <col min="517" max="517" width="12.28515625" style="67" customWidth="1"/>
    <col min="518" max="542" width="0" style="67" hidden="1" customWidth="1"/>
    <col min="543" max="543" width="32.42578125" style="67" customWidth="1"/>
    <col min="544" max="544" width="35.7109375" style="67" customWidth="1"/>
    <col min="545" max="545" width="7.7109375" style="67" customWidth="1"/>
    <col min="546" max="551" width="0" style="67" hidden="1" customWidth="1"/>
    <col min="552" max="557" width="11.42578125" style="67"/>
    <col min="558" max="558" width="14.42578125" style="67" bestFit="1" customWidth="1"/>
    <col min="559" max="752" width="11.42578125" style="67"/>
    <col min="753" max="753" width="19.28515625" style="67" customWidth="1"/>
    <col min="754" max="754" width="6.85546875" style="67" customWidth="1"/>
    <col min="755" max="755" width="43.28515625" style="67" customWidth="1"/>
    <col min="756" max="757" width="7.42578125" style="67" customWidth="1"/>
    <col min="758" max="758" width="5.42578125" style="67" customWidth="1"/>
    <col min="759" max="764" width="0" style="67" hidden="1" customWidth="1"/>
    <col min="765" max="770" width="5.85546875" style="67" customWidth="1"/>
    <col min="771" max="771" width="9.140625" style="67" customWidth="1"/>
    <col min="772" max="772" width="8" style="67" customWidth="1"/>
    <col min="773" max="773" width="12.28515625" style="67" customWidth="1"/>
    <col min="774" max="798" width="0" style="67" hidden="1" customWidth="1"/>
    <col min="799" max="799" width="32.42578125" style="67" customWidth="1"/>
    <col min="800" max="800" width="35.7109375" style="67" customWidth="1"/>
    <col min="801" max="801" width="7.7109375" style="67" customWidth="1"/>
    <col min="802" max="807" width="0" style="67" hidden="1" customWidth="1"/>
    <col min="808" max="813" width="11.42578125" style="67"/>
    <col min="814" max="814" width="14.42578125" style="67" bestFit="1" customWidth="1"/>
    <col min="815" max="1008" width="11.42578125" style="67"/>
    <col min="1009" max="1009" width="19.28515625" style="67" customWidth="1"/>
    <col min="1010" max="1010" width="6.85546875" style="67" customWidth="1"/>
    <col min="1011" max="1011" width="43.28515625" style="67" customWidth="1"/>
    <col min="1012" max="1013" width="7.42578125" style="67" customWidth="1"/>
    <col min="1014" max="1014" width="5.42578125" style="67" customWidth="1"/>
    <col min="1015" max="1020" width="0" style="67" hidden="1" customWidth="1"/>
    <col min="1021" max="1026" width="5.85546875" style="67" customWidth="1"/>
    <col min="1027" max="1027" width="9.140625" style="67" customWidth="1"/>
    <col min="1028" max="1028" width="8" style="67" customWidth="1"/>
    <col min="1029" max="1029" width="12.28515625" style="67" customWidth="1"/>
    <col min="1030" max="1054" width="0" style="67" hidden="1" customWidth="1"/>
    <col min="1055" max="1055" width="32.42578125" style="67" customWidth="1"/>
    <col min="1056" max="1056" width="35.7109375" style="67" customWidth="1"/>
    <col min="1057" max="1057" width="7.7109375" style="67" customWidth="1"/>
    <col min="1058" max="1063" width="0" style="67" hidden="1" customWidth="1"/>
    <col min="1064" max="1069" width="11.42578125" style="67"/>
    <col min="1070" max="1070" width="14.42578125" style="67" bestFit="1" customWidth="1"/>
    <col min="1071" max="1264" width="11.42578125" style="67"/>
    <col min="1265" max="1265" width="19.28515625" style="67" customWidth="1"/>
    <col min="1266" max="1266" width="6.85546875" style="67" customWidth="1"/>
    <col min="1267" max="1267" width="43.28515625" style="67" customWidth="1"/>
    <col min="1268" max="1269" width="7.42578125" style="67" customWidth="1"/>
    <col min="1270" max="1270" width="5.42578125" style="67" customWidth="1"/>
    <col min="1271" max="1276" width="0" style="67" hidden="1" customWidth="1"/>
    <col min="1277" max="1282" width="5.85546875" style="67" customWidth="1"/>
    <col min="1283" max="1283" width="9.140625" style="67" customWidth="1"/>
    <col min="1284" max="1284" width="8" style="67" customWidth="1"/>
    <col min="1285" max="1285" width="12.28515625" style="67" customWidth="1"/>
    <col min="1286" max="1310" width="0" style="67" hidden="1" customWidth="1"/>
    <col min="1311" max="1311" width="32.42578125" style="67" customWidth="1"/>
    <col min="1312" max="1312" width="35.7109375" style="67" customWidth="1"/>
    <col min="1313" max="1313" width="7.7109375" style="67" customWidth="1"/>
    <col min="1314" max="1319" width="0" style="67" hidden="1" customWidth="1"/>
    <col min="1320" max="1325" width="11.42578125" style="67"/>
    <col min="1326" max="1326" width="14.42578125" style="67" bestFit="1" customWidth="1"/>
    <col min="1327" max="1520" width="11.42578125" style="67"/>
    <col min="1521" max="1521" width="19.28515625" style="67" customWidth="1"/>
    <col min="1522" max="1522" width="6.85546875" style="67" customWidth="1"/>
    <col min="1523" max="1523" width="43.28515625" style="67" customWidth="1"/>
    <col min="1524" max="1525" width="7.42578125" style="67" customWidth="1"/>
    <col min="1526" max="1526" width="5.42578125" style="67" customWidth="1"/>
    <col min="1527" max="1532" width="0" style="67" hidden="1" customWidth="1"/>
    <col min="1533" max="1538" width="5.85546875" style="67" customWidth="1"/>
    <col min="1539" max="1539" width="9.140625" style="67" customWidth="1"/>
    <col min="1540" max="1540" width="8" style="67" customWidth="1"/>
    <col min="1541" max="1541" width="12.28515625" style="67" customWidth="1"/>
    <col min="1542" max="1566" width="0" style="67" hidden="1" customWidth="1"/>
    <col min="1567" max="1567" width="32.42578125" style="67" customWidth="1"/>
    <col min="1568" max="1568" width="35.7109375" style="67" customWidth="1"/>
    <col min="1569" max="1569" width="7.7109375" style="67" customWidth="1"/>
    <col min="1570" max="1575" width="0" style="67" hidden="1" customWidth="1"/>
    <col min="1576" max="1581" width="11.42578125" style="67"/>
    <col min="1582" max="1582" width="14.42578125" style="67" bestFit="1" customWidth="1"/>
    <col min="1583" max="1776" width="11.42578125" style="67"/>
    <col min="1777" max="1777" width="19.28515625" style="67" customWidth="1"/>
    <col min="1778" max="1778" width="6.85546875" style="67" customWidth="1"/>
    <col min="1779" max="1779" width="43.28515625" style="67" customWidth="1"/>
    <col min="1780" max="1781" width="7.42578125" style="67" customWidth="1"/>
    <col min="1782" max="1782" width="5.42578125" style="67" customWidth="1"/>
    <col min="1783" max="1788" width="0" style="67" hidden="1" customWidth="1"/>
    <col min="1789" max="1794" width="5.85546875" style="67" customWidth="1"/>
    <col min="1795" max="1795" width="9.140625" style="67" customWidth="1"/>
    <col min="1796" max="1796" width="8" style="67" customWidth="1"/>
    <col min="1797" max="1797" width="12.28515625" style="67" customWidth="1"/>
    <col min="1798" max="1822" width="0" style="67" hidden="1" customWidth="1"/>
    <col min="1823" max="1823" width="32.42578125" style="67" customWidth="1"/>
    <col min="1824" max="1824" width="35.7109375" style="67" customWidth="1"/>
    <col min="1825" max="1825" width="7.7109375" style="67" customWidth="1"/>
    <col min="1826" max="1831" width="0" style="67" hidden="1" customWidth="1"/>
    <col min="1832" max="1837" width="11.42578125" style="67"/>
    <col min="1838" max="1838" width="14.42578125" style="67" bestFit="1" customWidth="1"/>
    <col min="1839" max="2032" width="11.42578125" style="67"/>
    <col min="2033" max="2033" width="19.28515625" style="67" customWidth="1"/>
    <col min="2034" max="2034" width="6.85546875" style="67" customWidth="1"/>
    <col min="2035" max="2035" width="43.28515625" style="67" customWidth="1"/>
    <col min="2036" max="2037" width="7.42578125" style="67" customWidth="1"/>
    <col min="2038" max="2038" width="5.42578125" style="67" customWidth="1"/>
    <col min="2039" max="2044" width="0" style="67" hidden="1" customWidth="1"/>
    <col min="2045" max="2050" width="5.85546875" style="67" customWidth="1"/>
    <col min="2051" max="2051" width="9.140625" style="67" customWidth="1"/>
    <col min="2052" max="2052" width="8" style="67" customWidth="1"/>
    <col min="2053" max="2053" width="12.28515625" style="67" customWidth="1"/>
    <col min="2054" max="2078" width="0" style="67" hidden="1" customWidth="1"/>
    <col min="2079" max="2079" width="32.42578125" style="67" customWidth="1"/>
    <col min="2080" max="2080" width="35.7109375" style="67" customWidth="1"/>
    <col min="2081" max="2081" width="7.7109375" style="67" customWidth="1"/>
    <col min="2082" max="2087" width="0" style="67" hidden="1" customWidth="1"/>
    <col min="2088" max="2093" width="11.42578125" style="67"/>
    <col min="2094" max="2094" width="14.42578125" style="67" bestFit="1" customWidth="1"/>
    <col min="2095" max="2288" width="11.42578125" style="67"/>
    <col min="2289" max="2289" width="19.28515625" style="67" customWidth="1"/>
    <col min="2290" max="2290" width="6.85546875" style="67" customWidth="1"/>
    <col min="2291" max="2291" width="43.28515625" style="67" customWidth="1"/>
    <col min="2292" max="2293" width="7.42578125" style="67" customWidth="1"/>
    <col min="2294" max="2294" width="5.42578125" style="67" customWidth="1"/>
    <col min="2295" max="2300" width="0" style="67" hidden="1" customWidth="1"/>
    <col min="2301" max="2306" width="5.85546875" style="67" customWidth="1"/>
    <col min="2307" max="2307" width="9.140625" style="67" customWidth="1"/>
    <col min="2308" max="2308" width="8" style="67" customWidth="1"/>
    <col min="2309" max="2309" width="12.28515625" style="67" customWidth="1"/>
    <col min="2310" max="2334" width="0" style="67" hidden="1" customWidth="1"/>
    <col min="2335" max="2335" width="32.42578125" style="67" customWidth="1"/>
    <col min="2336" max="2336" width="35.7109375" style="67" customWidth="1"/>
    <col min="2337" max="2337" width="7.7109375" style="67" customWidth="1"/>
    <col min="2338" max="2343" width="0" style="67" hidden="1" customWidth="1"/>
    <col min="2344" max="2349" width="11.42578125" style="67"/>
    <col min="2350" max="2350" width="14.42578125" style="67" bestFit="1" customWidth="1"/>
    <col min="2351" max="2544" width="11.42578125" style="67"/>
    <col min="2545" max="2545" width="19.28515625" style="67" customWidth="1"/>
    <col min="2546" max="2546" width="6.85546875" style="67" customWidth="1"/>
    <col min="2547" max="2547" width="43.28515625" style="67" customWidth="1"/>
    <col min="2548" max="2549" width="7.42578125" style="67" customWidth="1"/>
    <col min="2550" max="2550" width="5.42578125" style="67" customWidth="1"/>
    <col min="2551" max="2556" width="0" style="67" hidden="1" customWidth="1"/>
    <col min="2557" max="2562" width="5.85546875" style="67" customWidth="1"/>
    <col min="2563" max="2563" width="9.140625" style="67" customWidth="1"/>
    <col min="2564" max="2564" width="8" style="67" customWidth="1"/>
    <col min="2565" max="2565" width="12.28515625" style="67" customWidth="1"/>
    <col min="2566" max="2590" width="0" style="67" hidden="1" customWidth="1"/>
    <col min="2591" max="2591" width="32.42578125" style="67" customWidth="1"/>
    <col min="2592" max="2592" width="35.7109375" style="67" customWidth="1"/>
    <col min="2593" max="2593" width="7.7109375" style="67" customWidth="1"/>
    <col min="2594" max="2599" width="0" style="67" hidden="1" customWidth="1"/>
    <col min="2600" max="2605" width="11.42578125" style="67"/>
    <col min="2606" max="2606" width="14.42578125" style="67" bestFit="1" customWidth="1"/>
    <col min="2607" max="2800" width="11.42578125" style="67"/>
    <col min="2801" max="2801" width="19.28515625" style="67" customWidth="1"/>
    <col min="2802" max="2802" width="6.85546875" style="67" customWidth="1"/>
    <col min="2803" max="2803" width="43.28515625" style="67" customWidth="1"/>
    <col min="2804" max="2805" width="7.42578125" style="67" customWidth="1"/>
    <col min="2806" max="2806" width="5.42578125" style="67" customWidth="1"/>
    <col min="2807" max="2812" width="0" style="67" hidden="1" customWidth="1"/>
    <col min="2813" max="2818" width="5.85546875" style="67" customWidth="1"/>
    <col min="2819" max="2819" width="9.140625" style="67" customWidth="1"/>
    <col min="2820" max="2820" width="8" style="67" customWidth="1"/>
    <col min="2821" max="2821" width="12.28515625" style="67" customWidth="1"/>
    <col min="2822" max="2846" width="0" style="67" hidden="1" customWidth="1"/>
    <col min="2847" max="2847" width="32.42578125" style="67" customWidth="1"/>
    <col min="2848" max="2848" width="35.7109375" style="67" customWidth="1"/>
    <col min="2849" max="2849" width="7.7109375" style="67" customWidth="1"/>
    <col min="2850" max="2855" width="0" style="67" hidden="1" customWidth="1"/>
    <col min="2856" max="2861" width="11.42578125" style="67"/>
    <col min="2862" max="2862" width="14.42578125" style="67" bestFit="1" customWidth="1"/>
    <col min="2863" max="3056" width="11.42578125" style="67"/>
    <col min="3057" max="3057" width="19.28515625" style="67" customWidth="1"/>
    <col min="3058" max="3058" width="6.85546875" style="67" customWidth="1"/>
    <col min="3059" max="3059" width="43.28515625" style="67" customWidth="1"/>
    <col min="3060" max="3061" width="7.42578125" style="67" customWidth="1"/>
    <col min="3062" max="3062" width="5.42578125" style="67" customWidth="1"/>
    <col min="3063" max="3068" width="0" style="67" hidden="1" customWidth="1"/>
    <col min="3069" max="3074" width="5.85546875" style="67" customWidth="1"/>
    <col min="3075" max="3075" width="9.140625" style="67" customWidth="1"/>
    <col min="3076" max="3076" width="8" style="67" customWidth="1"/>
    <col min="3077" max="3077" width="12.28515625" style="67" customWidth="1"/>
    <col min="3078" max="3102" width="0" style="67" hidden="1" customWidth="1"/>
    <col min="3103" max="3103" width="32.42578125" style="67" customWidth="1"/>
    <col min="3104" max="3104" width="35.7109375" style="67" customWidth="1"/>
    <col min="3105" max="3105" width="7.7109375" style="67" customWidth="1"/>
    <col min="3106" max="3111" width="0" style="67" hidden="1" customWidth="1"/>
    <col min="3112" max="3117" width="11.42578125" style="67"/>
    <col min="3118" max="3118" width="14.42578125" style="67" bestFit="1" customWidth="1"/>
    <col min="3119" max="3312" width="11.42578125" style="67"/>
    <col min="3313" max="3313" width="19.28515625" style="67" customWidth="1"/>
    <col min="3314" max="3314" width="6.85546875" style="67" customWidth="1"/>
    <col min="3315" max="3315" width="43.28515625" style="67" customWidth="1"/>
    <col min="3316" max="3317" width="7.42578125" style="67" customWidth="1"/>
    <col min="3318" max="3318" width="5.42578125" style="67" customWidth="1"/>
    <col min="3319" max="3324" width="0" style="67" hidden="1" customWidth="1"/>
    <col min="3325" max="3330" width="5.85546875" style="67" customWidth="1"/>
    <col min="3331" max="3331" width="9.140625" style="67" customWidth="1"/>
    <col min="3332" max="3332" width="8" style="67" customWidth="1"/>
    <col min="3333" max="3333" width="12.28515625" style="67" customWidth="1"/>
    <col min="3334" max="3358" width="0" style="67" hidden="1" customWidth="1"/>
    <col min="3359" max="3359" width="32.42578125" style="67" customWidth="1"/>
    <col min="3360" max="3360" width="35.7109375" style="67" customWidth="1"/>
    <col min="3361" max="3361" width="7.7109375" style="67" customWidth="1"/>
    <col min="3362" max="3367" width="0" style="67" hidden="1" customWidth="1"/>
    <col min="3368" max="3373" width="11.42578125" style="67"/>
    <col min="3374" max="3374" width="14.42578125" style="67" bestFit="1" customWidth="1"/>
    <col min="3375" max="3568" width="11.42578125" style="67"/>
    <col min="3569" max="3569" width="19.28515625" style="67" customWidth="1"/>
    <col min="3570" max="3570" width="6.85546875" style="67" customWidth="1"/>
    <col min="3571" max="3571" width="43.28515625" style="67" customWidth="1"/>
    <col min="3572" max="3573" width="7.42578125" style="67" customWidth="1"/>
    <col min="3574" max="3574" width="5.42578125" style="67" customWidth="1"/>
    <col min="3575" max="3580" width="0" style="67" hidden="1" customWidth="1"/>
    <col min="3581" max="3586" width="5.85546875" style="67" customWidth="1"/>
    <col min="3587" max="3587" width="9.140625" style="67" customWidth="1"/>
    <col min="3588" max="3588" width="8" style="67" customWidth="1"/>
    <col min="3589" max="3589" width="12.28515625" style="67" customWidth="1"/>
    <col min="3590" max="3614" width="0" style="67" hidden="1" customWidth="1"/>
    <col min="3615" max="3615" width="32.42578125" style="67" customWidth="1"/>
    <col min="3616" max="3616" width="35.7109375" style="67" customWidth="1"/>
    <col min="3617" max="3617" width="7.7109375" style="67" customWidth="1"/>
    <col min="3618" max="3623" width="0" style="67" hidden="1" customWidth="1"/>
    <col min="3624" max="3629" width="11.42578125" style="67"/>
    <col min="3630" max="3630" width="14.42578125" style="67" bestFit="1" customWidth="1"/>
    <col min="3631" max="3824" width="11.42578125" style="67"/>
    <col min="3825" max="3825" width="19.28515625" style="67" customWidth="1"/>
    <col min="3826" max="3826" width="6.85546875" style="67" customWidth="1"/>
    <col min="3827" max="3827" width="43.28515625" style="67" customWidth="1"/>
    <col min="3828" max="3829" width="7.42578125" style="67" customWidth="1"/>
    <col min="3830" max="3830" width="5.42578125" style="67" customWidth="1"/>
    <col min="3831" max="3836" width="0" style="67" hidden="1" customWidth="1"/>
    <col min="3837" max="3842" width="5.85546875" style="67" customWidth="1"/>
    <col min="3843" max="3843" width="9.140625" style="67" customWidth="1"/>
    <col min="3844" max="3844" width="8" style="67" customWidth="1"/>
    <col min="3845" max="3845" width="12.28515625" style="67" customWidth="1"/>
    <col min="3846" max="3870" width="0" style="67" hidden="1" customWidth="1"/>
    <col min="3871" max="3871" width="32.42578125" style="67" customWidth="1"/>
    <col min="3872" max="3872" width="35.7109375" style="67" customWidth="1"/>
    <col min="3873" max="3873" width="7.7109375" style="67" customWidth="1"/>
    <col min="3874" max="3879" width="0" style="67" hidden="1" customWidth="1"/>
    <col min="3880" max="3885" width="11.42578125" style="67"/>
    <col min="3886" max="3886" width="14.42578125" style="67" bestFit="1" customWidth="1"/>
    <col min="3887" max="4080" width="11.42578125" style="67"/>
    <col min="4081" max="4081" width="19.28515625" style="67" customWidth="1"/>
    <col min="4082" max="4082" width="6.85546875" style="67" customWidth="1"/>
    <col min="4083" max="4083" width="43.28515625" style="67" customWidth="1"/>
    <col min="4084" max="4085" width="7.42578125" style="67" customWidth="1"/>
    <col min="4086" max="4086" width="5.42578125" style="67" customWidth="1"/>
    <col min="4087" max="4092" width="0" style="67" hidden="1" customWidth="1"/>
    <col min="4093" max="4098" width="5.85546875" style="67" customWidth="1"/>
    <col min="4099" max="4099" width="9.140625" style="67" customWidth="1"/>
    <col min="4100" max="4100" width="8" style="67" customWidth="1"/>
    <col min="4101" max="4101" width="12.28515625" style="67" customWidth="1"/>
    <col min="4102" max="4126" width="0" style="67" hidden="1" customWidth="1"/>
    <col min="4127" max="4127" width="32.42578125" style="67" customWidth="1"/>
    <col min="4128" max="4128" width="35.7109375" style="67" customWidth="1"/>
    <col min="4129" max="4129" width="7.7109375" style="67" customWidth="1"/>
    <col min="4130" max="4135" width="0" style="67" hidden="1" customWidth="1"/>
    <col min="4136" max="4141" width="11.42578125" style="67"/>
    <col min="4142" max="4142" width="14.42578125" style="67" bestFit="1" customWidth="1"/>
    <col min="4143" max="4336" width="11.42578125" style="67"/>
    <col min="4337" max="4337" width="19.28515625" style="67" customWidth="1"/>
    <col min="4338" max="4338" width="6.85546875" style="67" customWidth="1"/>
    <col min="4339" max="4339" width="43.28515625" style="67" customWidth="1"/>
    <col min="4340" max="4341" width="7.42578125" style="67" customWidth="1"/>
    <col min="4342" max="4342" width="5.42578125" style="67" customWidth="1"/>
    <col min="4343" max="4348" width="0" style="67" hidden="1" customWidth="1"/>
    <col min="4349" max="4354" width="5.85546875" style="67" customWidth="1"/>
    <col min="4355" max="4355" width="9.140625" style="67" customWidth="1"/>
    <col min="4356" max="4356" width="8" style="67" customWidth="1"/>
    <col min="4357" max="4357" width="12.28515625" style="67" customWidth="1"/>
    <col min="4358" max="4382" width="0" style="67" hidden="1" customWidth="1"/>
    <col min="4383" max="4383" width="32.42578125" style="67" customWidth="1"/>
    <col min="4384" max="4384" width="35.7109375" style="67" customWidth="1"/>
    <col min="4385" max="4385" width="7.7109375" style="67" customWidth="1"/>
    <col min="4386" max="4391" width="0" style="67" hidden="1" customWidth="1"/>
    <col min="4392" max="4397" width="11.42578125" style="67"/>
    <col min="4398" max="4398" width="14.42578125" style="67" bestFit="1" customWidth="1"/>
    <col min="4399" max="4592" width="11.42578125" style="67"/>
    <col min="4593" max="4593" width="19.28515625" style="67" customWidth="1"/>
    <col min="4594" max="4594" width="6.85546875" style="67" customWidth="1"/>
    <col min="4595" max="4595" width="43.28515625" style="67" customWidth="1"/>
    <col min="4596" max="4597" width="7.42578125" style="67" customWidth="1"/>
    <col min="4598" max="4598" width="5.42578125" style="67" customWidth="1"/>
    <col min="4599" max="4604" width="0" style="67" hidden="1" customWidth="1"/>
    <col min="4605" max="4610" width="5.85546875" style="67" customWidth="1"/>
    <col min="4611" max="4611" width="9.140625" style="67" customWidth="1"/>
    <col min="4612" max="4612" width="8" style="67" customWidth="1"/>
    <col min="4613" max="4613" width="12.28515625" style="67" customWidth="1"/>
    <col min="4614" max="4638" width="0" style="67" hidden="1" customWidth="1"/>
    <col min="4639" max="4639" width="32.42578125" style="67" customWidth="1"/>
    <col min="4640" max="4640" width="35.7109375" style="67" customWidth="1"/>
    <col min="4641" max="4641" width="7.7109375" style="67" customWidth="1"/>
    <col min="4642" max="4647" width="0" style="67" hidden="1" customWidth="1"/>
    <col min="4648" max="4653" width="11.42578125" style="67"/>
    <col min="4654" max="4654" width="14.42578125" style="67" bestFit="1" customWidth="1"/>
    <col min="4655" max="4848" width="11.42578125" style="67"/>
    <col min="4849" max="4849" width="19.28515625" style="67" customWidth="1"/>
    <col min="4850" max="4850" width="6.85546875" style="67" customWidth="1"/>
    <col min="4851" max="4851" width="43.28515625" style="67" customWidth="1"/>
    <col min="4852" max="4853" width="7.42578125" style="67" customWidth="1"/>
    <col min="4854" max="4854" width="5.42578125" style="67" customWidth="1"/>
    <col min="4855" max="4860" width="0" style="67" hidden="1" customWidth="1"/>
    <col min="4861" max="4866" width="5.85546875" style="67" customWidth="1"/>
    <col min="4867" max="4867" width="9.140625" style="67" customWidth="1"/>
    <col min="4868" max="4868" width="8" style="67" customWidth="1"/>
    <col min="4869" max="4869" width="12.28515625" style="67" customWidth="1"/>
    <col min="4870" max="4894" width="0" style="67" hidden="1" customWidth="1"/>
    <col min="4895" max="4895" width="32.42578125" style="67" customWidth="1"/>
    <col min="4896" max="4896" width="35.7109375" style="67" customWidth="1"/>
    <col min="4897" max="4897" width="7.7109375" style="67" customWidth="1"/>
    <col min="4898" max="4903" width="0" style="67" hidden="1" customWidth="1"/>
    <col min="4904" max="4909" width="11.42578125" style="67"/>
    <col min="4910" max="4910" width="14.42578125" style="67" bestFit="1" customWidth="1"/>
    <col min="4911" max="5104" width="11.42578125" style="67"/>
    <col min="5105" max="5105" width="19.28515625" style="67" customWidth="1"/>
    <col min="5106" max="5106" width="6.85546875" style="67" customWidth="1"/>
    <col min="5107" max="5107" width="43.28515625" style="67" customWidth="1"/>
    <col min="5108" max="5109" width="7.42578125" style="67" customWidth="1"/>
    <col min="5110" max="5110" width="5.42578125" style="67" customWidth="1"/>
    <col min="5111" max="5116" width="0" style="67" hidden="1" customWidth="1"/>
    <col min="5117" max="5122" width="5.85546875" style="67" customWidth="1"/>
    <col min="5123" max="5123" width="9.140625" style="67" customWidth="1"/>
    <col min="5124" max="5124" width="8" style="67" customWidth="1"/>
    <col min="5125" max="5125" width="12.28515625" style="67" customWidth="1"/>
    <col min="5126" max="5150" width="0" style="67" hidden="1" customWidth="1"/>
    <col min="5151" max="5151" width="32.42578125" style="67" customWidth="1"/>
    <col min="5152" max="5152" width="35.7109375" style="67" customWidth="1"/>
    <col min="5153" max="5153" width="7.7109375" style="67" customWidth="1"/>
    <col min="5154" max="5159" width="0" style="67" hidden="1" customWidth="1"/>
    <col min="5160" max="5165" width="11.42578125" style="67"/>
    <col min="5166" max="5166" width="14.42578125" style="67" bestFit="1" customWidth="1"/>
    <col min="5167" max="5360" width="11.42578125" style="67"/>
    <col min="5361" max="5361" width="19.28515625" style="67" customWidth="1"/>
    <col min="5362" max="5362" width="6.85546875" style="67" customWidth="1"/>
    <col min="5363" max="5363" width="43.28515625" style="67" customWidth="1"/>
    <col min="5364" max="5365" width="7.42578125" style="67" customWidth="1"/>
    <col min="5366" max="5366" width="5.42578125" style="67" customWidth="1"/>
    <col min="5367" max="5372" width="0" style="67" hidden="1" customWidth="1"/>
    <col min="5373" max="5378" width="5.85546875" style="67" customWidth="1"/>
    <col min="5379" max="5379" width="9.140625" style="67" customWidth="1"/>
    <col min="5380" max="5380" width="8" style="67" customWidth="1"/>
    <col min="5381" max="5381" width="12.28515625" style="67" customWidth="1"/>
    <col min="5382" max="5406" width="0" style="67" hidden="1" customWidth="1"/>
    <col min="5407" max="5407" width="32.42578125" style="67" customWidth="1"/>
    <col min="5408" max="5408" width="35.7109375" style="67" customWidth="1"/>
    <col min="5409" max="5409" width="7.7109375" style="67" customWidth="1"/>
    <col min="5410" max="5415" width="0" style="67" hidden="1" customWidth="1"/>
    <col min="5416" max="5421" width="11.42578125" style="67"/>
    <col min="5422" max="5422" width="14.42578125" style="67" bestFit="1" customWidth="1"/>
    <col min="5423" max="5616" width="11.42578125" style="67"/>
    <col min="5617" max="5617" width="19.28515625" style="67" customWidth="1"/>
    <col min="5618" max="5618" width="6.85546875" style="67" customWidth="1"/>
    <col min="5619" max="5619" width="43.28515625" style="67" customWidth="1"/>
    <col min="5620" max="5621" width="7.42578125" style="67" customWidth="1"/>
    <col min="5622" max="5622" width="5.42578125" style="67" customWidth="1"/>
    <col min="5623" max="5628" width="0" style="67" hidden="1" customWidth="1"/>
    <col min="5629" max="5634" width="5.85546875" style="67" customWidth="1"/>
    <col min="5635" max="5635" width="9.140625" style="67" customWidth="1"/>
    <col min="5636" max="5636" width="8" style="67" customWidth="1"/>
    <col min="5637" max="5637" width="12.28515625" style="67" customWidth="1"/>
    <col min="5638" max="5662" width="0" style="67" hidden="1" customWidth="1"/>
    <col min="5663" max="5663" width="32.42578125" style="67" customWidth="1"/>
    <col min="5664" max="5664" width="35.7109375" style="67" customWidth="1"/>
    <col min="5665" max="5665" width="7.7109375" style="67" customWidth="1"/>
    <col min="5666" max="5671" width="0" style="67" hidden="1" customWidth="1"/>
    <col min="5672" max="5677" width="11.42578125" style="67"/>
    <col min="5678" max="5678" width="14.42578125" style="67" bestFit="1" customWidth="1"/>
    <col min="5679" max="5872" width="11.42578125" style="67"/>
    <col min="5873" max="5873" width="19.28515625" style="67" customWidth="1"/>
    <col min="5874" max="5874" width="6.85546875" style="67" customWidth="1"/>
    <col min="5875" max="5875" width="43.28515625" style="67" customWidth="1"/>
    <col min="5876" max="5877" width="7.42578125" style="67" customWidth="1"/>
    <col min="5878" max="5878" width="5.42578125" style="67" customWidth="1"/>
    <col min="5879" max="5884" width="0" style="67" hidden="1" customWidth="1"/>
    <col min="5885" max="5890" width="5.85546875" style="67" customWidth="1"/>
    <col min="5891" max="5891" width="9.140625" style="67" customWidth="1"/>
    <col min="5892" max="5892" width="8" style="67" customWidth="1"/>
    <col min="5893" max="5893" width="12.28515625" style="67" customWidth="1"/>
    <col min="5894" max="5918" width="0" style="67" hidden="1" customWidth="1"/>
    <col min="5919" max="5919" width="32.42578125" style="67" customWidth="1"/>
    <col min="5920" max="5920" width="35.7109375" style="67" customWidth="1"/>
    <col min="5921" max="5921" width="7.7109375" style="67" customWidth="1"/>
    <col min="5922" max="5927" width="0" style="67" hidden="1" customWidth="1"/>
    <col min="5928" max="5933" width="11.42578125" style="67"/>
    <col min="5934" max="5934" width="14.42578125" style="67" bestFit="1" customWidth="1"/>
    <col min="5935" max="6128" width="11.42578125" style="67"/>
    <col min="6129" max="6129" width="19.28515625" style="67" customWidth="1"/>
    <col min="6130" max="6130" width="6.85546875" style="67" customWidth="1"/>
    <col min="6131" max="6131" width="43.28515625" style="67" customWidth="1"/>
    <col min="6132" max="6133" width="7.42578125" style="67" customWidth="1"/>
    <col min="6134" max="6134" width="5.42578125" style="67" customWidth="1"/>
    <col min="6135" max="6140" width="0" style="67" hidden="1" customWidth="1"/>
    <col min="6141" max="6146" width="5.85546875" style="67" customWidth="1"/>
    <col min="6147" max="6147" width="9.140625" style="67" customWidth="1"/>
    <col min="6148" max="6148" width="8" style="67" customWidth="1"/>
    <col min="6149" max="6149" width="12.28515625" style="67" customWidth="1"/>
    <col min="6150" max="6174" width="0" style="67" hidden="1" customWidth="1"/>
    <col min="6175" max="6175" width="32.42578125" style="67" customWidth="1"/>
    <col min="6176" max="6176" width="35.7109375" style="67" customWidth="1"/>
    <col min="6177" max="6177" width="7.7109375" style="67" customWidth="1"/>
    <col min="6178" max="6183" width="0" style="67" hidden="1" customWidth="1"/>
    <col min="6184" max="6189" width="11.42578125" style="67"/>
    <col min="6190" max="6190" width="14.42578125" style="67" bestFit="1" customWidth="1"/>
    <col min="6191" max="6384" width="11.42578125" style="67"/>
    <col min="6385" max="6385" width="19.28515625" style="67" customWidth="1"/>
    <col min="6386" max="6386" width="6.85546875" style="67" customWidth="1"/>
    <col min="6387" max="6387" width="43.28515625" style="67" customWidth="1"/>
    <col min="6388" max="6389" width="7.42578125" style="67" customWidth="1"/>
    <col min="6390" max="6390" width="5.42578125" style="67" customWidth="1"/>
    <col min="6391" max="6396" width="0" style="67" hidden="1" customWidth="1"/>
    <col min="6397" max="6402" width="5.85546875" style="67" customWidth="1"/>
    <col min="6403" max="6403" width="9.140625" style="67" customWidth="1"/>
    <col min="6404" max="6404" width="8" style="67" customWidth="1"/>
    <col min="6405" max="6405" width="12.28515625" style="67" customWidth="1"/>
    <col min="6406" max="6430" width="0" style="67" hidden="1" customWidth="1"/>
    <col min="6431" max="6431" width="32.42578125" style="67" customWidth="1"/>
    <col min="6432" max="6432" width="35.7109375" style="67" customWidth="1"/>
    <col min="6433" max="6433" width="7.7109375" style="67" customWidth="1"/>
    <col min="6434" max="6439" width="0" style="67" hidden="1" customWidth="1"/>
    <col min="6440" max="6445" width="11.42578125" style="67"/>
    <col min="6446" max="6446" width="14.42578125" style="67" bestFit="1" customWidth="1"/>
    <col min="6447" max="6640" width="11.42578125" style="67"/>
    <col min="6641" max="6641" width="19.28515625" style="67" customWidth="1"/>
    <col min="6642" max="6642" width="6.85546875" style="67" customWidth="1"/>
    <col min="6643" max="6643" width="43.28515625" style="67" customWidth="1"/>
    <col min="6644" max="6645" width="7.42578125" style="67" customWidth="1"/>
    <col min="6646" max="6646" width="5.42578125" style="67" customWidth="1"/>
    <col min="6647" max="6652" width="0" style="67" hidden="1" customWidth="1"/>
    <col min="6653" max="6658" width="5.85546875" style="67" customWidth="1"/>
    <col min="6659" max="6659" width="9.140625" style="67" customWidth="1"/>
    <col min="6660" max="6660" width="8" style="67" customWidth="1"/>
    <col min="6661" max="6661" width="12.28515625" style="67" customWidth="1"/>
    <col min="6662" max="6686" width="0" style="67" hidden="1" customWidth="1"/>
    <col min="6687" max="6687" width="32.42578125" style="67" customWidth="1"/>
    <col min="6688" max="6688" width="35.7109375" style="67" customWidth="1"/>
    <col min="6689" max="6689" width="7.7109375" style="67" customWidth="1"/>
    <col min="6690" max="6695" width="0" style="67" hidden="1" customWidth="1"/>
    <col min="6696" max="6701" width="11.42578125" style="67"/>
    <col min="6702" max="6702" width="14.42578125" style="67" bestFit="1" customWidth="1"/>
    <col min="6703" max="6896" width="11.42578125" style="67"/>
    <col min="6897" max="6897" width="19.28515625" style="67" customWidth="1"/>
    <col min="6898" max="6898" width="6.85546875" style="67" customWidth="1"/>
    <col min="6899" max="6899" width="43.28515625" style="67" customWidth="1"/>
    <col min="6900" max="6901" width="7.42578125" style="67" customWidth="1"/>
    <col min="6902" max="6902" width="5.42578125" style="67" customWidth="1"/>
    <col min="6903" max="6908" width="0" style="67" hidden="1" customWidth="1"/>
    <col min="6909" max="6914" width="5.85546875" style="67" customWidth="1"/>
    <col min="6915" max="6915" width="9.140625" style="67" customWidth="1"/>
    <col min="6916" max="6916" width="8" style="67" customWidth="1"/>
    <col min="6917" max="6917" width="12.28515625" style="67" customWidth="1"/>
    <col min="6918" max="6942" width="0" style="67" hidden="1" customWidth="1"/>
    <col min="6943" max="6943" width="32.42578125" style="67" customWidth="1"/>
    <col min="6944" max="6944" width="35.7109375" style="67" customWidth="1"/>
    <col min="6945" max="6945" width="7.7109375" style="67" customWidth="1"/>
    <col min="6946" max="6951" width="0" style="67" hidden="1" customWidth="1"/>
    <col min="6952" max="6957" width="11.42578125" style="67"/>
    <col min="6958" max="6958" width="14.42578125" style="67" bestFit="1" customWidth="1"/>
    <col min="6959" max="7152" width="11.42578125" style="67"/>
    <col min="7153" max="7153" width="19.28515625" style="67" customWidth="1"/>
    <col min="7154" max="7154" width="6.85546875" style="67" customWidth="1"/>
    <col min="7155" max="7155" width="43.28515625" style="67" customWidth="1"/>
    <col min="7156" max="7157" width="7.42578125" style="67" customWidth="1"/>
    <col min="7158" max="7158" width="5.42578125" style="67" customWidth="1"/>
    <col min="7159" max="7164" width="0" style="67" hidden="1" customWidth="1"/>
    <col min="7165" max="7170" width="5.85546875" style="67" customWidth="1"/>
    <col min="7171" max="7171" width="9.140625" style="67" customWidth="1"/>
    <col min="7172" max="7172" width="8" style="67" customWidth="1"/>
    <col min="7173" max="7173" width="12.28515625" style="67" customWidth="1"/>
    <col min="7174" max="7198" width="0" style="67" hidden="1" customWidth="1"/>
    <col min="7199" max="7199" width="32.42578125" style="67" customWidth="1"/>
    <col min="7200" max="7200" width="35.7109375" style="67" customWidth="1"/>
    <col min="7201" max="7201" width="7.7109375" style="67" customWidth="1"/>
    <col min="7202" max="7207" width="0" style="67" hidden="1" customWidth="1"/>
    <col min="7208" max="7213" width="11.42578125" style="67"/>
    <col min="7214" max="7214" width="14.42578125" style="67" bestFit="1" customWidth="1"/>
    <col min="7215" max="7408" width="11.42578125" style="67"/>
    <col min="7409" max="7409" width="19.28515625" style="67" customWidth="1"/>
    <col min="7410" max="7410" width="6.85546875" style="67" customWidth="1"/>
    <col min="7411" max="7411" width="43.28515625" style="67" customWidth="1"/>
    <col min="7412" max="7413" width="7.42578125" style="67" customWidth="1"/>
    <col min="7414" max="7414" width="5.42578125" style="67" customWidth="1"/>
    <col min="7415" max="7420" width="0" style="67" hidden="1" customWidth="1"/>
    <col min="7421" max="7426" width="5.85546875" style="67" customWidth="1"/>
    <col min="7427" max="7427" width="9.140625" style="67" customWidth="1"/>
    <col min="7428" max="7428" width="8" style="67" customWidth="1"/>
    <col min="7429" max="7429" width="12.28515625" style="67" customWidth="1"/>
    <col min="7430" max="7454" width="0" style="67" hidden="1" customWidth="1"/>
    <col min="7455" max="7455" width="32.42578125" style="67" customWidth="1"/>
    <col min="7456" max="7456" width="35.7109375" style="67" customWidth="1"/>
    <col min="7457" max="7457" width="7.7109375" style="67" customWidth="1"/>
    <col min="7458" max="7463" width="0" style="67" hidden="1" customWidth="1"/>
    <col min="7464" max="7469" width="11.42578125" style="67"/>
    <col min="7470" max="7470" width="14.42578125" style="67" bestFit="1" customWidth="1"/>
    <col min="7471" max="7664" width="11.42578125" style="67"/>
    <col min="7665" max="7665" width="19.28515625" style="67" customWidth="1"/>
    <col min="7666" max="7666" width="6.85546875" style="67" customWidth="1"/>
    <col min="7667" max="7667" width="43.28515625" style="67" customWidth="1"/>
    <col min="7668" max="7669" width="7.42578125" style="67" customWidth="1"/>
    <col min="7670" max="7670" width="5.42578125" style="67" customWidth="1"/>
    <col min="7671" max="7676" width="0" style="67" hidden="1" customWidth="1"/>
    <col min="7677" max="7682" width="5.85546875" style="67" customWidth="1"/>
    <col min="7683" max="7683" width="9.140625" style="67" customWidth="1"/>
    <col min="7684" max="7684" width="8" style="67" customWidth="1"/>
    <col min="7685" max="7685" width="12.28515625" style="67" customWidth="1"/>
    <col min="7686" max="7710" width="0" style="67" hidden="1" customWidth="1"/>
    <col min="7711" max="7711" width="32.42578125" style="67" customWidth="1"/>
    <col min="7712" max="7712" width="35.7109375" style="67" customWidth="1"/>
    <col min="7713" max="7713" width="7.7109375" style="67" customWidth="1"/>
    <col min="7714" max="7719" width="0" style="67" hidden="1" customWidth="1"/>
    <col min="7720" max="7725" width="11.42578125" style="67"/>
    <col min="7726" max="7726" width="14.42578125" style="67" bestFit="1" customWidth="1"/>
    <col min="7727" max="7920" width="11.42578125" style="67"/>
    <col min="7921" max="7921" width="19.28515625" style="67" customWidth="1"/>
    <col min="7922" max="7922" width="6.85546875" style="67" customWidth="1"/>
    <col min="7923" max="7923" width="43.28515625" style="67" customWidth="1"/>
    <col min="7924" max="7925" width="7.42578125" style="67" customWidth="1"/>
    <col min="7926" max="7926" width="5.42578125" style="67" customWidth="1"/>
    <col min="7927" max="7932" width="0" style="67" hidden="1" customWidth="1"/>
    <col min="7933" max="7938" width="5.85546875" style="67" customWidth="1"/>
    <col min="7939" max="7939" width="9.140625" style="67" customWidth="1"/>
    <col min="7940" max="7940" width="8" style="67" customWidth="1"/>
    <col min="7941" max="7941" width="12.28515625" style="67" customWidth="1"/>
    <col min="7942" max="7966" width="0" style="67" hidden="1" customWidth="1"/>
    <col min="7967" max="7967" width="32.42578125" style="67" customWidth="1"/>
    <col min="7968" max="7968" width="35.7109375" style="67" customWidth="1"/>
    <col min="7969" max="7969" width="7.7109375" style="67" customWidth="1"/>
    <col min="7970" max="7975" width="0" style="67" hidden="1" customWidth="1"/>
    <col min="7976" max="7981" width="11.42578125" style="67"/>
    <col min="7982" max="7982" width="14.42578125" style="67" bestFit="1" customWidth="1"/>
    <col min="7983" max="8176" width="11.42578125" style="67"/>
    <col min="8177" max="8177" width="19.28515625" style="67" customWidth="1"/>
    <col min="8178" max="8178" width="6.85546875" style="67" customWidth="1"/>
    <col min="8179" max="8179" width="43.28515625" style="67" customWidth="1"/>
    <col min="8180" max="8181" width="7.42578125" style="67" customWidth="1"/>
    <col min="8182" max="8182" width="5.42578125" style="67" customWidth="1"/>
    <col min="8183" max="8188" width="0" style="67" hidden="1" customWidth="1"/>
    <col min="8189" max="8194" width="5.85546875" style="67" customWidth="1"/>
    <col min="8195" max="8195" width="9.140625" style="67" customWidth="1"/>
    <col min="8196" max="8196" width="8" style="67" customWidth="1"/>
    <col min="8197" max="8197" width="12.28515625" style="67" customWidth="1"/>
    <col min="8198" max="8222" width="0" style="67" hidden="1" customWidth="1"/>
    <col min="8223" max="8223" width="32.42578125" style="67" customWidth="1"/>
    <col min="8224" max="8224" width="35.7109375" style="67" customWidth="1"/>
    <col min="8225" max="8225" width="7.7109375" style="67" customWidth="1"/>
    <col min="8226" max="8231" width="0" style="67" hidden="1" customWidth="1"/>
    <col min="8232" max="8237" width="11.42578125" style="67"/>
    <col min="8238" max="8238" width="14.42578125" style="67" bestFit="1" customWidth="1"/>
    <col min="8239" max="8432" width="11.42578125" style="67"/>
    <col min="8433" max="8433" width="19.28515625" style="67" customWidth="1"/>
    <col min="8434" max="8434" width="6.85546875" style="67" customWidth="1"/>
    <col min="8435" max="8435" width="43.28515625" style="67" customWidth="1"/>
    <col min="8436" max="8437" width="7.42578125" style="67" customWidth="1"/>
    <col min="8438" max="8438" width="5.42578125" style="67" customWidth="1"/>
    <col min="8439" max="8444" width="0" style="67" hidden="1" customWidth="1"/>
    <col min="8445" max="8450" width="5.85546875" style="67" customWidth="1"/>
    <col min="8451" max="8451" width="9.140625" style="67" customWidth="1"/>
    <col min="8452" max="8452" width="8" style="67" customWidth="1"/>
    <col min="8453" max="8453" width="12.28515625" style="67" customWidth="1"/>
    <col min="8454" max="8478" width="0" style="67" hidden="1" customWidth="1"/>
    <col min="8479" max="8479" width="32.42578125" style="67" customWidth="1"/>
    <col min="8480" max="8480" width="35.7109375" style="67" customWidth="1"/>
    <col min="8481" max="8481" width="7.7109375" style="67" customWidth="1"/>
    <col min="8482" max="8487" width="0" style="67" hidden="1" customWidth="1"/>
    <col min="8488" max="8493" width="11.42578125" style="67"/>
    <col min="8494" max="8494" width="14.42578125" style="67" bestFit="1" customWidth="1"/>
    <col min="8495" max="8688" width="11.42578125" style="67"/>
    <col min="8689" max="8689" width="19.28515625" style="67" customWidth="1"/>
    <col min="8690" max="8690" width="6.85546875" style="67" customWidth="1"/>
    <col min="8691" max="8691" width="43.28515625" style="67" customWidth="1"/>
    <col min="8692" max="8693" width="7.42578125" style="67" customWidth="1"/>
    <col min="8694" max="8694" width="5.42578125" style="67" customWidth="1"/>
    <col min="8695" max="8700" width="0" style="67" hidden="1" customWidth="1"/>
    <col min="8701" max="8706" width="5.85546875" style="67" customWidth="1"/>
    <col min="8707" max="8707" width="9.140625" style="67" customWidth="1"/>
    <col min="8708" max="8708" width="8" style="67" customWidth="1"/>
    <col min="8709" max="8709" width="12.28515625" style="67" customWidth="1"/>
    <col min="8710" max="8734" width="0" style="67" hidden="1" customWidth="1"/>
    <col min="8735" max="8735" width="32.42578125" style="67" customWidth="1"/>
    <col min="8736" max="8736" width="35.7109375" style="67" customWidth="1"/>
    <col min="8737" max="8737" width="7.7109375" style="67" customWidth="1"/>
    <col min="8738" max="8743" width="0" style="67" hidden="1" customWidth="1"/>
    <col min="8744" max="8749" width="11.42578125" style="67"/>
    <col min="8750" max="8750" width="14.42578125" style="67" bestFit="1" customWidth="1"/>
    <col min="8751" max="8944" width="11.42578125" style="67"/>
    <col min="8945" max="8945" width="19.28515625" style="67" customWidth="1"/>
    <col min="8946" max="8946" width="6.85546875" style="67" customWidth="1"/>
    <col min="8947" max="8947" width="43.28515625" style="67" customWidth="1"/>
    <col min="8948" max="8949" width="7.42578125" style="67" customWidth="1"/>
    <col min="8950" max="8950" width="5.42578125" style="67" customWidth="1"/>
    <col min="8951" max="8956" width="0" style="67" hidden="1" customWidth="1"/>
    <col min="8957" max="8962" width="5.85546875" style="67" customWidth="1"/>
    <col min="8963" max="8963" width="9.140625" style="67" customWidth="1"/>
    <col min="8964" max="8964" width="8" style="67" customWidth="1"/>
    <col min="8965" max="8965" width="12.28515625" style="67" customWidth="1"/>
    <col min="8966" max="8990" width="0" style="67" hidden="1" customWidth="1"/>
    <col min="8991" max="8991" width="32.42578125" style="67" customWidth="1"/>
    <col min="8992" max="8992" width="35.7109375" style="67" customWidth="1"/>
    <col min="8993" max="8993" width="7.7109375" style="67" customWidth="1"/>
    <col min="8994" max="8999" width="0" style="67" hidden="1" customWidth="1"/>
    <col min="9000" max="9005" width="11.42578125" style="67"/>
    <col min="9006" max="9006" width="14.42578125" style="67" bestFit="1" customWidth="1"/>
    <col min="9007" max="9200" width="11.42578125" style="67"/>
    <col min="9201" max="9201" width="19.28515625" style="67" customWidth="1"/>
    <col min="9202" max="9202" width="6.85546875" style="67" customWidth="1"/>
    <col min="9203" max="9203" width="43.28515625" style="67" customWidth="1"/>
    <col min="9204" max="9205" width="7.42578125" style="67" customWidth="1"/>
    <col min="9206" max="9206" width="5.42578125" style="67" customWidth="1"/>
    <col min="9207" max="9212" width="0" style="67" hidden="1" customWidth="1"/>
    <col min="9213" max="9218" width="5.85546875" style="67" customWidth="1"/>
    <col min="9219" max="9219" width="9.140625" style="67" customWidth="1"/>
    <col min="9220" max="9220" width="8" style="67" customWidth="1"/>
    <col min="9221" max="9221" width="12.28515625" style="67" customWidth="1"/>
    <col min="9222" max="9246" width="0" style="67" hidden="1" customWidth="1"/>
    <col min="9247" max="9247" width="32.42578125" style="67" customWidth="1"/>
    <col min="9248" max="9248" width="35.7109375" style="67" customWidth="1"/>
    <col min="9249" max="9249" width="7.7109375" style="67" customWidth="1"/>
    <col min="9250" max="9255" width="0" style="67" hidden="1" customWidth="1"/>
    <col min="9256" max="9261" width="11.42578125" style="67"/>
    <col min="9262" max="9262" width="14.42578125" style="67" bestFit="1" customWidth="1"/>
    <col min="9263" max="9456" width="11.42578125" style="67"/>
    <col min="9457" max="9457" width="19.28515625" style="67" customWidth="1"/>
    <col min="9458" max="9458" width="6.85546875" style="67" customWidth="1"/>
    <col min="9459" max="9459" width="43.28515625" style="67" customWidth="1"/>
    <col min="9460" max="9461" width="7.42578125" style="67" customWidth="1"/>
    <col min="9462" max="9462" width="5.42578125" style="67" customWidth="1"/>
    <col min="9463" max="9468" width="0" style="67" hidden="1" customWidth="1"/>
    <col min="9469" max="9474" width="5.85546875" style="67" customWidth="1"/>
    <col min="9475" max="9475" width="9.140625" style="67" customWidth="1"/>
    <col min="9476" max="9476" width="8" style="67" customWidth="1"/>
    <col min="9477" max="9477" width="12.28515625" style="67" customWidth="1"/>
    <col min="9478" max="9502" width="0" style="67" hidden="1" customWidth="1"/>
    <col min="9503" max="9503" width="32.42578125" style="67" customWidth="1"/>
    <col min="9504" max="9504" width="35.7109375" style="67" customWidth="1"/>
    <col min="9505" max="9505" width="7.7109375" style="67" customWidth="1"/>
    <col min="9506" max="9511" width="0" style="67" hidden="1" customWidth="1"/>
    <col min="9512" max="9517" width="11.42578125" style="67"/>
    <col min="9518" max="9518" width="14.42578125" style="67" bestFit="1" customWidth="1"/>
    <col min="9519" max="9712" width="11.42578125" style="67"/>
    <col min="9713" max="9713" width="19.28515625" style="67" customWidth="1"/>
    <col min="9714" max="9714" width="6.85546875" style="67" customWidth="1"/>
    <col min="9715" max="9715" width="43.28515625" style="67" customWidth="1"/>
    <col min="9716" max="9717" width="7.42578125" style="67" customWidth="1"/>
    <col min="9718" max="9718" width="5.42578125" style="67" customWidth="1"/>
    <col min="9719" max="9724" width="0" style="67" hidden="1" customWidth="1"/>
    <col min="9725" max="9730" width="5.85546875" style="67" customWidth="1"/>
    <col min="9731" max="9731" width="9.140625" style="67" customWidth="1"/>
    <col min="9732" max="9732" width="8" style="67" customWidth="1"/>
    <col min="9733" max="9733" width="12.28515625" style="67" customWidth="1"/>
    <col min="9734" max="9758" width="0" style="67" hidden="1" customWidth="1"/>
    <col min="9759" max="9759" width="32.42578125" style="67" customWidth="1"/>
    <col min="9760" max="9760" width="35.7109375" style="67" customWidth="1"/>
    <col min="9761" max="9761" width="7.7109375" style="67" customWidth="1"/>
    <col min="9762" max="9767" width="0" style="67" hidden="1" customWidth="1"/>
    <col min="9768" max="9773" width="11.42578125" style="67"/>
    <col min="9774" max="9774" width="14.42578125" style="67" bestFit="1" customWidth="1"/>
    <col min="9775" max="9968" width="11.42578125" style="67"/>
    <col min="9969" max="9969" width="19.28515625" style="67" customWidth="1"/>
    <col min="9970" max="9970" width="6.85546875" style="67" customWidth="1"/>
    <col min="9971" max="9971" width="43.28515625" style="67" customWidth="1"/>
    <col min="9972" max="9973" width="7.42578125" style="67" customWidth="1"/>
    <col min="9974" max="9974" width="5.42578125" style="67" customWidth="1"/>
    <col min="9975" max="9980" width="0" style="67" hidden="1" customWidth="1"/>
    <col min="9981" max="9986" width="5.85546875" style="67" customWidth="1"/>
    <col min="9987" max="9987" width="9.140625" style="67" customWidth="1"/>
    <col min="9988" max="9988" width="8" style="67" customWidth="1"/>
    <col min="9989" max="9989" width="12.28515625" style="67" customWidth="1"/>
    <col min="9990" max="10014" width="0" style="67" hidden="1" customWidth="1"/>
    <col min="10015" max="10015" width="32.42578125" style="67" customWidth="1"/>
    <col min="10016" max="10016" width="35.7109375" style="67" customWidth="1"/>
    <col min="10017" max="10017" width="7.7109375" style="67" customWidth="1"/>
    <col min="10018" max="10023" width="0" style="67" hidden="1" customWidth="1"/>
    <col min="10024" max="10029" width="11.42578125" style="67"/>
    <col min="10030" max="10030" width="14.42578125" style="67" bestFit="1" customWidth="1"/>
    <col min="10031" max="10224" width="11.42578125" style="67"/>
    <col min="10225" max="10225" width="19.28515625" style="67" customWidth="1"/>
    <col min="10226" max="10226" width="6.85546875" style="67" customWidth="1"/>
    <col min="10227" max="10227" width="43.28515625" style="67" customWidth="1"/>
    <col min="10228" max="10229" width="7.42578125" style="67" customWidth="1"/>
    <col min="10230" max="10230" width="5.42578125" style="67" customWidth="1"/>
    <col min="10231" max="10236" width="0" style="67" hidden="1" customWidth="1"/>
    <col min="10237" max="10242" width="5.85546875" style="67" customWidth="1"/>
    <col min="10243" max="10243" width="9.140625" style="67" customWidth="1"/>
    <col min="10244" max="10244" width="8" style="67" customWidth="1"/>
    <col min="10245" max="10245" width="12.28515625" style="67" customWidth="1"/>
    <col min="10246" max="10270" width="0" style="67" hidden="1" customWidth="1"/>
    <col min="10271" max="10271" width="32.42578125" style="67" customWidth="1"/>
    <col min="10272" max="10272" width="35.7109375" style="67" customWidth="1"/>
    <col min="10273" max="10273" width="7.7109375" style="67" customWidth="1"/>
    <col min="10274" max="10279" width="0" style="67" hidden="1" customWidth="1"/>
    <col min="10280" max="10285" width="11.42578125" style="67"/>
    <col min="10286" max="10286" width="14.42578125" style="67" bestFit="1" customWidth="1"/>
    <col min="10287" max="10480" width="11.42578125" style="67"/>
    <col min="10481" max="10481" width="19.28515625" style="67" customWidth="1"/>
    <col min="10482" max="10482" width="6.85546875" style="67" customWidth="1"/>
    <col min="10483" max="10483" width="43.28515625" style="67" customWidth="1"/>
    <col min="10484" max="10485" width="7.42578125" style="67" customWidth="1"/>
    <col min="10486" max="10486" width="5.42578125" style="67" customWidth="1"/>
    <col min="10487" max="10492" width="0" style="67" hidden="1" customWidth="1"/>
    <col min="10493" max="10498" width="5.85546875" style="67" customWidth="1"/>
    <col min="10499" max="10499" width="9.140625" style="67" customWidth="1"/>
    <col min="10500" max="10500" width="8" style="67" customWidth="1"/>
    <col min="10501" max="10501" width="12.28515625" style="67" customWidth="1"/>
    <col min="10502" max="10526" width="0" style="67" hidden="1" customWidth="1"/>
    <col min="10527" max="10527" width="32.42578125" style="67" customWidth="1"/>
    <col min="10528" max="10528" width="35.7109375" style="67" customWidth="1"/>
    <col min="10529" max="10529" width="7.7109375" style="67" customWidth="1"/>
    <col min="10530" max="10535" width="0" style="67" hidden="1" customWidth="1"/>
    <col min="10536" max="10541" width="11.42578125" style="67"/>
    <col min="10542" max="10542" width="14.42578125" style="67" bestFit="1" customWidth="1"/>
    <col min="10543" max="10736" width="11.42578125" style="67"/>
    <col min="10737" max="10737" width="19.28515625" style="67" customWidth="1"/>
    <col min="10738" max="10738" width="6.85546875" style="67" customWidth="1"/>
    <col min="10739" max="10739" width="43.28515625" style="67" customWidth="1"/>
    <col min="10740" max="10741" width="7.42578125" style="67" customWidth="1"/>
    <col min="10742" max="10742" width="5.42578125" style="67" customWidth="1"/>
    <col min="10743" max="10748" width="0" style="67" hidden="1" customWidth="1"/>
    <col min="10749" max="10754" width="5.85546875" style="67" customWidth="1"/>
    <col min="10755" max="10755" width="9.140625" style="67" customWidth="1"/>
    <col min="10756" max="10756" width="8" style="67" customWidth="1"/>
    <col min="10757" max="10757" width="12.28515625" style="67" customWidth="1"/>
    <col min="10758" max="10782" width="0" style="67" hidden="1" customWidth="1"/>
    <col min="10783" max="10783" width="32.42578125" style="67" customWidth="1"/>
    <col min="10784" max="10784" width="35.7109375" style="67" customWidth="1"/>
    <col min="10785" max="10785" width="7.7109375" style="67" customWidth="1"/>
    <col min="10786" max="10791" width="0" style="67" hidden="1" customWidth="1"/>
    <col min="10792" max="10797" width="11.42578125" style="67"/>
    <col min="10798" max="10798" width="14.42578125" style="67" bestFit="1" customWidth="1"/>
    <col min="10799" max="10992" width="11.42578125" style="67"/>
    <col min="10993" max="10993" width="19.28515625" style="67" customWidth="1"/>
    <col min="10994" max="10994" width="6.85546875" style="67" customWidth="1"/>
    <col min="10995" max="10995" width="43.28515625" style="67" customWidth="1"/>
    <col min="10996" max="10997" width="7.42578125" style="67" customWidth="1"/>
    <col min="10998" max="10998" width="5.42578125" style="67" customWidth="1"/>
    <col min="10999" max="11004" width="0" style="67" hidden="1" customWidth="1"/>
    <col min="11005" max="11010" width="5.85546875" style="67" customWidth="1"/>
    <col min="11011" max="11011" width="9.140625" style="67" customWidth="1"/>
    <col min="11012" max="11012" width="8" style="67" customWidth="1"/>
    <col min="11013" max="11013" width="12.28515625" style="67" customWidth="1"/>
    <col min="11014" max="11038" width="0" style="67" hidden="1" customWidth="1"/>
    <col min="11039" max="11039" width="32.42578125" style="67" customWidth="1"/>
    <col min="11040" max="11040" width="35.7109375" style="67" customWidth="1"/>
    <col min="11041" max="11041" width="7.7109375" style="67" customWidth="1"/>
    <col min="11042" max="11047" width="0" style="67" hidden="1" customWidth="1"/>
    <col min="11048" max="11053" width="11.42578125" style="67"/>
    <col min="11054" max="11054" width="14.42578125" style="67" bestFit="1" customWidth="1"/>
    <col min="11055" max="11248" width="11.42578125" style="67"/>
    <col min="11249" max="11249" width="19.28515625" style="67" customWidth="1"/>
    <col min="11250" max="11250" width="6.85546875" style="67" customWidth="1"/>
    <col min="11251" max="11251" width="43.28515625" style="67" customWidth="1"/>
    <col min="11252" max="11253" width="7.42578125" style="67" customWidth="1"/>
    <col min="11254" max="11254" width="5.42578125" style="67" customWidth="1"/>
    <col min="11255" max="11260" width="0" style="67" hidden="1" customWidth="1"/>
    <col min="11261" max="11266" width="5.85546875" style="67" customWidth="1"/>
    <col min="11267" max="11267" width="9.140625" style="67" customWidth="1"/>
    <col min="11268" max="11268" width="8" style="67" customWidth="1"/>
    <col min="11269" max="11269" width="12.28515625" style="67" customWidth="1"/>
    <col min="11270" max="11294" width="0" style="67" hidden="1" customWidth="1"/>
    <col min="11295" max="11295" width="32.42578125" style="67" customWidth="1"/>
    <col min="11296" max="11296" width="35.7109375" style="67" customWidth="1"/>
    <col min="11297" max="11297" width="7.7109375" style="67" customWidth="1"/>
    <col min="11298" max="11303" width="0" style="67" hidden="1" customWidth="1"/>
    <col min="11304" max="11309" width="11.42578125" style="67"/>
    <col min="11310" max="11310" width="14.42578125" style="67" bestFit="1" customWidth="1"/>
    <col min="11311" max="11504" width="11.42578125" style="67"/>
    <col min="11505" max="11505" width="19.28515625" style="67" customWidth="1"/>
    <col min="11506" max="11506" width="6.85546875" style="67" customWidth="1"/>
    <col min="11507" max="11507" width="43.28515625" style="67" customWidth="1"/>
    <col min="11508" max="11509" width="7.42578125" style="67" customWidth="1"/>
    <col min="11510" max="11510" width="5.42578125" style="67" customWidth="1"/>
    <col min="11511" max="11516" width="0" style="67" hidden="1" customWidth="1"/>
    <col min="11517" max="11522" width="5.85546875" style="67" customWidth="1"/>
    <col min="11523" max="11523" width="9.140625" style="67" customWidth="1"/>
    <col min="11524" max="11524" width="8" style="67" customWidth="1"/>
    <col min="11525" max="11525" width="12.28515625" style="67" customWidth="1"/>
    <col min="11526" max="11550" width="0" style="67" hidden="1" customWidth="1"/>
    <col min="11551" max="11551" width="32.42578125" style="67" customWidth="1"/>
    <col min="11552" max="11552" width="35.7109375" style="67" customWidth="1"/>
    <col min="11553" max="11553" width="7.7109375" style="67" customWidth="1"/>
    <col min="11554" max="11559" width="0" style="67" hidden="1" customWidth="1"/>
    <col min="11560" max="11565" width="11.42578125" style="67"/>
    <col min="11566" max="11566" width="14.42578125" style="67" bestFit="1" customWidth="1"/>
    <col min="11567" max="11760" width="11.42578125" style="67"/>
    <col min="11761" max="11761" width="19.28515625" style="67" customWidth="1"/>
    <col min="11762" max="11762" width="6.85546875" style="67" customWidth="1"/>
    <col min="11763" max="11763" width="43.28515625" style="67" customWidth="1"/>
    <col min="11764" max="11765" width="7.42578125" style="67" customWidth="1"/>
    <col min="11766" max="11766" width="5.42578125" style="67" customWidth="1"/>
    <col min="11767" max="11772" width="0" style="67" hidden="1" customWidth="1"/>
    <col min="11773" max="11778" width="5.85546875" style="67" customWidth="1"/>
    <col min="11779" max="11779" width="9.140625" style="67" customWidth="1"/>
    <col min="11780" max="11780" width="8" style="67" customWidth="1"/>
    <col min="11781" max="11781" width="12.28515625" style="67" customWidth="1"/>
    <col min="11782" max="11806" width="0" style="67" hidden="1" customWidth="1"/>
    <col min="11807" max="11807" width="32.42578125" style="67" customWidth="1"/>
    <col min="11808" max="11808" width="35.7109375" style="67" customWidth="1"/>
    <col min="11809" max="11809" width="7.7109375" style="67" customWidth="1"/>
    <col min="11810" max="11815" width="0" style="67" hidden="1" customWidth="1"/>
    <col min="11816" max="11821" width="11.42578125" style="67"/>
    <col min="11822" max="11822" width="14.42578125" style="67" bestFit="1" customWidth="1"/>
    <col min="11823" max="12016" width="11.42578125" style="67"/>
    <col min="12017" max="12017" width="19.28515625" style="67" customWidth="1"/>
    <col min="12018" max="12018" width="6.85546875" style="67" customWidth="1"/>
    <col min="12019" max="12019" width="43.28515625" style="67" customWidth="1"/>
    <col min="12020" max="12021" width="7.42578125" style="67" customWidth="1"/>
    <col min="12022" max="12022" width="5.42578125" style="67" customWidth="1"/>
    <col min="12023" max="12028" width="0" style="67" hidden="1" customWidth="1"/>
    <col min="12029" max="12034" width="5.85546875" style="67" customWidth="1"/>
    <col min="12035" max="12035" width="9.140625" style="67" customWidth="1"/>
    <col min="12036" max="12036" width="8" style="67" customWidth="1"/>
    <col min="12037" max="12037" width="12.28515625" style="67" customWidth="1"/>
    <col min="12038" max="12062" width="0" style="67" hidden="1" customWidth="1"/>
    <col min="12063" max="12063" width="32.42578125" style="67" customWidth="1"/>
    <col min="12064" max="12064" width="35.7109375" style="67" customWidth="1"/>
    <col min="12065" max="12065" width="7.7109375" style="67" customWidth="1"/>
    <col min="12066" max="12071" width="0" style="67" hidden="1" customWidth="1"/>
    <col min="12072" max="12077" width="11.42578125" style="67"/>
    <col min="12078" max="12078" width="14.42578125" style="67" bestFit="1" customWidth="1"/>
    <col min="12079" max="12272" width="11.42578125" style="67"/>
    <col min="12273" max="12273" width="19.28515625" style="67" customWidth="1"/>
    <col min="12274" max="12274" width="6.85546875" style="67" customWidth="1"/>
    <col min="12275" max="12275" width="43.28515625" style="67" customWidth="1"/>
    <col min="12276" max="12277" width="7.42578125" style="67" customWidth="1"/>
    <col min="12278" max="12278" width="5.42578125" style="67" customWidth="1"/>
    <col min="12279" max="12284" width="0" style="67" hidden="1" customWidth="1"/>
    <col min="12285" max="12290" width="5.85546875" style="67" customWidth="1"/>
    <col min="12291" max="12291" width="9.140625" style="67" customWidth="1"/>
    <col min="12292" max="12292" width="8" style="67" customWidth="1"/>
    <col min="12293" max="12293" width="12.28515625" style="67" customWidth="1"/>
    <col min="12294" max="12318" width="0" style="67" hidden="1" customWidth="1"/>
    <col min="12319" max="12319" width="32.42578125" style="67" customWidth="1"/>
    <col min="12320" max="12320" width="35.7109375" style="67" customWidth="1"/>
    <col min="12321" max="12321" width="7.7109375" style="67" customWidth="1"/>
    <col min="12322" max="12327" width="0" style="67" hidden="1" customWidth="1"/>
    <col min="12328" max="12333" width="11.42578125" style="67"/>
    <col min="12334" max="12334" width="14.42578125" style="67" bestFit="1" customWidth="1"/>
    <col min="12335" max="12528" width="11.42578125" style="67"/>
    <col min="12529" max="12529" width="19.28515625" style="67" customWidth="1"/>
    <col min="12530" max="12530" width="6.85546875" style="67" customWidth="1"/>
    <col min="12531" max="12531" width="43.28515625" style="67" customWidth="1"/>
    <col min="12532" max="12533" width="7.42578125" style="67" customWidth="1"/>
    <col min="12534" max="12534" width="5.42578125" style="67" customWidth="1"/>
    <col min="12535" max="12540" width="0" style="67" hidden="1" customWidth="1"/>
    <col min="12541" max="12546" width="5.85546875" style="67" customWidth="1"/>
    <col min="12547" max="12547" width="9.140625" style="67" customWidth="1"/>
    <col min="12548" max="12548" width="8" style="67" customWidth="1"/>
    <col min="12549" max="12549" width="12.28515625" style="67" customWidth="1"/>
    <col min="12550" max="12574" width="0" style="67" hidden="1" customWidth="1"/>
    <col min="12575" max="12575" width="32.42578125" style="67" customWidth="1"/>
    <col min="12576" max="12576" width="35.7109375" style="67" customWidth="1"/>
    <col min="12577" max="12577" width="7.7109375" style="67" customWidth="1"/>
    <col min="12578" max="12583" width="0" style="67" hidden="1" customWidth="1"/>
    <col min="12584" max="12589" width="11.42578125" style="67"/>
    <col min="12590" max="12590" width="14.42578125" style="67" bestFit="1" customWidth="1"/>
    <col min="12591" max="12784" width="11.42578125" style="67"/>
    <col min="12785" max="12785" width="19.28515625" style="67" customWidth="1"/>
    <col min="12786" max="12786" width="6.85546875" style="67" customWidth="1"/>
    <col min="12787" max="12787" width="43.28515625" style="67" customWidth="1"/>
    <col min="12788" max="12789" width="7.42578125" style="67" customWidth="1"/>
    <col min="12790" max="12790" width="5.42578125" style="67" customWidth="1"/>
    <col min="12791" max="12796" width="0" style="67" hidden="1" customWidth="1"/>
    <col min="12797" max="12802" width="5.85546875" style="67" customWidth="1"/>
    <col min="12803" max="12803" width="9.140625" style="67" customWidth="1"/>
    <col min="12804" max="12804" width="8" style="67" customWidth="1"/>
    <col min="12805" max="12805" width="12.28515625" style="67" customWidth="1"/>
    <col min="12806" max="12830" width="0" style="67" hidden="1" customWidth="1"/>
    <col min="12831" max="12831" width="32.42578125" style="67" customWidth="1"/>
    <col min="12832" max="12832" width="35.7109375" style="67" customWidth="1"/>
    <col min="12833" max="12833" width="7.7109375" style="67" customWidth="1"/>
    <col min="12834" max="12839" width="0" style="67" hidden="1" customWidth="1"/>
    <col min="12840" max="12845" width="11.42578125" style="67"/>
    <col min="12846" max="12846" width="14.42578125" style="67" bestFit="1" customWidth="1"/>
    <col min="12847" max="13040" width="11.42578125" style="67"/>
    <col min="13041" max="13041" width="19.28515625" style="67" customWidth="1"/>
    <col min="13042" max="13042" width="6.85546875" style="67" customWidth="1"/>
    <col min="13043" max="13043" width="43.28515625" style="67" customWidth="1"/>
    <col min="13044" max="13045" width="7.42578125" style="67" customWidth="1"/>
    <col min="13046" max="13046" width="5.42578125" style="67" customWidth="1"/>
    <col min="13047" max="13052" width="0" style="67" hidden="1" customWidth="1"/>
    <col min="13053" max="13058" width="5.85546875" style="67" customWidth="1"/>
    <col min="13059" max="13059" width="9.140625" style="67" customWidth="1"/>
    <col min="13060" max="13060" width="8" style="67" customWidth="1"/>
    <col min="13061" max="13061" width="12.28515625" style="67" customWidth="1"/>
    <col min="13062" max="13086" width="0" style="67" hidden="1" customWidth="1"/>
    <col min="13087" max="13087" width="32.42578125" style="67" customWidth="1"/>
    <col min="13088" max="13088" width="35.7109375" style="67" customWidth="1"/>
    <col min="13089" max="13089" width="7.7109375" style="67" customWidth="1"/>
    <col min="13090" max="13095" width="0" style="67" hidden="1" customWidth="1"/>
    <col min="13096" max="13101" width="11.42578125" style="67"/>
    <col min="13102" max="13102" width="14.42578125" style="67" bestFit="1" customWidth="1"/>
    <col min="13103" max="13296" width="11.42578125" style="67"/>
    <col min="13297" max="13297" width="19.28515625" style="67" customWidth="1"/>
    <col min="13298" max="13298" width="6.85546875" style="67" customWidth="1"/>
    <col min="13299" max="13299" width="43.28515625" style="67" customWidth="1"/>
    <col min="13300" max="13301" width="7.42578125" style="67" customWidth="1"/>
    <col min="13302" max="13302" width="5.42578125" style="67" customWidth="1"/>
    <col min="13303" max="13308" width="0" style="67" hidden="1" customWidth="1"/>
    <col min="13309" max="13314" width="5.85546875" style="67" customWidth="1"/>
    <col min="13315" max="13315" width="9.140625" style="67" customWidth="1"/>
    <col min="13316" max="13316" width="8" style="67" customWidth="1"/>
    <col min="13317" max="13317" width="12.28515625" style="67" customWidth="1"/>
    <col min="13318" max="13342" width="0" style="67" hidden="1" customWidth="1"/>
    <col min="13343" max="13343" width="32.42578125" style="67" customWidth="1"/>
    <col min="13344" max="13344" width="35.7109375" style="67" customWidth="1"/>
    <col min="13345" max="13345" width="7.7109375" style="67" customWidth="1"/>
    <col min="13346" max="13351" width="0" style="67" hidden="1" customWidth="1"/>
    <col min="13352" max="13357" width="11.42578125" style="67"/>
    <col min="13358" max="13358" width="14.42578125" style="67" bestFit="1" customWidth="1"/>
    <col min="13359" max="13552" width="11.42578125" style="67"/>
    <col min="13553" max="13553" width="19.28515625" style="67" customWidth="1"/>
    <col min="13554" max="13554" width="6.85546875" style="67" customWidth="1"/>
    <col min="13555" max="13555" width="43.28515625" style="67" customWidth="1"/>
    <col min="13556" max="13557" width="7.42578125" style="67" customWidth="1"/>
    <col min="13558" max="13558" width="5.42578125" style="67" customWidth="1"/>
    <col min="13559" max="13564" width="0" style="67" hidden="1" customWidth="1"/>
    <col min="13565" max="13570" width="5.85546875" style="67" customWidth="1"/>
    <col min="13571" max="13571" width="9.140625" style="67" customWidth="1"/>
    <col min="13572" max="13572" width="8" style="67" customWidth="1"/>
    <col min="13573" max="13573" width="12.28515625" style="67" customWidth="1"/>
    <col min="13574" max="13598" width="0" style="67" hidden="1" customWidth="1"/>
    <col min="13599" max="13599" width="32.42578125" style="67" customWidth="1"/>
    <col min="13600" max="13600" width="35.7109375" style="67" customWidth="1"/>
    <col min="13601" max="13601" width="7.7109375" style="67" customWidth="1"/>
    <col min="13602" max="13607" width="0" style="67" hidden="1" customWidth="1"/>
    <col min="13608" max="13613" width="11.42578125" style="67"/>
    <col min="13614" max="13614" width="14.42578125" style="67" bestFit="1" customWidth="1"/>
    <col min="13615" max="13808" width="11.42578125" style="67"/>
    <col min="13809" max="13809" width="19.28515625" style="67" customWidth="1"/>
    <col min="13810" max="13810" width="6.85546875" style="67" customWidth="1"/>
    <col min="13811" max="13811" width="43.28515625" style="67" customWidth="1"/>
    <col min="13812" max="13813" width="7.42578125" style="67" customWidth="1"/>
    <col min="13814" max="13814" width="5.42578125" style="67" customWidth="1"/>
    <col min="13815" max="13820" width="0" style="67" hidden="1" customWidth="1"/>
    <col min="13821" max="13826" width="5.85546875" style="67" customWidth="1"/>
    <col min="13827" max="13827" width="9.140625" style="67" customWidth="1"/>
    <col min="13828" max="13828" width="8" style="67" customWidth="1"/>
    <col min="13829" max="13829" width="12.28515625" style="67" customWidth="1"/>
    <col min="13830" max="13854" width="0" style="67" hidden="1" customWidth="1"/>
    <col min="13855" max="13855" width="32.42578125" style="67" customWidth="1"/>
    <col min="13856" max="13856" width="35.7109375" style="67" customWidth="1"/>
    <col min="13857" max="13857" width="7.7109375" style="67" customWidth="1"/>
    <col min="13858" max="13863" width="0" style="67" hidden="1" customWidth="1"/>
    <col min="13864" max="13869" width="11.42578125" style="67"/>
    <col min="13870" max="13870" width="14.42578125" style="67" bestFit="1" customWidth="1"/>
    <col min="13871" max="14064" width="11.42578125" style="67"/>
    <col min="14065" max="14065" width="19.28515625" style="67" customWidth="1"/>
    <col min="14066" max="14066" width="6.85546875" style="67" customWidth="1"/>
    <col min="14067" max="14067" width="43.28515625" style="67" customWidth="1"/>
    <col min="14068" max="14069" width="7.42578125" style="67" customWidth="1"/>
    <col min="14070" max="14070" width="5.42578125" style="67" customWidth="1"/>
    <col min="14071" max="14076" width="0" style="67" hidden="1" customWidth="1"/>
    <col min="14077" max="14082" width="5.85546875" style="67" customWidth="1"/>
    <col min="14083" max="14083" width="9.140625" style="67" customWidth="1"/>
    <col min="14084" max="14084" width="8" style="67" customWidth="1"/>
    <col min="14085" max="14085" width="12.28515625" style="67" customWidth="1"/>
    <col min="14086" max="14110" width="0" style="67" hidden="1" customWidth="1"/>
    <col min="14111" max="14111" width="32.42578125" style="67" customWidth="1"/>
    <col min="14112" max="14112" width="35.7109375" style="67" customWidth="1"/>
    <col min="14113" max="14113" width="7.7109375" style="67" customWidth="1"/>
    <col min="14114" max="14119" width="0" style="67" hidden="1" customWidth="1"/>
    <col min="14120" max="14125" width="11.42578125" style="67"/>
    <col min="14126" max="14126" width="14.42578125" style="67" bestFit="1" customWidth="1"/>
    <col min="14127" max="14320" width="11.42578125" style="67"/>
    <col min="14321" max="14321" width="19.28515625" style="67" customWidth="1"/>
    <col min="14322" max="14322" width="6.85546875" style="67" customWidth="1"/>
    <col min="14323" max="14323" width="43.28515625" style="67" customWidth="1"/>
    <col min="14324" max="14325" width="7.42578125" style="67" customWidth="1"/>
    <col min="14326" max="14326" width="5.42578125" style="67" customWidth="1"/>
    <col min="14327" max="14332" width="0" style="67" hidden="1" customWidth="1"/>
    <col min="14333" max="14338" width="5.85546875" style="67" customWidth="1"/>
    <col min="14339" max="14339" width="9.140625" style="67" customWidth="1"/>
    <col min="14340" max="14340" width="8" style="67" customWidth="1"/>
    <col min="14341" max="14341" width="12.28515625" style="67" customWidth="1"/>
    <col min="14342" max="14366" width="0" style="67" hidden="1" customWidth="1"/>
    <col min="14367" max="14367" width="32.42578125" style="67" customWidth="1"/>
    <col min="14368" max="14368" width="35.7109375" style="67" customWidth="1"/>
    <col min="14369" max="14369" width="7.7109375" style="67" customWidth="1"/>
    <col min="14370" max="14375" width="0" style="67" hidden="1" customWidth="1"/>
    <col min="14376" max="14381" width="11.42578125" style="67"/>
    <col min="14382" max="14382" width="14.42578125" style="67" bestFit="1" customWidth="1"/>
    <col min="14383" max="14576" width="11.42578125" style="67"/>
    <col min="14577" max="14577" width="19.28515625" style="67" customWidth="1"/>
    <col min="14578" max="14578" width="6.85546875" style="67" customWidth="1"/>
    <col min="14579" max="14579" width="43.28515625" style="67" customWidth="1"/>
    <col min="14580" max="14581" width="7.42578125" style="67" customWidth="1"/>
    <col min="14582" max="14582" width="5.42578125" style="67" customWidth="1"/>
    <col min="14583" max="14588" width="0" style="67" hidden="1" customWidth="1"/>
    <col min="14589" max="14594" width="5.85546875" style="67" customWidth="1"/>
    <col min="14595" max="14595" width="9.140625" style="67" customWidth="1"/>
    <col min="14596" max="14596" width="8" style="67" customWidth="1"/>
    <col min="14597" max="14597" width="12.28515625" style="67" customWidth="1"/>
    <col min="14598" max="14622" width="0" style="67" hidden="1" customWidth="1"/>
    <col min="14623" max="14623" width="32.42578125" style="67" customWidth="1"/>
    <col min="14624" max="14624" width="35.7109375" style="67" customWidth="1"/>
    <col min="14625" max="14625" width="7.7109375" style="67" customWidth="1"/>
    <col min="14626" max="14631" width="0" style="67" hidden="1" customWidth="1"/>
    <col min="14632" max="14637" width="11.42578125" style="67"/>
    <col min="14638" max="14638" width="14.42578125" style="67" bestFit="1" customWidth="1"/>
    <col min="14639" max="14832" width="11.42578125" style="67"/>
    <col min="14833" max="14833" width="19.28515625" style="67" customWidth="1"/>
    <col min="14834" max="14834" width="6.85546875" style="67" customWidth="1"/>
    <col min="14835" max="14835" width="43.28515625" style="67" customWidth="1"/>
    <col min="14836" max="14837" width="7.42578125" style="67" customWidth="1"/>
    <col min="14838" max="14838" width="5.42578125" style="67" customWidth="1"/>
    <col min="14839" max="14844" width="0" style="67" hidden="1" customWidth="1"/>
    <col min="14845" max="14850" width="5.85546875" style="67" customWidth="1"/>
    <col min="14851" max="14851" width="9.140625" style="67" customWidth="1"/>
    <col min="14852" max="14852" width="8" style="67" customWidth="1"/>
    <col min="14853" max="14853" width="12.28515625" style="67" customWidth="1"/>
    <col min="14854" max="14878" width="0" style="67" hidden="1" customWidth="1"/>
    <col min="14879" max="14879" width="32.42578125" style="67" customWidth="1"/>
    <col min="14880" max="14880" width="35.7109375" style="67" customWidth="1"/>
    <col min="14881" max="14881" width="7.7109375" style="67" customWidth="1"/>
    <col min="14882" max="14887" width="0" style="67" hidden="1" customWidth="1"/>
    <col min="14888" max="14893" width="11.42578125" style="67"/>
    <col min="14894" max="14894" width="14.42578125" style="67" bestFit="1" customWidth="1"/>
    <col min="14895" max="15088" width="11.42578125" style="67"/>
    <col min="15089" max="15089" width="19.28515625" style="67" customWidth="1"/>
    <col min="15090" max="15090" width="6.85546875" style="67" customWidth="1"/>
    <col min="15091" max="15091" width="43.28515625" style="67" customWidth="1"/>
    <col min="15092" max="15093" width="7.42578125" style="67" customWidth="1"/>
    <col min="15094" max="15094" width="5.42578125" style="67" customWidth="1"/>
    <col min="15095" max="15100" width="0" style="67" hidden="1" customWidth="1"/>
    <col min="15101" max="15106" width="5.85546875" style="67" customWidth="1"/>
    <col min="15107" max="15107" width="9.140625" style="67" customWidth="1"/>
    <col min="15108" max="15108" width="8" style="67" customWidth="1"/>
    <col min="15109" max="15109" width="12.28515625" style="67" customWidth="1"/>
    <col min="15110" max="15134" width="0" style="67" hidden="1" customWidth="1"/>
    <col min="15135" max="15135" width="32.42578125" style="67" customWidth="1"/>
    <col min="15136" max="15136" width="35.7109375" style="67" customWidth="1"/>
    <col min="15137" max="15137" width="7.7109375" style="67" customWidth="1"/>
    <col min="15138" max="15143" width="0" style="67" hidden="1" customWidth="1"/>
    <col min="15144" max="15149" width="11.42578125" style="67"/>
    <col min="15150" max="15150" width="14.42578125" style="67" bestFit="1" customWidth="1"/>
    <col min="15151" max="15344" width="11.42578125" style="67"/>
    <col min="15345" max="15345" width="19.28515625" style="67" customWidth="1"/>
    <col min="15346" max="15346" width="6.85546875" style="67" customWidth="1"/>
    <col min="15347" max="15347" width="43.28515625" style="67" customWidth="1"/>
    <col min="15348" max="15349" width="7.42578125" style="67" customWidth="1"/>
    <col min="15350" max="15350" width="5.42578125" style="67" customWidth="1"/>
    <col min="15351" max="15356" width="0" style="67" hidden="1" customWidth="1"/>
    <col min="15357" max="15362" width="5.85546875" style="67" customWidth="1"/>
    <col min="15363" max="15363" width="9.140625" style="67" customWidth="1"/>
    <col min="15364" max="15364" width="8" style="67" customWidth="1"/>
    <col min="15365" max="15365" width="12.28515625" style="67" customWidth="1"/>
    <col min="15366" max="15390" width="0" style="67" hidden="1" customWidth="1"/>
    <col min="15391" max="15391" width="32.42578125" style="67" customWidth="1"/>
    <col min="15392" max="15392" width="35.7109375" style="67" customWidth="1"/>
    <col min="15393" max="15393" width="7.7109375" style="67" customWidth="1"/>
    <col min="15394" max="15399" width="0" style="67" hidden="1" customWidth="1"/>
    <col min="15400" max="15405" width="11.42578125" style="67"/>
    <col min="15406" max="15406" width="14.42578125" style="67" bestFit="1" customWidth="1"/>
    <col min="15407" max="15600" width="11.42578125" style="67"/>
    <col min="15601" max="15601" width="19.28515625" style="67" customWidth="1"/>
    <col min="15602" max="15602" width="6.85546875" style="67" customWidth="1"/>
    <col min="15603" max="15603" width="43.28515625" style="67" customWidth="1"/>
    <col min="15604" max="15605" width="7.42578125" style="67" customWidth="1"/>
    <col min="15606" max="15606" width="5.42578125" style="67" customWidth="1"/>
    <col min="15607" max="15612" width="0" style="67" hidden="1" customWidth="1"/>
    <col min="15613" max="15618" width="5.85546875" style="67" customWidth="1"/>
    <col min="15619" max="15619" width="9.140625" style="67" customWidth="1"/>
    <col min="15620" max="15620" width="8" style="67" customWidth="1"/>
    <col min="15621" max="15621" width="12.28515625" style="67" customWidth="1"/>
    <col min="15622" max="15646" width="0" style="67" hidden="1" customWidth="1"/>
    <col min="15647" max="15647" width="32.42578125" style="67" customWidth="1"/>
    <col min="15648" max="15648" width="35.7109375" style="67" customWidth="1"/>
    <col min="15649" max="15649" width="7.7109375" style="67" customWidth="1"/>
    <col min="15650" max="15655" width="0" style="67" hidden="1" customWidth="1"/>
    <col min="15656" max="15661" width="11.42578125" style="67"/>
    <col min="15662" max="15662" width="14.42578125" style="67" bestFit="1" customWidth="1"/>
    <col min="15663" max="15856" width="11.42578125" style="67"/>
    <col min="15857" max="15857" width="19.28515625" style="67" customWidth="1"/>
    <col min="15858" max="15858" width="6.85546875" style="67" customWidth="1"/>
    <col min="15859" max="15859" width="43.28515625" style="67" customWidth="1"/>
    <col min="15860" max="15861" width="7.42578125" style="67" customWidth="1"/>
    <col min="15862" max="15862" width="5.42578125" style="67" customWidth="1"/>
    <col min="15863" max="15868" width="0" style="67" hidden="1" customWidth="1"/>
    <col min="15869" max="15874" width="5.85546875" style="67" customWidth="1"/>
    <col min="15875" max="15875" width="9.140625" style="67" customWidth="1"/>
    <col min="15876" max="15876" width="8" style="67" customWidth="1"/>
    <col min="15877" max="15877" width="12.28515625" style="67" customWidth="1"/>
    <col min="15878" max="15902" width="0" style="67" hidden="1" customWidth="1"/>
    <col min="15903" max="15903" width="32.42578125" style="67" customWidth="1"/>
    <col min="15904" max="15904" width="35.7109375" style="67" customWidth="1"/>
    <col min="15905" max="15905" width="7.7109375" style="67" customWidth="1"/>
    <col min="15906" max="15911" width="0" style="67" hidden="1" customWidth="1"/>
    <col min="15912" max="15917" width="11.42578125" style="67"/>
    <col min="15918" max="15918" width="14.42578125" style="67" bestFit="1" customWidth="1"/>
    <col min="15919" max="16112" width="11.42578125" style="67"/>
    <col min="16113" max="16113" width="19.28515625" style="67" customWidth="1"/>
    <col min="16114" max="16114" width="6.85546875" style="67" customWidth="1"/>
    <col min="16115" max="16115" width="43.28515625" style="67" customWidth="1"/>
    <col min="16116" max="16117" width="7.42578125" style="67" customWidth="1"/>
    <col min="16118" max="16118" width="5.42578125" style="67" customWidth="1"/>
    <col min="16119" max="16124" width="0" style="67" hidden="1" customWidth="1"/>
    <col min="16125" max="16130" width="5.85546875" style="67" customWidth="1"/>
    <col min="16131" max="16131" width="9.140625" style="67" customWidth="1"/>
    <col min="16132" max="16132" width="8" style="67" customWidth="1"/>
    <col min="16133" max="16133" width="12.28515625" style="67" customWidth="1"/>
    <col min="16134" max="16158" width="0" style="67" hidden="1" customWidth="1"/>
    <col min="16159" max="16159" width="32.42578125" style="67" customWidth="1"/>
    <col min="16160" max="16160" width="35.7109375" style="67" customWidth="1"/>
    <col min="16161" max="16161" width="7.7109375" style="67" customWidth="1"/>
    <col min="16162" max="16167" width="0" style="67" hidden="1" customWidth="1"/>
    <col min="16168" max="16173" width="11.42578125" style="67"/>
    <col min="16174" max="16174" width="14.42578125" style="67" bestFit="1" customWidth="1"/>
    <col min="16175" max="16384" width="11.42578125" style="67"/>
  </cols>
  <sheetData>
    <row r="1" spans="1:46" s="364" customFormat="1" ht="28.5" customHeight="1" x14ac:dyDescent="0.25">
      <c r="A1" s="826"/>
      <c r="B1" s="827"/>
      <c r="C1" s="770" t="s">
        <v>423</v>
      </c>
      <c r="D1" s="771"/>
      <c r="E1" s="771"/>
      <c r="F1" s="771"/>
      <c r="G1" s="771"/>
      <c r="H1" s="771"/>
      <c r="I1" s="771"/>
      <c r="J1" s="771"/>
      <c r="K1" s="771"/>
      <c r="L1" s="771"/>
      <c r="M1" s="771"/>
      <c r="N1" s="771"/>
      <c r="O1" s="771"/>
      <c r="P1" s="771"/>
      <c r="Q1" s="771"/>
      <c r="R1" s="771"/>
      <c r="S1" s="771"/>
      <c r="T1" s="771"/>
      <c r="U1" s="771"/>
      <c r="V1" s="771"/>
      <c r="W1" s="771"/>
      <c r="X1" s="771"/>
      <c r="Y1" s="771"/>
      <c r="Z1" s="771"/>
      <c r="AA1" s="771"/>
      <c r="AB1" s="771"/>
      <c r="AC1" s="771"/>
      <c r="AD1" s="771"/>
      <c r="AE1" s="771"/>
      <c r="AF1" s="771"/>
      <c r="AG1" s="771"/>
      <c r="AH1" s="771"/>
      <c r="AI1" s="771"/>
      <c r="AJ1" s="771"/>
      <c r="AK1" s="771"/>
      <c r="AL1" s="771"/>
      <c r="AM1" s="771"/>
      <c r="AN1" s="771"/>
      <c r="AO1" s="771"/>
      <c r="AP1" s="771"/>
      <c r="AQ1" s="771"/>
      <c r="AR1" s="771"/>
      <c r="AS1" s="771"/>
      <c r="AT1" s="772"/>
    </row>
    <row r="2" spans="1:46" s="364" customFormat="1" ht="21" customHeight="1" x14ac:dyDescent="0.25">
      <c r="A2" s="828"/>
      <c r="B2" s="829"/>
      <c r="C2" s="773"/>
      <c r="D2" s="774"/>
      <c r="E2" s="774"/>
      <c r="F2" s="774"/>
      <c r="G2" s="774"/>
      <c r="H2" s="774"/>
      <c r="I2" s="774"/>
      <c r="J2" s="774"/>
      <c r="K2" s="774"/>
      <c r="L2" s="774"/>
      <c r="M2" s="774"/>
      <c r="N2" s="774"/>
      <c r="O2" s="774"/>
      <c r="P2" s="774"/>
      <c r="Q2" s="774"/>
      <c r="R2" s="774"/>
      <c r="S2" s="774"/>
      <c r="T2" s="774"/>
      <c r="U2" s="774"/>
      <c r="V2" s="774"/>
      <c r="W2" s="774"/>
      <c r="X2" s="774"/>
      <c r="Y2" s="774"/>
      <c r="Z2" s="774"/>
      <c r="AA2" s="774"/>
      <c r="AB2" s="774"/>
      <c r="AC2" s="774"/>
      <c r="AD2" s="774"/>
      <c r="AE2" s="774"/>
      <c r="AF2" s="774"/>
      <c r="AG2" s="774"/>
      <c r="AH2" s="774"/>
      <c r="AI2" s="774"/>
      <c r="AJ2" s="774"/>
      <c r="AK2" s="774"/>
      <c r="AL2" s="774"/>
      <c r="AM2" s="774"/>
      <c r="AN2" s="774"/>
      <c r="AO2" s="774"/>
      <c r="AP2" s="774"/>
      <c r="AQ2" s="774"/>
      <c r="AR2" s="774"/>
      <c r="AS2" s="774"/>
      <c r="AT2" s="775"/>
    </row>
    <row r="3" spans="1:46" s="364" customFormat="1" ht="28.5" customHeight="1" thickBot="1" x14ac:dyDescent="0.3">
      <c r="A3" s="830"/>
      <c r="B3" s="831"/>
      <c r="C3" s="776"/>
      <c r="D3" s="777"/>
      <c r="E3" s="777"/>
      <c r="F3" s="777"/>
      <c r="G3" s="777"/>
      <c r="H3" s="777"/>
      <c r="I3" s="777"/>
      <c r="J3" s="777"/>
      <c r="K3" s="777"/>
      <c r="L3" s="777"/>
      <c r="M3" s="777"/>
      <c r="N3" s="777"/>
      <c r="O3" s="777"/>
      <c r="P3" s="777"/>
      <c r="Q3" s="777"/>
      <c r="R3" s="777"/>
      <c r="S3" s="777"/>
      <c r="T3" s="777"/>
      <c r="U3" s="777"/>
      <c r="V3" s="777"/>
      <c r="W3" s="777"/>
      <c r="X3" s="777"/>
      <c r="Y3" s="777"/>
      <c r="Z3" s="777"/>
      <c r="AA3" s="777"/>
      <c r="AB3" s="777"/>
      <c r="AC3" s="777"/>
      <c r="AD3" s="777"/>
      <c r="AE3" s="777"/>
      <c r="AF3" s="777"/>
      <c r="AG3" s="777"/>
      <c r="AH3" s="777"/>
      <c r="AI3" s="777"/>
      <c r="AJ3" s="777"/>
      <c r="AK3" s="777"/>
      <c r="AL3" s="777"/>
      <c r="AM3" s="777"/>
      <c r="AN3" s="777"/>
      <c r="AO3" s="777"/>
      <c r="AP3" s="777"/>
      <c r="AQ3" s="777"/>
      <c r="AR3" s="777"/>
      <c r="AS3" s="777"/>
      <c r="AT3" s="778"/>
    </row>
    <row r="4" spans="1:46" s="63" customFormat="1" ht="9.75" customHeight="1" thickBot="1" x14ac:dyDescent="0.3">
      <c r="B4" s="20"/>
      <c r="C4" s="20"/>
      <c r="D4" s="20"/>
      <c r="E4" s="20"/>
      <c r="F4" s="20"/>
      <c r="G4" s="20"/>
      <c r="H4" s="20"/>
      <c r="I4" s="20"/>
      <c r="J4" s="20"/>
      <c r="K4" s="20"/>
      <c r="L4" s="20"/>
      <c r="M4" s="20"/>
      <c r="N4" s="20"/>
      <c r="O4" s="20"/>
      <c r="P4" s="20"/>
      <c r="Q4" s="59"/>
      <c r="R4" s="59"/>
      <c r="S4" s="59"/>
      <c r="T4" s="59"/>
      <c r="U4" s="59"/>
      <c r="V4" s="59"/>
      <c r="W4" s="59"/>
      <c r="X4" s="59"/>
      <c r="Y4" s="59"/>
      <c r="Z4" s="59"/>
      <c r="AA4" s="59"/>
      <c r="AB4" s="59"/>
      <c r="AC4" s="59"/>
      <c r="AD4" s="59"/>
      <c r="AE4" s="59"/>
      <c r="AF4" s="59"/>
      <c r="AG4" s="59"/>
    </row>
    <row r="5" spans="1:46" s="63" customFormat="1" ht="21" customHeight="1" thickBot="1" x14ac:dyDescent="0.3">
      <c r="A5" s="820" t="s">
        <v>406</v>
      </c>
      <c r="B5" s="821"/>
      <c r="C5" s="821"/>
      <c r="D5" s="821"/>
      <c r="E5" s="821"/>
      <c r="F5" s="821"/>
      <c r="G5" s="821"/>
      <c r="H5" s="821"/>
      <c r="I5" s="821"/>
      <c r="J5" s="821"/>
      <c r="K5" s="821"/>
      <c r="L5" s="821"/>
      <c r="M5" s="821"/>
      <c r="N5" s="821"/>
      <c r="O5" s="822"/>
      <c r="P5" s="365"/>
      <c r="Q5" s="832" t="s">
        <v>48</v>
      </c>
      <c r="R5" s="833"/>
      <c r="S5" s="833"/>
      <c r="T5" s="833"/>
      <c r="U5" s="833"/>
      <c r="V5" s="833"/>
      <c r="W5" s="833"/>
      <c r="X5" s="833"/>
      <c r="Y5" s="833"/>
      <c r="Z5" s="833"/>
      <c r="AA5" s="833"/>
      <c r="AB5" s="833"/>
      <c r="AC5" s="833"/>
      <c r="AD5" s="833"/>
      <c r="AE5" s="833"/>
      <c r="AF5" s="834"/>
      <c r="AG5" s="366"/>
      <c r="AH5" s="820" t="s">
        <v>46</v>
      </c>
      <c r="AI5" s="821"/>
      <c r="AJ5" s="821"/>
      <c r="AK5" s="821"/>
      <c r="AL5" s="821"/>
      <c r="AM5" s="821"/>
      <c r="AN5" s="821"/>
      <c r="AO5" s="821"/>
      <c r="AP5" s="821"/>
      <c r="AQ5" s="821"/>
      <c r="AR5" s="821"/>
      <c r="AS5" s="821"/>
      <c r="AT5" s="822"/>
    </row>
    <row r="6" spans="1:46" s="63" customFormat="1" ht="8.25" customHeight="1" thickBot="1" x14ac:dyDescent="0.3">
      <c r="B6" s="787"/>
      <c r="C6" s="787"/>
      <c r="D6" s="787"/>
      <c r="E6" s="787"/>
      <c r="F6" s="787"/>
      <c r="G6" s="787"/>
      <c r="H6" s="787"/>
      <c r="I6" s="787"/>
      <c r="J6" s="787"/>
      <c r="K6" s="787"/>
      <c r="L6" s="787"/>
      <c r="M6" s="787"/>
      <c r="N6" s="787"/>
      <c r="O6" s="787"/>
      <c r="P6" s="787"/>
      <c r="Q6" s="787"/>
      <c r="R6" s="787"/>
      <c r="S6" s="787"/>
      <c r="T6" s="787"/>
      <c r="U6" s="787"/>
      <c r="V6" s="787"/>
      <c r="W6" s="787"/>
      <c r="X6" s="787"/>
      <c r="Y6" s="787"/>
      <c r="Z6" s="787"/>
      <c r="AA6" s="787"/>
      <c r="AB6" s="787"/>
      <c r="AC6" s="787"/>
      <c r="AD6" s="787"/>
      <c r="AE6" s="787"/>
      <c r="AF6" s="787"/>
      <c r="AG6" s="290"/>
    </row>
    <row r="7" spans="1:46" s="60" customFormat="1" ht="30.75" customHeight="1" thickBot="1" x14ac:dyDescent="0.3">
      <c r="A7" s="837" t="s">
        <v>193</v>
      </c>
      <c r="B7" s="838"/>
      <c r="C7" s="22" t="s">
        <v>50</v>
      </c>
      <c r="D7" s="22" t="s">
        <v>51</v>
      </c>
      <c r="E7" s="22" t="s">
        <v>52</v>
      </c>
      <c r="F7" s="22" t="s">
        <v>53</v>
      </c>
      <c r="G7" s="22" t="s">
        <v>54</v>
      </c>
      <c r="H7" s="22" t="s">
        <v>55</v>
      </c>
      <c r="I7" s="22" t="s">
        <v>56</v>
      </c>
      <c r="J7" s="22" t="s">
        <v>57</v>
      </c>
      <c r="K7" s="22" t="s">
        <v>58</v>
      </c>
      <c r="L7" s="22" t="s">
        <v>59</v>
      </c>
      <c r="M7" s="22" t="s">
        <v>60</v>
      </c>
      <c r="N7" s="22" t="s">
        <v>61</v>
      </c>
      <c r="O7" s="23" t="s">
        <v>6</v>
      </c>
      <c r="P7" s="30"/>
      <c r="Q7" s="71" t="s">
        <v>49</v>
      </c>
      <c r="R7" s="72" t="s">
        <v>47</v>
      </c>
      <c r="S7" s="72"/>
      <c r="T7" s="22" t="s">
        <v>50</v>
      </c>
      <c r="U7" s="22" t="s">
        <v>51</v>
      </c>
      <c r="V7" s="22" t="s">
        <v>52</v>
      </c>
      <c r="W7" s="22" t="s">
        <v>53</v>
      </c>
      <c r="X7" s="22" t="s">
        <v>54</v>
      </c>
      <c r="Y7" s="22" t="s">
        <v>55</v>
      </c>
      <c r="Z7" s="22" t="s">
        <v>56</v>
      </c>
      <c r="AA7" s="22" t="s">
        <v>57</v>
      </c>
      <c r="AB7" s="22" t="s">
        <v>58</v>
      </c>
      <c r="AC7" s="22" t="s">
        <v>59</v>
      </c>
      <c r="AD7" s="22" t="s">
        <v>60</v>
      </c>
      <c r="AE7" s="22" t="s">
        <v>61</v>
      </c>
      <c r="AF7" s="23" t="s">
        <v>6</v>
      </c>
      <c r="AG7" s="5"/>
      <c r="AH7" s="25" t="s">
        <v>225</v>
      </c>
      <c r="AI7" s="25" t="s">
        <v>226</v>
      </c>
      <c r="AJ7" s="25" t="s">
        <v>227</v>
      </c>
      <c r="AK7" s="25" t="s">
        <v>228</v>
      </c>
      <c r="AL7" s="25" t="s">
        <v>229</v>
      </c>
      <c r="AM7" s="25" t="s">
        <v>230</v>
      </c>
      <c r="AN7" s="25" t="s">
        <v>0</v>
      </c>
      <c r="AO7" s="25" t="s">
        <v>1</v>
      </c>
      <c r="AP7" s="25" t="s">
        <v>2</v>
      </c>
      <c r="AQ7" s="25" t="s">
        <v>3</v>
      </c>
      <c r="AR7" s="25" t="s">
        <v>4</v>
      </c>
      <c r="AS7" s="25" t="s">
        <v>5</v>
      </c>
      <c r="AT7" s="27" t="s">
        <v>62</v>
      </c>
    </row>
    <row r="8" spans="1:46" s="60" customFormat="1" ht="26.1" customHeight="1" x14ac:dyDescent="0.25">
      <c r="A8" s="1009">
        <v>1</v>
      </c>
      <c r="B8" s="788" t="str">
        <f>+'CONSOLIDADO ENE-DIC 2017'!C60</f>
        <v xml:space="preserve">Atender 100% las necesidades relacionadas con la prestación de servicios de apoyo a la gestión de la entidad </v>
      </c>
      <c r="C8" s="998">
        <v>0.09</v>
      </c>
      <c r="D8" s="998">
        <v>0.13</v>
      </c>
      <c r="E8" s="998">
        <v>0.17</v>
      </c>
      <c r="F8" s="998">
        <v>0.21</v>
      </c>
      <c r="G8" s="998">
        <v>0.25</v>
      </c>
      <c r="H8" s="998">
        <v>0.28999999999999998</v>
      </c>
      <c r="I8" s="998">
        <v>0.33</v>
      </c>
      <c r="J8" s="998">
        <v>0.62</v>
      </c>
      <c r="K8" s="998">
        <v>0.67</v>
      </c>
      <c r="L8" s="998">
        <v>0.91</v>
      </c>
      <c r="M8" s="998">
        <v>0.96</v>
      </c>
      <c r="N8" s="998">
        <v>1</v>
      </c>
      <c r="O8" s="1001">
        <v>1</v>
      </c>
      <c r="P8" s="50"/>
      <c r="Q8" s="863" t="s">
        <v>63</v>
      </c>
      <c r="R8" s="865" t="s">
        <v>179</v>
      </c>
      <c r="S8" s="49" t="s">
        <v>44</v>
      </c>
      <c r="T8" s="64">
        <v>10</v>
      </c>
      <c r="U8" s="64"/>
      <c r="V8" s="64"/>
      <c r="W8" s="64"/>
      <c r="X8" s="258"/>
      <c r="Y8" s="64"/>
      <c r="Z8" s="305"/>
      <c r="AA8" s="305">
        <v>50</v>
      </c>
      <c r="AB8" s="305">
        <v>20</v>
      </c>
      <c r="AC8" s="305">
        <v>20</v>
      </c>
      <c r="AD8" s="258"/>
      <c r="AE8" s="64"/>
      <c r="AF8" s="35">
        <f>IF(SUM(T8:AE8)=100,SUM(T8:AE8),IF(SUM(T8:AE8)=0,0,"Debe ponderar 100 puntos"))</f>
        <v>100</v>
      </c>
      <c r="AG8" s="6"/>
      <c r="AH8" s="975">
        <f t="shared" ref="AH8:AT8" si="0">IF(AND(T8=0,T9=0),"No Prog ni Ejec",IF(T8=0,CONCATENATE("No Prog, Ejec=  ",T9),T9/T8))</f>
        <v>1</v>
      </c>
      <c r="AI8" s="912" t="str">
        <f t="shared" si="0"/>
        <v>No Prog ni Ejec</v>
      </c>
      <c r="AJ8" s="912" t="str">
        <f t="shared" si="0"/>
        <v>No Prog ni Ejec</v>
      </c>
      <c r="AK8" s="912" t="str">
        <f t="shared" si="0"/>
        <v>No Prog ni Ejec</v>
      </c>
      <c r="AL8" s="912" t="str">
        <f t="shared" si="0"/>
        <v>No Prog ni Ejec</v>
      </c>
      <c r="AM8" s="912" t="str">
        <f t="shared" si="0"/>
        <v>No Prog ni Ejec</v>
      </c>
      <c r="AN8" s="912" t="str">
        <f t="shared" si="0"/>
        <v>No Prog ni Ejec</v>
      </c>
      <c r="AO8" s="912">
        <f t="shared" si="0"/>
        <v>1</v>
      </c>
      <c r="AP8" s="912">
        <f t="shared" si="0"/>
        <v>0</v>
      </c>
      <c r="AQ8" s="912">
        <f t="shared" si="0"/>
        <v>2</v>
      </c>
      <c r="AR8" s="912" t="str">
        <f t="shared" si="0"/>
        <v>No Prog ni Ejec</v>
      </c>
      <c r="AS8" s="912" t="str">
        <f t="shared" si="0"/>
        <v>No Prog ni Ejec</v>
      </c>
      <c r="AT8" s="976">
        <f t="shared" si="0"/>
        <v>1</v>
      </c>
    </row>
    <row r="9" spans="1:46" s="60" customFormat="1" ht="26.1" customHeight="1" x14ac:dyDescent="0.25">
      <c r="A9" s="1010"/>
      <c r="B9" s="789"/>
      <c r="C9" s="999"/>
      <c r="D9" s="999"/>
      <c r="E9" s="999"/>
      <c r="F9" s="999"/>
      <c r="G9" s="999"/>
      <c r="H9" s="999"/>
      <c r="I9" s="999"/>
      <c r="J9" s="999"/>
      <c r="K9" s="999"/>
      <c r="L9" s="999"/>
      <c r="M9" s="999"/>
      <c r="N9" s="999"/>
      <c r="O9" s="1002"/>
      <c r="P9" s="50"/>
      <c r="Q9" s="850"/>
      <c r="R9" s="851"/>
      <c r="S9" s="37" t="s">
        <v>45</v>
      </c>
      <c r="T9" s="65">
        <v>10</v>
      </c>
      <c r="U9" s="65"/>
      <c r="V9" s="65"/>
      <c r="W9" s="65"/>
      <c r="X9" s="257"/>
      <c r="Y9" s="65"/>
      <c r="Z9" s="306"/>
      <c r="AA9" s="306">
        <v>50</v>
      </c>
      <c r="AB9" s="306">
        <v>0</v>
      </c>
      <c r="AC9" s="306">
        <v>40</v>
      </c>
      <c r="AD9" s="257"/>
      <c r="AE9" s="65"/>
      <c r="AF9" s="9">
        <f>SUM(T9:AE9)</f>
        <v>100</v>
      </c>
      <c r="AG9" s="6"/>
      <c r="AH9" s="795"/>
      <c r="AI9" s="793"/>
      <c r="AJ9" s="793"/>
      <c r="AK9" s="793"/>
      <c r="AL9" s="793"/>
      <c r="AM9" s="793"/>
      <c r="AN9" s="793"/>
      <c r="AO9" s="793"/>
      <c r="AP9" s="793"/>
      <c r="AQ9" s="793"/>
      <c r="AR9" s="793"/>
      <c r="AS9" s="793"/>
      <c r="AT9" s="794"/>
    </row>
    <row r="10" spans="1:46" s="60" customFormat="1" ht="26.1" customHeight="1" x14ac:dyDescent="0.25">
      <c r="A10" s="1010"/>
      <c r="B10" s="789"/>
      <c r="C10" s="999"/>
      <c r="D10" s="999"/>
      <c r="E10" s="999"/>
      <c r="F10" s="999"/>
      <c r="G10" s="999"/>
      <c r="H10" s="999"/>
      <c r="I10" s="999"/>
      <c r="J10" s="999"/>
      <c r="K10" s="999"/>
      <c r="L10" s="999"/>
      <c r="M10" s="999"/>
      <c r="N10" s="999"/>
      <c r="O10" s="1002"/>
      <c r="P10" s="50"/>
      <c r="Q10" s="850" t="s">
        <v>65</v>
      </c>
      <c r="R10" s="851" t="s">
        <v>180</v>
      </c>
      <c r="S10" s="38" t="s">
        <v>44</v>
      </c>
      <c r="T10" s="68">
        <v>8</v>
      </c>
      <c r="U10" s="68">
        <v>8</v>
      </c>
      <c r="V10" s="68">
        <v>8</v>
      </c>
      <c r="W10" s="68">
        <v>8</v>
      </c>
      <c r="X10" s="68">
        <v>8</v>
      </c>
      <c r="Y10" s="68">
        <v>8</v>
      </c>
      <c r="Z10" s="307">
        <v>8</v>
      </c>
      <c r="AA10" s="307">
        <v>8</v>
      </c>
      <c r="AB10" s="307">
        <v>9</v>
      </c>
      <c r="AC10" s="307">
        <v>9</v>
      </c>
      <c r="AD10" s="68">
        <v>9</v>
      </c>
      <c r="AE10" s="68">
        <v>9</v>
      </c>
      <c r="AF10" s="10">
        <f>IF(SUM(T10:AE10)=100,SUM(T10:AE10),IF(SUM(T10:AE10)=0,0,"Debe ponderar 100 puntos"))</f>
        <v>100</v>
      </c>
      <c r="AG10" s="6"/>
      <c r="AH10" s="795">
        <f t="shared" ref="AH10" si="1">IF(AND(T10=0,T11=0),"No Prog ni Ejec",IF(T10=0,CONCATENATE("No Prog, Ejec=  ",T11),T11/T10))</f>
        <v>1</v>
      </c>
      <c r="AI10" s="793">
        <f t="shared" ref="AI10" si="2">IF(AND(U10=0,U11=0),"No Prog ni Ejec",IF(U10=0,CONCATENATE("No Prog, Ejec=  ",U11),U11/U10))</f>
        <v>1</v>
      </c>
      <c r="AJ10" s="793">
        <f t="shared" ref="AJ10" si="3">IF(AND(V10=0,V11=0),"No Prog ni Ejec",IF(V10=0,CONCATENATE("No Prog, Ejec=  ",V11),V11/V10))</f>
        <v>1</v>
      </c>
      <c r="AK10" s="793">
        <f t="shared" ref="AK10" si="4">IF(AND(W10=0,W11=0),"No Prog ni Ejec",IF(W10=0,CONCATENATE("No Prog, Ejec=  ",W11),W11/W10))</f>
        <v>1</v>
      </c>
      <c r="AL10" s="793">
        <f t="shared" ref="AL10" si="5">IF(AND(X10=0,X11=0),"No Prog ni Ejec",IF(X10=0,CONCATENATE("No Prog, Ejec=  ",X11),X11/X10))</f>
        <v>1</v>
      </c>
      <c r="AM10" s="793">
        <f t="shared" ref="AM10" si="6">IF(AND(Y10=0,Y11=0),"No Prog ni Ejec",IF(Y10=0,CONCATENATE("No Prog, Ejec=  ",Y11),Y11/Y10))</f>
        <v>1</v>
      </c>
      <c r="AN10" s="793">
        <f t="shared" ref="AN10" si="7">IF(AND(Z10=0,Z11=0),"No Prog ni Ejec",IF(Z10=0,CONCATENATE("No Prog, Ejec=  ",Z11),Z11/Z10))</f>
        <v>1</v>
      </c>
      <c r="AO10" s="793">
        <f t="shared" ref="AO10" si="8">IF(AND(AA10=0,AA11=0),"No Prog ni Ejec",IF(AA10=0,CONCATENATE("No Prog, Ejec=  ",AA11),AA11/AA10))</f>
        <v>1</v>
      </c>
      <c r="AP10" s="793">
        <f t="shared" ref="AP10" si="9">IF(AND(AB10=0,AB11=0),"No Prog ni Ejec",IF(AB10=0,CONCATENATE("No Prog, Ejec=  ",AB11),AB11/AB10))</f>
        <v>1</v>
      </c>
      <c r="AQ10" s="793">
        <f t="shared" ref="AQ10" si="10">IF(AND(AC10=0,AC11=0),"No Prog ni Ejec",IF(AC10=0,CONCATENATE("No Prog, Ejec=  ",AC11),AC11/AC10))</f>
        <v>1</v>
      </c>
      <c r="AR10" s="793">
        <f t="shared" ref="AR10" si="11">IF(AND(AD10=0,AD11=0),"No Prog ni Ejec",IF(AD10=0,CONCATENATE("No Prog, Ejec=  ",AD11),AD11/AD10))</f>
        <v>1</v>
      </c>
      <c r="AS10" s="793">
        <f t="shared" ref="AS10" si="12">IF(AND(AE10=0,AE11=0),"No Prog ni Ejec",IF(AE10=0,CONCATENATE("No Prog, Ejec=  ",AE11),AE11/AE10))</f>
        <v>1</v>
      </c>
      <c r="AT10" s="794">
        <f t="shared" ref="AT10" si="13">IF(AND(AF10=0,AF11=0),"No Prog ni Ejec",IF(AF10=0,CONCATENATE("No Prog, Ejec=  ",AF11),AF11/AF10))</f>
        <v>1</v>
      </c>
    </row>
    <row r="11" spans="1:46" s="60" customFormat="1" ht="26.1" customHeight="1" thickBot="1" x14ac:dyDescent="0.3">
      <c r="A11" s="1011"/>
      <c r="B11" s="790"/>
      <c r="C11" s="1000"/>
      <c r="D11" s="1000"/>
      <c r="E11" s="1000"/>
      <c r="F11" s="1000"/>
      <c r="G11" s="1000"/>
      <c r="H11" s="1000"/>
      <c r="I11" s="1000"/>
      <c r="J11" s="1000"/>
      <c r="K11" s="1000"/>
      <c r="L11" s="1000"/>
      <c r="M11" s="1000"/>
      <c r="N11" s="1000"/>
      <c r="O11" s="1003"/>
      <c r="P11" s="50"/>
      <c r="Q11" s="850"/>
      <c r="R11" s="851"/>
      <c r="S11" s="37" t="s">
        <v>45</v>
      </c>
      <c r="T11" s="69">
        <v>8</v>
      </c>
      <c r="U11" s="69">
        <v>8</v>
      </c>
      <c r="V11" s="69">
        <v>8</v>
      </c>
      <c r="W11" s="69">
        <v>8</v>
      </c>
      <c r="X11" s="69">
        <v>8</v>
      </c>
      <c r="Y11" s="69">
        <v>8</v>
      </c>
      <c r="Z11" s="313">
        <v>8</v>
      </c>
      <c r="AA11" s="313">
        <v>8</v>
      </c>
      <c r="AB11" s="313">
        <v>9</v>
      </c>
      <c r="AC11" s="313">
        <v>9</v>
      </c>
      <c r="AD11" s="69">
        <v>9</v>
      </c>
      <c r="AE11" s="69">
        <v>9</v>
      </c>
      <c r="AF11" s="9">
        <f>SUM(T11:AE11)</f>
        <v>100</v>
      </c>
      <c r="AG11" s="6"/>
      <c r="AH11" s="796"/>
      <c r="AI11" s="797"/>
      <c r="AJ11" s="797"/>
      <c r="AK11" s="797"/>
      <c r="AL11" s="797"/>
      <c r="AM11" s="797"/>
      <c r="AN11" s="797"/>
      <c r="AO11" s="797"/>
      <c r="AP11" s="797"/>
      <c r="AQ11" s="797"/>
      <c r="AR11" s="797"/>
      <c r="AS11" s="797"/>
      <c r="AT11" s="849"/>
    </row>
    <row r="12" spans="1:46" s="60" customFormat="1" ht="26.1" customHeight="1" thickTop="1" x14ac:dyDescent="0.25">
      <c r="A12" s="1012">
        <v>2</v>
      </c>
      <c r="B12" s="871" t="str">
        <f>+'CONSOLIDADO ENE-DIC 2017'!C61</f>
        <v>Implementar y mantener 40% el sistema integrado de gestión de la entidad</v>
      </c>
      <c r="C12" s="1004">
        <v>0</v>
      </c>
      <c r="D12" s="1004">
        <v>0.21</v>
      </c>
      <c r="E12" s="1004">
        <v>0.33</v>
      </c>
      <c r="F12" s="1004">
        <v>0.36</v>
      </c>
      <c r="G12" s="1004">
        <v>0.37</v>
      </c>
      <c r="H12" s="1004">
        <v>0.37</v>
      </c>
      <c r="I12" s="1004">
        <v>0.37</v>
      </c>
      <c r="J12" s="1004">
        <v>0.38</v>
      </c>
      <c r="K12" s="1004">
        <v>0.38</v>
      </c>
      <c r="L12" s="1004">
        <v>0.38</v>
      </c>
      <c r="M12" s="1004">
        <v>0.38</v>
      </c>
      <c r="N12" s="1004">
        <v>0.4</v>
      </c>
      <c r="O12" s="1005">
        <v>0.4</v>
      </c>
      <c r="P12" s="50"/>
      <c r="Q12" s="861" t="s">
        <v>66</v>
      </c>
      <c r="R12" s="864" t="s">
        <v>399</v>
      </c>
      <c r="S12" s="40" t="s">
        <v>44</v>
      </c>
      <c r="T12" s="70"/>
      <c r="U12" s="70">
        <v>10</v>
      </c>
      <c r="V12" s="70">
        <v>40</v>
      </c>
      <c r="W12" s="70">
        <v>40</v>
      </c>
      <c r="X12" s="70">
        <v>10</v>
      </c>
      <c r="Y12" s="70"/>
      <c r="Z12" s="310"/>
      <c r="AA12" s="310"/>
      <c r="AB12" s="310"/>
      <c r="AC12" s="310"/>
      <c r="AD12" s="309"/>
      <c r="AE12" s="70"/>
      <c r="AF12" s="11">
        <f>IF(SUM(T12:AE12)=100,SUM(T12:AE12),IF(SUM(T12:AE12)=0,0,"Debe ponderar 100 puntos"))</f>
        <v>100</v>
      </c>
      <c r="AG12" s="6"/>
      <c r="AH12" s="782" t="str">
        <f t="shared" ref="AH12" si="14">IF(AND(T12=0,T13=0),"No Prog ni Ejec",IF(T12=0,CONCATENATE("No Prog, Ejec=  ",T13),T13/T12))</f>
        <v>No Prog ni Ejec</v>
      </c>
      <c r="AI12" s="792">
        <f t="shared" ref="AI12" si="15">IF(AND(U12=0,U13=0),"No Prog ni Ejec",IF(U12=0,CONCATENATE("No Prog, Ejec=  ",U13),U13/U12))</f>
        <v>1</v>
      </c>
      <c r="AJ12" s="792">
        <f t="shared" ref="AJ12" si="16">IF(AND(V12=0,V13=0),"No Prog ni Ejec",IF(V12=0,CONCATENATE("No Prog, Ejec=  ",V13),V13/V12))</f>
        <v>2.25</v>
      </c>
      <c r="AK12" s="792">
        <f t="shared" ref="AK12" si="17">IF(AND(W12=0,W13=0),"No Prog ni Ejec",IF(W12=0,CONCATENATE("No Prog, Ejec=  ",W13),W13/W12))</f>
        <v>0</v>
      </c>
      <c r="AL12" s="792">
        <f t="shared" ref="AL12" si="18">IF(AND(X12=0,X13=0),"No Prog ni Ejec",IF(X12=0,CONCATENATE("No Prog, Ejec=  ",X13),X13/X12))</f>
        <v>0</v>
      </c>
      <c r="AM12" s="792" t="str">
        <f t="shared" ref="AM12" si="19">IF(AND(Y12=0,Y13=0),"No Prog ni Ejec",IF(Y12=0,CONCATENATE("No Prog, Ejec=  ",Y13),Y13/Y12))</f>
        <v>No Prog ni Ejec</v>
      </c>
      <c r="AN12" s="792" t="str">
        <f t="shared" ref="AN12" si="20">IF(AND(Z12=0,Z13=0),"No Prog ni Ejec",IF(Z12=0,CONCATENATE("No Prog, Ejec=  ",Z13),Z13/Z12))</f>
        <v>No Prog ni Ejec</v>
      </c>
      <c r="AO12" s="792" t="str">
        <f t="shared" ref="AO12" si="21">IF(AND(AA12=0,AA13=0),"No Prog ni Ejec",IF(AA12=0,CONCATENATE("No Prog, Ejec=  ",AA13),AA13/AA12))</f>
        <v>No Prog ni Ejec</v>
      </c>
      <c r="AP12" s="792" t="str">
        <f t="shared" ref="AP12" si="22">IF(AND(AB12=0,AB13=0),"No Prog ni Ejec",IF(AB12=0,CONCATENATE("No Prog, Ejec=  ",AB13),AB13/AB12))</f>
        <v>No Prog ni Ejec</v>
      </c>
      <c r="AQ12" s="792" t="str">
        <f t="shared" ref="AQ12" si="23">IF(AND(AC12=0,AC13=0),"No Prog ni Ejec",IF(AC12=0,CONCATENATE("No Prog, Ejec=  ",AC13),AC13/AC12))</f>
        <v>No Prog ni Ejec</v>
      </c>
      <c r="AR12" s="792" t="str">
        <f t="shared" ref="AR12" si="24">IF(AND(AD12=0,AD13=0),"No Prog ni Ejec",IF(AD12=0,CONCATENATE("No Prog, Ejec=  ",AD13),AD13/AD12))</f>
        <v>No Prog ni Ejec</v>
      </c>
      <c r="AS12" s="792" t="str">
        <f t="shared" ref="AS12" si="25">IF(AND(AE12=0,AE13=0),"No Prog ni Ejec",IF(AE12=0,CONCATENATE("No Prog, Ejec=  ",AE13),AE13/AE12))</f>
        <v>No Prog ni Ejec</v>
      </c>
      <c r="AT12" s="780">
        <f t="shared" ref="AT12" si="26">IF(AND(AF12=0,AF13=0),"No Prog ni Ejec",IF(AF12=0,CONCATENATE("No Prog, Ejec=  ",AF13),AF13/AF12))</f>
        <v>1</v>
      </c>
    </row>
    <row r="13" spans="1:46" s="60" customFormat="1" ht="26.1" customHeight="1" x14ac:dyDescent="0.25">
      <c r="A13" s="1010"/>
      <c r="B13" s="789"/>
      <c r="C13" s="999"/>
      <c r="D13" s="999"/>
      <c r="E13" s="999"/>
      <c r="F13" s="999"/>
      <c r="G13" s="999"/>
      <c r="H13" s="999"/>
      <c r="I13" s="999"/>
      <c r="J13" s="999"/>
      <c r="K13" s="999"/>
      <c r="L13" s="999"/>
      <c r="M13" s="999"/>
      <c r="N13" s="999"/>
      <c r="O13" s="1002"/>
      <c r="P13" s="50"/>
      <c r="Q13" s="850"/>
      <c r="R13" s="851"/>
      <c r="S13" s="37" t="s">
        <v>45</v>
      </c>
      <c r="T13" s="65"/>
      <c r="U13" s="65">
        <v>10</v>
      </c>
      <c r="V13" s="65">
        <v>90</v>
      </c>
      <c r="W13" s="65"/>
      <c r="X13" s="65"/>
      <c r="Y13" s="65"/>
      <c r="Z13" s="306"/>
      <c r="AA13" s="306"/>
      <c r="AB13" s="306"/>
      <c r="AC13" s="306"/>
      <c r="AD13" s="257"/>
      <c r="AE13" s="65"/>
      <c r="AF13" s="9">
        <f>SUM(T13:AE13)</f>
        <v>100</v>
      </c>
      <c r="AG13" s="6"/>
      <c r="AH13" s="795"/>
      <c r="AI13" s="793"/>
      <c r="AJ13" s="793"/>
      <c r="AK13" s="793"/>
      <c r="AL13" s="793"/>
      <c r="AM13" s="793"/>
      <c r="AN13" s="793"/>
      <c r="AO13" s="793"/>
      <c r="AP13" s="793"/>
      <c r="AQ13" s="793"/>
      <c r="AR13" s="793"/>
      <c r="AS13" s="793"/>
      <c r="AT13" s="794"/>
    </row>
    <row r="14" spans="1:46" s="60" customFormat="1" ht="35.25" customHeight="1" x14ac:dyDescent="0.25">
      <c r="A14" s="1010"/>
      <c r="B14" s="789"/>
      <c r="C14" s="999"/>
      <c r="D14" s="999"/>
      <c r="E14" s="999"/>
      <c r="F14" s="999"/>
      <c r="G14" s="999"/>
      <c r="H14" s="999"/>
      <c r="I14" s="999"/>
      <c r="J14" s="999"/>
      <c r="K14" s="999"/>
      <c r="L14" s="999"/>
      <c r="M14" s="999"/>
      <c r="N14" s="999"/>
      <c r="O14" s="1002"/>
      <c r="P14" s="50"/>
      <c r="Q14" s="850" t="s">
        <v>67</v>
      </c>
      <c r="R14" s="851" t="s">
        <v>88</v>
      </c>
      <c r="S14" s="38" t="s">
        <v>44</v>
      </c>
      <c r="T14" s="68"/>
      <c r="U14" s="68"/>
      <c r="V14" s="68"/>
      <c r="W14" s="68">
        <v>33</v>
      </c>
      <c r="X14" s="68"/>
      <c r="Y14" s="68"/>
      <c r="Z14" s="307"/>
      <c r="AA14" s="307">
        <v>33</v>
      </c>
      <c r="AB14" s="307"/>
      <c r="AC14" s="307"/>
      <c r="AD14" s="302"/>
      <c r="AE14" s="68">
        <v>34</v>
      </c>
      <c r="AF14" s="10">
        <f>IF(SUM(T14:AE14)=100,SUM(T14:AE14),IF(SUM(T14:AE14)=0,0,"Debe ponderar 100 puntos"))</f>
        <v>100</v>
      </c>
      <c r="AG14" s="6"/>
      <c r="AH14" s="795" t="str">
        <f t="shared" ref="AH14" si="27">IF(AND(T14=0,T15=0),"No Prog ni Ejec",IF(T14=0,CONCATENATE("No Prog, Ejec=  ",T15),T15/T14))</f>
        <v>No Prog ni Ejec</v>
      </c>
      <c r="AI14" s="793" t="str">
        <f t="shared" ref="AI14" si="28">IF(AND(U14=0,U15=0),"No Prog ni Ejec",IF(U14=0,CONCATENATE("No Prog, Ejec=  ",U15),U15/U14))</f>
        <v>No Prog ni Ejec</v>
      </c>
      <c r="AJ14" s="793" t="str">
        <f t="shared" ref="AJ14" si="29">IF(AND(V14=0,V15=0),"No Prog ni Ejec",IF(V14=0,CONCATENATE("No Prog, Ejec=  ",V15),V15/V14))</f>
        <v>No Prog ni Ejec</v>
      </c>
      <c r="AK14" s="793">
        <f t="shared" ref="AK14" si="30">IF(AND(W14=0,W15=0),"No Prog ni Ejec",IF(W14=0,CONCATENATE("No Prog, Ejec=  ",W15),W15/W14))</f>
        <v>1</v>
      </c>
      <c r="AL14" s="793" t="str">
        <f t="shared" ref="AL14" si="31">IF(AND(X14=0,X15=0),"No Prog ni Ejec",IF(X14=0,CONCATENATE("No Prog, Ejec=  ",X15),X15/X14))</f>
        <v>No Prog, Ejec=  20</v>
      </c>
      <c r="AM14" s="793" t="str">
        <f t="shared" ref="AM14" si="32">IF(AND(Y14=0,Y15=0),"No Prog ni Ejec",IF(Y14=0,CONCATENATE("No Prog, Ejec=  ",Y15),Y15/Y14))</f>
        <v>No Prog ni Ejec</v>
      </c>
      <c r="AN14" s="793" t="str">
        <f t="shared" ref="AN14" si="33">IF(AND(Z14=0,Z15=0),"No Prog ni Ejec",IF(Z14=0,CONCATENATE("No Prog, Ejec=  ",Z15),Z15/Z14))</f>
        <v>No Prog ni Ejec</v>
      </c>
      <c r="AO14" s="793">
        <f t="shared" ref="AO14" si="34">IF(AND(AA14=0,AA15=0),"No Prog ni Ejec",IF(AA14=0,CONCATENATE("No Prog, Ejec=  ",AA15),AA15/AA14))</f>
        <v>0.39393939393939392</v>
      </c>
      <c r="AP14" s="793" t="str">
        <f t="shared" ref="AP14" si="35">IF(AND(AB14=0,AB15=0),"No Prog ni Ejec",IF(AB14=0,CONCATENATE("No Prog, Ejec=  ",AB15),AB15/AB14))</f>
        <v>No Prog ni Ejec</v>
      </c>
      <c r="AQ14" s="793" t="str">
        <f t="shared" ref="AQ14" si="36">IF(AND(AC14=0,AC15=0),"No Prog ni Ejec",IF(AC14=0,CONCATENATE("No Prog, Ejec=  ",AC15),AC15/AC14))</f>
        <v>No Prog ni Ejec</v>
      </c>
      <c r="AR14" s="793" t="str">
        <f t="shared" ref="AR14" si="37">IF(AND(AD14=0,AD15=0),"No Prog ni Ejec",IF(AD14=0,CONCATENATE("No Prog, Ejec=  ",AD15),AD15/AD14))</f>
        <v>No Prog ni Ejec</v>
      </c>
      <c r="AS14" s="793">
        <f t="shared" ref="AS14" si="38">IF(AND(AE14=0,AE15=0),"No Prog ni Ejec",IF(AE14=0,CONCATENATE("No Prog, Ejec=  ",AE15),AE15/AE14))</f>
        <v>1</v>
      </c>
      <c r="AT14" s="794">
        <f t="shared" ref="AT14" si="39">IF(AND(AF14=0,AF15=0),"No Prog ni Ejec",IF(AF14=0,CONCATENATE("No Prog, Ejec=  ",AF15),AF15/AF14))</f>
        <v>1</v>
      </c>
    </row>
    <row r="15" spans="1:46" s="60" customFormat="1" ht="35.25" customHeight="1" thickBot="1" x14ac:dyDescent="0.3">
      <c r="A15" s="1011"/>
      <c r="B15" s="790"/>
      <c r="C15" s="1000"/>
      <c r="D15" s="1000"/>
      <c r="E15" s="1000"/>
      <c r="F15" s="1000"/>
      <c r="G15" s="1000"/>
      <c r="H15" s="1000"/>
      <c r="I15" s="1000"/>
      <c r="J15" s="1000"/>
      <c r="K15" s="1000"/>
      <c r="L15" s="1000"/>
      <c r="M15" s="1000"/>
      <c r="N15" s="1000"/>
      <c r="O15" s="1003"/>
      <c r="P15" s="50"/>
      <c r="Q15" s="850"/>
      <c r="R15" s="851"/>
      <c r="S15" s="37" t="s">
        <v>45</v>
      </c>
      <c r="T15" s="66"/>
      <c r="U15" s="66"/>
      <c r="V15" s="66"/>
      <c r="W15" s="66">
        <v>33</v>
      </c>
      <c r="X15" s="66">
        <v>20</v>
      </c>
      <c r="Y15" s="66"/>
      <c r="Z15" s="308"/>
      <c r="AA15" s="308">
        <v>13</v>
      </c>
      <c r="AB15" s="308"/>
      <c r="AC15" s="308"/>
      <c r="AD15" s="318"/>
      <c r="AE15" s="66">
        <v>34</v>
      </c>
      <c r="AF15" s="9">
        <f>SUM(T15:AE15)</f>
        <v>100</v>
      </c>
      <c r="AG15" s="6"/>
      <c r="AH15" s="796"/>
      <c r="AI15" s="797"/>
      <c r="AJ15" s="797"/>
      <c r="AK15" s="797"/>
      <c r="AL15" s="797"/>
      <c r="AM15" s="797"/>
      <c r="AN15" s="797"/>
      <c r="AO15" s="797"/>
      <c r="AP15" s="797"/>
      <c r="AQ15" s="797"/>
      <c r="AR15" s="797"/>
      <c r="AS15" s="797"/>
      <c r="AT15" s="849"/>
    </row>
    <row r="16" spans="1:46" s="60" customFormat="1" ht="26.1" customHeight="1" thickTop="1" x14ac:dyDescent="0.25">
      <c r="A16" s="1012">
        <v>3</v>
      </c>
      <c r="B16" s="871" t="str">
        <f>+'CONSOLIDADO ENE-DIC 2017'!C62</f>
        <v>Dar trámite al 100% de los procesos disciplinariosque requieran actuacion procesal, de conformidad  con la Ley 734 de 2002</v>
      </c>
      <c r="C16" s="1004">
        <v>0.06</v>
      </c>
      <c r="D16" s="1004">
        <v>0.14000000000000001</v>
      </c>
      <c r="E16" s="1004">
        <v>0.23</v>
      </c>
      <c r="F16" s="1004">
        <v>0.31</v>
      </c>
      <c r="G16" s="1004">
        <v>0.48</v>
      </c>
      <c r="H16" s="1004">
        <v>0.57999999999999996</v>
      </c>
      <c r="I16" s="1004">
        <v>0.64</v>
      </c>
      <c r="J16" s="1004">
        <v>0.71</v>
      </c>
      <c r="K16" s="1004">
        <v>0.78</v>
      </c>
      <c r="L16" s="1004">
        <v>0.85</v>
      </c>
      <c r="M16" s="1004">
        <v>0.91</v>
      </c>
      <c r="N16" s="1004">
        <v>1</v>
      </c>
      <c r="O16" s="1005">
        <v>1</v>
      </c>
      <c r="P16" s="50"/>
      <c r="Q16" s="861" t="s">
        <v>70</v>
      </c>
      <c r="R16" s="1008" t="s">
        <v>181</v>
      </c>
      <c r="S16" s="40" t="s">
        <v>44</v>
      </c>
      <c r="T16" s="64">
        <v>8</v>
      </c>
      <c r="U16" s="64">
        <v>8</v>
      </c>
      <c r="V16" s="64">
        <v>8</v>
      </c>
      <c r="W16" s="64">
        <v>8</v>
      </c>
      <c r="X16" s="64">
        <v>8</v>
      </c>
      <c r="Y16" s="64">
        <v>8</v>
      </c>
      <c r="Z16" s="305">
        <v>8</v>
      </c>
      <c r="AA16" s="305">
        <v>8</v>
      </c>
      <c r="AB16" s="305">
        <v>9</v>
      </c>
      <c r="AC16" s="305">
        <v>9</v>
      </c>
      <c r="AD16" s="64">
        <v>9</v>
      </c>
      <c r="AE16" s="64">
        <v>9</v>
      </c>
      <c r="AF16" s="11">
        <f>IF(SUM(T16:AE16)=100,SUM(T16:AE16),IF(SUM(T16:AE16)=0,0,"Debe ponderar 100 puntos"))</f>
        <v>100</v>
      </c>
      <c r="AG16" s="6"/>
      <c r="AH16" s="782">
        <f t="shared" ref="AH16" si="40">IF(AND(T16=0,T17=0),"No Prog ni Ejec",IF(T16=0,CONCATENATE("No Prog, Ejec=  ",T17),T17/T16))</f>
        <v>1</v>
      </c>
      <c r="AI16" s="792">
        <f t="shared" ref="AI16" si="41">IF(AND(U16=0,U17=0),"No Prog ni Ejec",IF(U16=0,CONCATENATE("No Prog, Ejec=  ",U17),U17/U16))</f>
        <v>1</v>
      </c>
      <c r="AJ16" s="792">
        <f t="shared" ref="AJ16" si="42">IF(AND(V16=0,V17=0),"No Prog ni Ejec",IF(V16=0,CONCATENATE("No Prog, Ejec=  ",V17),V17/V16))</f>
        <v>1</v>
      </c>
      <c r="AK16" s="792">
        <f t="shared" ref="AK16" si="43">IF(AND(W16=0,W17=0),"No Prog ni Ejec",IF(W16=0,CONCATENATE("No Prog, Ejec=  ",W17),W17/W16))</f>
        <v>1</v>
      </c>
      <c r="AL16" s="792">
        <f t="shared" ref="AL16" si="44">IF(AND(X16=0,X17=0),"No Prog ni Ejec",IF(X16=0,CONCATENATE("No Prog, Ejec=  ",X17),X17/X16))</f>
        <v>1</v>
      </c>
      <c r="AM16" s="792">
        <f t="shared" ref="AM16" si="45">IF(AND(Y16=0,Y17=0),"No Prog ni Ejec",IF(Y16=0,CONCATENATE("No Prog, Ejec=  ",Y17),Y17/Y16))</f>
        <v>1</v>
      </c>
      <c r="AN16" s="792">
        <f t="shared" ref="AN16" si="46">IF(AND(Z16=0,Z17=0),"No Prog ni Ejec",IF(Z16=0,CONCATENATE("No Prog, Ejec=  ",Z17),Z17/Z16))</f>
        <v>1</v>
      </c>
      <c r="AO16" s="792">
        <f t="shared" ref="AO16" si="47">IF(AND(AA16=0,AA17=0),"No Prog ni Ejec",IF(AA16=0,CONCATENATE("No Prog, Ejec=  ",AA17),AA17/AA16))</f>
        <v>1</v>
      </c>
      <c r="AP16" s="792">
        <f t="shared" ref="AP16" si="48">IF(AND(AB16=0,AB17=0),"No Prog ni Ejec",IF(AB16=0,CONCATENATE("No Prog, Ejec=  ",AB17),AB17/AB16))</f>
        <v>1</v>
      </c>
      <c r="AQ16" s="792">
        <f t="shared" ref="AQ16" si="49">IF(AND(AC16=0,AC17=0),"No Prog ni Ejec",IF(AC16=0,CONCATENATE("No Prog, Ejec=  ",AC17),AC17/AC16))</f>
        <v>1</v>
      </c>
      <c r="AR16" s="792">
        <f t="shared" ref="AR16" si="50">IF(AND(AD16=0,AD17=0),"No Prog ni Ejec",IF(AD16=0,CONCATENATE("No Prog, Ejec=  ",AD17),AD17/AD16))</f>
        <v>1</v>
      </c>
      <c r="AS16" s="792">
        <f t="shared" ref="AS16" si="51">IF(AND(AE16=0,AE17=0),"No Prog ni Ejec",IF(AE16=0,CONCATENATE("No Prog, Ejec=  ",AE17),AE17/AE16))</f>
        <v>1</v>
      </c>
      <c r="AT16" s="780">
        <f t="shared" ref="AT16" si="52">IF(AND(AF16=0,AF17=0),"No Prog ni Ejec",IF(AF16=0,CONCATENATE("No Prog, Ejec=  ",AF17),AF17/AF16))</f>
        <v>1</v>
      </c>
    </row>
    <row r="17" spans="1:46" s="60" customFormat="1" ht="26.1" customHeight="1" x14ac:dyDescent="0.25">
      <c r="A17" s="1010"/>
      <c r="B17" s="789"/>
      <c r="C17" s="999"/>
      <c r="D17" s="999"/>
      <c r="E17" s="999"/>
      <c r="F17" s="999"/>
      <c r="G17" s="999"/>
      <c r="H17" s="999"/>
      <c r="I17" s="999"/>
      <c r="J17" s="999"/>
      <c r="K17" s="999"/>
      <c r="L17" s="999"/>
      <c r="M17" s="999"/>
      <c r="N17" s="999"/>
      <c r="O17" s="1002"/>
      <c r="P17" s="50"/>
      <c r="Q17" s="850"/>
      <c r="R17" s="971"/>
      <c r="S17" s="37" t="s">
        <v>45</v>
      </c>
      <c r="T17" s="65">
        <v>8</v>
      </c>
      <c r="U17" s="65">
        <v>8</v>
      </c>
      <c r="V17" s="65">
        <v>8</v>
      </c>
      <c r="W17" s="65">
        <v>8</v>
      </c>
      <c r="X17" s="65">
        <v>8</v>
      </c>
      <c r="Y17" s="65">
        <v>8</v>
      </c>
      <c r="Z17" s="306">
        <v>8</v>
      </c>
      <c r="AA17" s="306">
        <v>8</v>
      </c>
      <c r="AB17" s="306">
        <v>9</v>
      </c>
      <c r="AC17" s="306">
        <v>9</v>
      </c>
      <c r="AD17" s="65">
        <v>9</v>
      </c>
      <c r="AE17" s="65">
        <v>9</v>
      </c>
      <c r="AF17" s="9">
        <f>SUM(T17:AE17)</f>
        <v>100</v>
      </c>
      <c r="AG17" s="6"/>
      <c r="AH17" s="795"/>
      <c r="AI17" s="793"/>
      <c r="AJ17" s="793"/>
      <c r="AK17" s="793"/>
      <c r="AL17" s="793"/>
      <c r="AM17" s="793"/>
      <c r="AN17" s="793"/>
      <c r="AO17" s="793"/>
      <c r="AP17" s="793"/>
      <c r="AQ17" s="793"/>
      <c r="AR17" s="793"/>
      <c r="AS17" s="793"/>
      <c r="AT17" s="794"/>
    </row>
    <row r="18" spans="1:46" s="60" customFormat="1" ht="30" customHeight="1" x14ac:dyDescent="0.25">
      <c r="A18" s="1010"/>
      <c r="B18" s="789"/>
      <c r="C18" s="999"/>
      <c r="D18" s="999"/>
      <c r="E18" s="999"/>
      <c r="F18" s="999"/>
      <c r="G18" s="999"/>
      <c r="H18" s="999"/>
      <c r="I18" s="999"/>
      <c r="J18" s="999"/>
      <c r="K18" s="999"/>
      <c r="L18" s="999"/>
      <c r="M18" s="999"/>
      <c r="N18" s="999"/>
      <c r="O18" s="1002"/>
      <c r="P18" s="50"/>
      <c r="Q18" s="850" t="s">
        <v>71</v>
      </c>
      <c r="R18" s="851" t="s">
        <v>182</v>
      </c>
      <c r="S18" s="38" t="s">
        <v>44</v>
      </c>
      <c r="T18" s="68"/>
      <c r="U18" s="68"/>
      <c r="V18" s="68">
        <v>30</v>
      </c>
      <c r="W18" s="68"/>
      <c r="X18" s="68"/>
      <c r="Y18" s="68">
        <v>30</v>
      </c>
      <c r="Z18" s="307"/>
      <c r="AA18" s="307"/>
      <c r="AB18" s="307">
        <v>30</v>
      </c>
      <c r="AC18" s="307"/>
      <c r="AD18" s="68"/>
      <c r="AE18" s="68">
        <v>10</v>
      </c>
      <c r="AF18" s="10">
        <f>IF(SUM(T18:AE18)=100,SUM(T18:AE18),IF(SUM(T18:AE18)=0,0,"Debe ponderar 100 puntos"))</f>
        <v>100</v>
      </c>
      <c r="AG18" s="6"/>
      <c r="AH18" s="795" t="str">
        <f t="shared" ref="AH18" si="53">IF(AND(T18=0,T19=0),"No Prog ni Ejec",IF(T18=0,CONCATENATE("No Prog, Ejec=  ",T19),T19/T18))</f>
        <v>No Prog ni Ejec</v>
      </c>
      <c r="AI18" s="793" t="str">
        <f t="shared" ref="AI18" si="54">IF(AND(U18=0,U19=0),"No Prog ni Ejec",IF(U18=0,CONCATENATE("No Prog, Ejec=  ",U19),U19/U18))</f>
        <v>No Prog ni Ejec</v>
      </c>
      <c r="AJ18" s="793">
        <f t="shared" ref="AJ18" si="55">IF(AND(V18=0,V19=0),"No Prog ni Ejec",IF(V18=0,CONCATENATE("No Prog, Ejec=  ",V19),V19/V18))</f>
        <v>0</v>
      </c>
      <c r="AK18" s="793" t="str">
        <f t="shared" ref="AK18" si="56">IF(AND(W18=0,W19=0),"No Prog ni Ejec",IF(W18=0,CONCATENATE("No Prog, Ejec=  ",W19),W19/W18))</f>
        <v>No Prog ni Ejec</v>
      </c>
      <c r="AL18" s="793" t="str">
        <f t="shared" ref="AL18" si="57">IF(AND(X18=0,X19=0),"No Prog ni Ejec",IF(X18=0,CONCATENATE("No Prog, Ejec=  ",X19),X19/X18))</f>
        <v>No Prog, Ejec=  60</v>
      </c>
      <c r="AM18" s="793">
        <f t="shared" ref="AM18" si="58">IF(AND(Y18=0,Y19=0),"No Prog ni Ejec",IF(Y18=0,CONCATENATE("No Prog, Ejec=  ",Y19),Y19/Y18))</f>
        <v>0.33333333333333331</v>
      </c>
      <c r="AN18" s="793" t="str">
        <f t="shared" ref="AN18" si="59">IF(AND(Z18=0,Z19=0),"No Prog ni Ejec",IF(Z18=0,CONCATENATE("No Prog, Ejec=  ",Z19),Z19/Z18))</f>
        <v>No Prog ni Ejec</v>
      </c>
      <c r="AO18" s="793" t="str">
        <f t="shared" ref="AO18" si="60">IF(AND(AA18=0,AA19=0),"No Prog ni Ejec",IF(AA18=0,CONCATENATE("No Prog, Ejec=  ",AA19),AA19/AA18))</f>
        <v>No Prog, Ejec=  10</v>
      </c>
      <c r="AP18" s="793">
        <f t="shared" ref="AP18" si="61">IF(AND(AB18=0,AB19=0),"No Prog ni Ejec",IF(AB18=0,CONCATENATE("No Prog, Ejec=  ",AB19),AB19/AB18))</f>
        <v>0.16666666666666666</v>
      </c>
      <c r="AQ18" s="793" t="str">
        <f t="shared" ref="AQ18" si="62">IF(AND(AC18=0,AC19=0),"No Prog ni Ejec",IF(AC18=0,CONCATENATE("No Prog, Ejec=  ",AC19),AC19/AC18))</f>
        <v>No Prog ni Ejec</v>
      </c>
      <c r="AR18" s="793" t="str">
        <f t="shared" ref="AR18" si="63">IF(AND(AD18=0,AD19=0),"No Prog ni Ejec",IF(AD18=0,CONCATENATE("No Prog, Ejec=  ",AD19),AD19/AD18))</f>
        <v>No Prog ni Ejec</v>
      </c>
      <c r="AS18" s="793">
        <f t="shared" ref="AS18" si="64">IF(AND(AE18=0,AE19=0),"No Prog ni Ejec",IF(AE18=0,CONCATENATE("No Prog, Ejec=  ",AE19),AE19/AE18))</f>
        <v>1.5</v>
      </c>
      <c r="AT18" s="794">
        <f t="shared" ref="AT18" si="65">IF(AND(AF18=0,AF19=0),"No Prog ni Ejec",IF(AF18=0,CONCATENATE("No Prog, Ejec=  ",AF19),AF19/AF18))</f>
        <v>1</v>
      </c>
    </row>
    <row r="19" spans="1:46" s="60" customFormat="1" ht="30" customHeight="1" x14ac:dyDescent="0.25">
      <c r="A19" s="1010"/>
      <c r="B19" s="789"/>
      <c r="C19" s="999"/>
      <c r="D19" s="999"/>
      <c r="E19" s="999"/>
      <c r="F19" s="999"/>
      <c r="G19" s="999"/>
      <c r="H19" s="999"/>
      <c r="I19" s="999"/>
      <c r="J19" s="999"/>
      <c r="K19" s="999"/>
      <c r="L19" s="999"/>
      <c r="M19" s="999"/>
      <c r="N19" s="999"/>
      <c r="O19" s="1002"/>
      <c r="P19" s="50"/>
      <c r="Q19" s="850"/>
      <c r="R19" s="851"/>
      <c r="S19" s="37" t="s">
        <v>45</v>
      </c>
      <c r="T19" s="65"/>
      <c r="U19" s="65"/>
      <c r="V19" s="65">
        <v>0</v>
      </c>
      <c r="W19" s="65"/>
      <c r="X19" s="65">
        <v>60</v>
      </c>
      <c r="Y19" s="65">
        <v>10</v>
      </c>
      <c r="Z19" s="306"/>
      <c r="AA19" s="306">
        <v>10</v>
      </c>
      <c r="AB19" s="306">
        <v>5</v>
      </c>
      <c r="AC19" s="306"/>
      <c r="AD19" s="65"/>
      <c r="AE19" s="65">
        <v>15</v>
      </c>
      <c r="AF19" s="9">
        <f>SUM(T19:AE19)</f>
        <v>100</v>
      </c>
      <c r="AG19" s="6"/>
      <c r="AH19" s="795"/>
      <c r="AI19" s="793"/>
      <c r="AJ19" s="793"/>
      <c r="AK19" s="793"/>
      <c r="AL19" s="793"/>
      <c r="AM19" s="793"/>
      <c r="AN19" s="793"/>
      <c r="AO19" s="793"/>
      <c r="AP19" s="793"/>
      <c r="AQ19" s="793"/>
      <c r="AR19" s="793"/>
      <c r="AS19" s="793"/>
      <c r="AT19" s="794"/>
    </row>
    <row r="20" spans="1:46" s="60" customFormat="1" ht="26.1" customHeight="1" x14ac:dyDescent="0.25">
      <c r="A20" s="1010"/>
      <c r="B20" s="789"/>
      <c r="C20" s="999"/>
      <c r="D20" s="999"/>
      <c r="E20" s="999"/>
      <c r="F20" s="999"/>
      <c r="G20" s="999"/>
      <c r="H20" s="999"/>
      <c r="I20" s="999"/>
      <c r="J20" s="999"/>
      <c r="K20" s="999"/>
      <c r="L20" s="999"/>
      <c r="M20" s="999"/>
      <c r="N20" s="999"/>
      <c r="O20" s="1002"/>
      <c r="P20" s="50"/>
      <c r="Q20" s="850" t="s">
        <v>72</v>
      </c>
      <c r="R20" s="851" t="s">
        <v>400</v>
      </c>
      <c r="S20" s="38" t="s">
        <v>44</v>
      </c>
      <c r="T20" s="68">
        <v>8</v>
      </c>
      <c r="U20" s="68">
        <v>8</v>
      </c>
      <c r="V20" s="68">
        <v>8</v>
      </c>
      <c r="W20" s="68">
        <v>8</v>
      </c>
      <c r="X20" s="68">
        <v>8</v>
      </c>
      <c r="Y20" s="68">
        <v>8</v>
      </c>
      <c r="Z20" s="307">
        <v>8</v>
      </c>
      <c r="AA20" s="307">
        <v>8</v>
      </c>
      <c r="AB20" s="307">
        <v>9</v>
      </c>
      <c r="AC20" s="307">
        <v>9</v>
      </c>
      <c r="AD20" s="68">
        <v>9</v>
      </c>
      <c r="AE20" s="68">
        <v>9</v>
      </c>
      <c r="AF20" s="10">
        <f>IF(SUM(T20:AE20)=100,SUM(T20:AE20),IF(SUM(T20:AE20)=0,0,"Debe ponderar 100 puntos"))</f>
        <v>100</v>
      </c>
      <c r="AG20" s="6"/>
      <c r="AH20" s="795">
        <f t="shared" ref="AH20" si="66">IF(AND(T20=0,T21=0),"No Prog ni Ejec",IF(T20=0,CONCATENATE("No Prog, Ejec=  ",T21),T21/T20))</f>
        <v>1</v>
      </c>
      <c r="AI20" s="793">
        <f t="shared" ref="AI20" si="67">IF(AND(U20=0,U21=0),"No Prog ni Ejec",IF(U20=0,CONCATENATE("No Prog, Ejec=  ",U21),U21/U20))</f>
        <v>1</v>
      </c>
      <c r="AJ20" s="793">
        <f t="shared" ref="AJ20" si="68">IF(AND(V20=0,V21=0),"No Prog ni Ejec",IF(V20=0,CONCATENATE("No Prog, Ejec=  ",V21),V21/V20))</f>
        <v>1</v>
      </c>
      <c r="AK20" s="793">
        <f t="shared" ref="AK20" si="69">IF(AND(W20=0,W21=0),"No Prog ni Ejec",IF(W20=0,CONCATENATE("No Prog, Ejec=  ",W21),W21/W20))</f>
        <v>1</v>
      </c>
      <c r="AL20" s="793">
        <f t="shared" ref="AL20" si="70">IF(AND(X20=0,X21=0),"No Prog ni Ejec",IF(X20=0,CONCATENATE("No Prog, Ejec=  ",X21),X21/X20))</f>
        <v>1</v>
      </c>
      <c r="AM20" s="793">
        <f t="shared" ref="AM20" si="71">IF(AND(Y20=0,Y21=0),"No Prog ni Ejec",IF(Y20=0,CONCATENATE("No Prog, Ejec=  ",Y21),Y21/Y20))</f>
        <v>1</v>
      </c>
      <c r="AN20" s="793">
        <f t="shared" ref="AN20" si="72">IF(AND(Z20=0,Z21=0),"No Prog ni Ejec",IF(Z20=0,CONCATENATE("No Prog, Ejec=  ",Z21),Z21/Z20))</f>
        <v>1</v>
      </c>
      <c r="AO20" s="793">
        <f t="shared" ref="AO20" si="73">IF(AND(AA20=0,AA21=0),"No Prog ni Ejec",IF(AA20=0,CONCATENATE("No Prog, Ejec=  ",AA21),AA21/AA20))</f>
        <v>1</v>
      </c>
      <c r="AP20" s="793">
        <f t="shared" ref="AP20" si="74">IF(AND(AB20=0,AB21=0),"No Prog ni Ejec",IF(AB20=0,CONCATENATE("No Prog, Ejec=  ",AB21),AB21/AB20))</f>
        <v>1</v>
      </c>
      <c r="AQ20" s="793">
        <f t="shared" ref="AQ20" si="75">IF(AND(AC20=0,AC21=0),"No Prog ni Ejec",IF(AC20=0,CONCATENATE("No Prog, Ejec=  ",AC21),AC21/AC20))</f>
        <v>1</v>
      </c>
      <c r="AR20" s="793">
        <f t="shared" ref="AR20" si="76">IF(AND(AD20=0,AD21=0),"No Prog ni Ejec",IF(AD20=0,CONCATENATE("No Prog, Ejec=  ",AD21),AD21/AD20))</f>
        <v>1</v>
      </c>
      <c r="AS20" s="793">
        <f t="shared" ref="AS20" si="77">IF(AND(AE20=0,AE21=0),"No Prog ni Ejec",IF(AE20=0,CONCATENATE("No Prog, Ejec=  ",AE21),AE21/AE20))</f>
        <v>1</v>
      </c>
      <c r="AT20" s="794">
        <f t="shared" ref="AT20" si="78">IF(AND(AF20=0,AF21=0),"No Prog ni Ejec",IF(AF20=0,CONCATENATE("No Prog, Ejec=  ",AF21),AF21/AF20))</f>
        <v>1</v>
      </c>
    </row>
    <row r="21" spans="1:46" s="60" customFormat="1" ht="26.1" customHeight="1" x14ac:dyDescent="0.25">
      <c r="A21" s="1010"/>
      <c r="B21" s="789"/>
      <c r="C21" s="999"/>
      <c r="D21" s="999"/>
      <c r="E21" s="999"/>
      <c r="F21" s="999"/>
      <c r="G21" s="999"/>
      <c r="H21" s="999"/>
      <c r="I21" s="999"/>
      <c r="J21" s="999"/>
      <c r="K21" s="999"/>
      <c r="L21" s="999"/>
      <c r="M21" s="999"/>
      <c r="N21" s="999"/>
      <c r="O21" s="1002"/>
      <c r="P21" s="50"/>
      <c r="Q21" s="850"/>
      <c r="R21" s="851"/>
      <c r="S21" s="37" t="s">
        <v>45</v>
      </c>
      <c r="T21" s="65">
        <v>8</v>
      </c>
      <c r="U21" s="65">
        <v>8</v>
      </c>
      <c r="V21" s="65">
        <v>8</v>
      </c>
      <c r="W21" s="65">
        <v>8</v>
      </c>
      <c r="X21" s="65">
        <v>8</v>
      </c>
      <c r="Y21" s="65">
        <v>8</v>
      </c>
      <c r="Z21" s="306">
        <v>8</v>
      </c>
      <c r="AA21" s="306">
        <v>8</v>
      </c>
      <c r="AB21" s="306">
        <v>9</v>
      </c>
      <c r="AC21" s="306">
        <v>9</v>
      </c>
      <c r="AD21" s="65">
        <v>9</v>
      </c>
      <c r="AE21" s="65">
        <v>9</v>
      </c>
      <c r="AF21" s="9">
        <f>SUM(T21:AE21)</f>
        <v>100</v>
      </c>
      <c r="AG21" s="6"/>
      <c r="AH21" s="795"/>
      <c r="AI21" s="793"/>
      <c r="AJ21" s="793"/>
      <c r="AK21" s="793"/>
      <c r="AL21" s="793"/>
      <c r="AM21" s="793"/>
      <c r="AN21" s="793"/>
      <c r="AO21" s="793"/>
      <c r="AP21" s="793"/>
      <c r="AQ21" s="793"/>
      <c r="AR21" s="793"/>
      <c r="AS21" s="793"/>
      <c r="AT21" s="794"/>
    </row>
    <row r="22" spans="1:46" s="60" customFormat="1" ht="26.1" customHeight="1" x14ac:dyDescent="0.25">
      <c r="A22" s="1010"/>
      <c r="B22" s="789"/>
      <c r="C22" s="999"/>
      <c r="D22" s="999"/>
      <c r="E22" s="999"/>
      <c r="F22" s="999"/>
      <c r="G22" s="999"/>
      <c r="H22" s="999"/>
      <c r="I22" s="999"/>
      <c r="J22" s="999"/>
      <c r="K22" s="999"/>
      <c r="L22" s="999"/>
      <c r="M22" s="999"/>
      <c r="N22" s="999"/>
      <c r="O22" s="1002"/>
      <c r="P22" s="50"/>
      <c r="Q22" s="850" t="s">
        <v>73</v>
      </c>
      <c r="R22" s="851" t="s">
        <v>401</v>
      </c>
      <c r="S22" s="38" t="s">
        <v>44</v>
      </c>
      <c r="T22" s="68"/>
      <c r="U22" s="68">
        <v>20</v>
      </c>
      <c r="V22" s="68">
        <v>20</v>
      </c>
      <c r="W22" s="68">
        <v>20</v>
      </c>
      <c r="X22" s="68">
        <v>20</v>
      </c>
      <c r="Y22" s="68">
        <v>20</v>
      </c>
      <c r="Z22" s="307"/>
      <c r="AA22" s="307"/>
      <c r="AB22" s="307"/>
      <c r="AC22" s="307"/>
      <c r="AD22" s="302"/>
      <c r="AE22" s="68"/>
      <c r="AF22" s="10">
        <f>IF(SUM(T22:AE22)=100,SUM(T22:AE22),IF(SUM(T22:AE22)=0,0,"Debe ponderar 100 puntos"))</f>
        <v>100</v>
      </c>
      <c r="AG22" s="6"/>
      <c r="AH22" s="795" t="str">
        <f t="shared" ref="AH22" si="79">IF(AND(T22=0,T23=0),"No Prog ni Ejec",IF(T22=0,CONCATENATE("No Prog, Ejec=  ",T23),T23/T22))</f>
        <v>No Prog ni Ejec</v>
      </c>
      <c r="AI22" s="793">
        <f t="shared" ref="AI22" si="80">IF(AND(U22=0,U23=0),"No Prog ni Ejec",IF(U22=0,CONCATENATE("No Prog, Ejec=  ",U23),U23/U22))</f>
        <v>1</v>
      </c>
      <c r="AJ22" s="793">
        <f t="shared" ref="AJ22" si="81">IF(AND(V22=0,V23=0),"No Prog ni Ejec",IF(V22=0,CONCATENATE("No Prog, Ejec=  ",V23),V23/V22))</f>
        <v>1</v>
      </c>
      <c r="AK22" s="793">
        <f t="shared" ref="AK22" si="82">IF(AND(W22=0,W23=0),"No Prog ni Ejec",IF(W22=0,CONCATENATE("No Prog, Ejec=  ",W23),W23/W22))</f>
        <v>1</v>
      </c>
      <c r="AL22" s="793">
        <f t="shared" ref="AL22" si="83">IF(AND(X22=0,X23=0),"No Prog ni Ejec",IF(X22=0,CONCATENATE("No Prog, Ejec=  ",X23),X23/X22))</f>
        <v>1</v>
      </c>
      <c r="AM22" s="793">
        <f t="shared" ref="AM22" si="84">IF(AND(Y22=0,Y23=0),"No Prog ni Ejec",IF(Y22=0,CONCATENATE("No Prog, Ejec=  ",Y23),Y23/Y22))</f>
        <v>1</v>
      </c>
      <c r="AN22" s="793" t="str">
        <f t="shared" ref="AN22" si="85">IF(AND(Z22=0,Z23=0),"No Prog ni Ejec",IF(Z22=0,CONCATENATE("No Prog, Ejec=  ",Z23),Z23/Z22))</f>
        <v>No Prog ni Ejec</v>
      </c>
      <c r="AO22" s="793" t="str">
        <f t="shared" ref="AO22" si="86">IF(AND(AA22=0,AA23=0),"No Prog ni Ejec",IF(AA22=0,CONCATENATE("No Prog, Ejec=  ",AA23),AA23/AA22))</f>
        <v>No Prog ni Ejec</v>
      </c>
      <c r="AP22" s="793" t="str">
        <f t="shared" ref="AP22" si="87">IF(AND(AB22=0,AB23=0),"No Prog ni Ejec",IF(AB22=0,CONCATENATE("No Prog, Ejec=  ",AB23),AB23/AB22))</f>
        <v>No Prog ni Ejec</v>
      </c>
      <c r="AQ22" s="793" t="str">
        <f t="shared" ref="AQ22" si="88">IF(AND(AC22=0,AC23=0),"No Prog ni Ejec",IF(AC22=0,CONCATENATE("No Prog, Ejec=  ",AC23),AC23/AC22))</f>
        <v>No Prog ni Ejec</v>
      </c>
      <c r="AR22" s="793" t="str">
        <f t="shared" ref="AR22" si="89">IF(AND(AD22=0,AD23=0),"No Prog ni Ejec",IF(AD22=0,CONCATENATE("No Prog, Ejec=  ",AD23),AD23/AD22))</f>
        <v>No Prog ni Ejec</v>
      </c>
      <c r="AS22" s="793" t="str">
        <f t="shared" ref="AS22" si="90">IF(AND(AE22=0,AE23=0),"No Prog ni Ejec",IF(AE22=0,CONCATENATE("No Prog, Ejec=  ",AE23),AE23/AE22))</f>
        <v>No Prog ni Ejec</v>
      </c>
      <c r="AT22" s="794">
        <f t="shared" ref="AT22" si="91">IF(AND(AF22=0,AF23=0),"No Prog ni Ejec",IF(AF22=0,CONCATENATE("No Prog, Ejec=  ",AF23),AF23/AF22))</f>
        <v>1</v>
      </c>
    </row>
    <row r="23" spans="1:46" s="60" customFormat="1" ht="26.1" customHeight="1" x14ac:dyDescent="0.25">
      <c r="A23" s="1010"/>
      <c r="B23" s="789"/>
      <c r="C23" s="999"/>
      <c r="D23" s="999"/>
      <c r="E23" s="999"/>
      <c r="F23" s="999"/>
      <c r="G23" s="999"/>
      <c r="H23" s="999"/>
      <c r="I23" s="999"/>
      <c r="J23" s="999"/>
      <c r="K23" s="999"/>
      <c r="L23" s="999"/>
      <c r="M23" s="999"/>
      <c r="N23" s="999"/>
      <c r="O23" s="1002"/>
      <c r="P23" s="50"/>
      <c r="Q23" s="850"/>
      <c r="R23" s="851"/>
      <c r="S23" s="37" t="s">
        <v>45</v>
      </c>
      <c r="T23" s="65"/>
      <c r="U23" s="65">
        <v>20</v>
      </c>
      <c r="V23" s="65">
        <v>20</v>
      </c>
      <c r="W23" s="65">
        <v>20</v>
      </c>
      <c r="X23" s="65">
        <v>20</v>
      </c>
      <c r="Y23" s="65">
        <v>20</v>
      </c>
      <c r="Z23" s="306"/>
      <c r="AA23" s="306"/>
      <c r="AB23" s="306"/>
      <c r="AC23" s="306"/>
      <c r="AD23" s="257"/>
      <c r="AE23" s="65"/>
      <c r="AF23" s="9">
        <f>SUM(T23:AE23)</f>
        <v>100</v>
      </c>
      <c r="AG23" s="6"/>
      <c r="AH23" s="795"/>
      <c r="AI23" s="793"/>
      <c r="AJ23" s="793"/>
      <c r="AK23" s="793"/>
      <c r="AL23" s="793"/>
      <c r="AM23" s="793"/>
      <c r="AN23" s="793"/>
      <c r="AO23" s="793"/>
      <c r="AP23" s="793"/>
      <c r="AQ23" s="793"/>
      <c r="AR23" s="793"/>
      <c r="AS23" s="793"/>
      <c r="AT23" s="794"/>
    </row>
    <row r="24" spans="1:46" s="60" customFormat="1" ht="26.1" customHeight="1" x14ac:dyDescent="0.25">
      <c r="A24" s="1010"/>
      <c r="B24" s="789"/>
      <c r="C24" s="999"/>
      <c r="D24" s="999"/>
      <c r="E24" s="999"/>
      <c r="F24" s="999"/>
      <c r="G24" s="999"/>
      <c r="H24" s="999"/>
      <c r="I24" s="999"/>
      <c r="J24" s="999"/>
      <c r="K24" s="999"/>
      <c r="L24" s="999"/>
      <c r="M24" s="999"/>
      <c r="N24" s="999"/>
      <c r="O24" s="1002"/>
      <c r="P24" s="50"/>
      <c r="Q24" s="850" t="s">
        <v>75</v>
      </c>
      <c r="R24" s="851" t="s">
        <v>183</v>
      </c>
      <c r="S24" s="38" t="s">
        <v>44</v>
      </c>
      <c r="T24" s="68">
        <v>8</v>
      </c>
      <c r="U24" s="68">
        <v>8</v>
      </c>
      <c r="V24" s="68">
        <v>8</v>
      </c>
      <c r="W24" s="68">
        <v>8</v>
      </c>
      <c r="X24" s="68">
        <v>8</v>
      </c>
      <c r="Y24" s="68">
        <v>8</v>
      </c>
      <c r="Z24" s="307">
        <v>8</v>
      </c>
      <c r="AA24" s="307">
        <v>8</v>
      </c>
      <c r="AB24" s="307">
        <v>9</v>
      </c>
      <c r="AC24" s="307">
        <v>9</v>
      </c>
      <c r="AD24" s="68">
        <v>9</v>
      </c>
      <c r="AE24" s="68">
        <v>9</v>
      </c>
      <c r="AF24" s="10">
        <f>IF(SUM(T24:AE24)=100,SUM(T24:AE24),IF(SUM(T24:AE24)=0,0,"Debe ponderar 100 puntos"))</f>
        <v>100</v>
      </c>
      <c r="AG24" s="6"/>
      <c r="AH24" s="795">
        <f t="shared" ref="AH24" si="92">IF(AND(T24=0,T25=0),"No Prog ni Ejec",IF(T24=0,CONCATENATE("No Prog, Ejec=  ",T25),T25/T24))</f>
        <v>1</v>
      </c>
      <c r="AI24" s="793">
        <f t="shared" ref="AI24" si="93">IF(AND(U24=0,U25=0),"No Prog ni Ejec",IF(U24=0,CONCATENATE("No Prog, Ejec=  ",U25),U25/U24))</f>
        <v>1</v>
      </c>
      <c r="AJ24" s="793">
        <f t="shared" ref="AJ24" si="94">IF(AND(V24=0,V25=0),"No Prog ni Ejec",IF(V24=0,CONCATENATE("No Prog, Ejec=  ",V25),V25/V24))</f>
        <v>1</v>
      </c>
      <c r="AK24" s="793">
        <f t="shared" ref="AK24" si="95">IF(AND(W24=0,W25=0),"No Prog ni Ejec",IF(W24=0,CONCATENATE("No Prog, Ejec=  ",W25),W25/W24))</f>
        <v>1</v>
      </c>
      <c r="AL24" s="793">
        <f t="shared" ref="AL24" si="96">IF(AND(X24=0,X25=0),"No Prog ni Ejec",IF(X24=0,CONCATENATE("No Prog, Ejec=  ",X25),X25/X24))</f>
        <v>1</v>
      </c>
      <c r="AM24" s="793">
        <f t="shared" ref="AM24" si="97">IF(AND(Y24=0,Y25=0),"No Prog ni Ejec",IF(Y24=0,CONCATENATE("No Prog, Ejec=  ",Y25),Y25/Y24))</f>
        <v>1</v>
      </c>
      <c r="AN24" s="793">
        <f t="shared" ref="AN24" si="98">IF(AND(Z24=0,Z25=0),"No Prog ni Ejec",IF(Z24=0,CONCATENATE("No Prog, Ejec=  ",Z25),Z25/Z24))</f>
        <v>1</v>
      </c>
      <c r="AO24" s="793">
        <f t="shared" ref="AO24" si="99">IF(AND(AA24=0,AA25=0),"No Prog ni Ejec",IF(AA24=0,CONCATENATE("No Prog, Ejec=  ",AA25),AA25/AA24))</f>
        <v>1</v>
      </c>
      <c r="AP24" s="793">
        <f t="shared" ref="AP24" si="100">IF(AND(AB24=0,AB25=0),"No Prog ni Ejec",IF(AB24=0,CONCATENATE("No Prog, Ejec=  ",AB25),AB25/AB24))</f>
        <v>1</v>
      </c>
      <c r="AQ24" s="793">
        <f t="shared" ref="AQ24" si="101">IF(AND(AC24=0,AC25=0),"No Prog ni Ejec",IF(AC24=0,CONCATENATE("No Prog, Ejec=  ",AC25),AC25/AC24))</f>
        <v>1</v>
      </c>
      <c r="AR24" s="793">
        <f t="shared" ref="AR24" si="102">IF(AND(AD24=0,AD25=0),"No Prog ni Ejec",IF(AD24=0,CONCATENATE("No Prog, Ejec=  ",AD25),AD25/AD24))</f>
        <v>1</v>
      </c>
      <c r="AS24" s="793">
        <f t="shared" ref="AS24" si="103">IF(AND(AE24=0,AE25=0),"No Prog ni Ejec",IF(AE24=0,CONCATENATE("No Prog, Ejec=  ",AE25),AE25/AE24))</f>
        <v>1</v>
      </c>
      <c r="AT24" s="794">
        <f t="shared" ref="AT24" si="104">IF(AND(AF24=0,AF25=0),"No Prog ni Ejec",IF(AF24=0,CONCATENATE("No Prog, Ejec=  ",AF25),AF25/AF24))</f>
        <v>1</v>
      </c>
    </row>
    <row r="25" spans="1:46" s="60" customFormat="1" ht="26.1" customHeight="1" thickBot="1" x14ac:dyDescent="0.3">
      <c r="A25" s="1013"/>
      <c r="B25" s="874"/>
      <c r="C25" s="1006"/>
      <c r="D25" s="1006"/>
      <c r="E25" s="1006"/>
      <c r="F25" s="1006"/>
      <c r="G25" s="1006"/>
      <c r="H25" s="1006"/>
      <c r="I25" s="1006"/>
      <c r="J25" s="1006"/>
      <c r="K25" s="1006"/>
      <c r="L25" s="1006"/>
      <c r="M25" s="1006"/>
      <c r="N25" s="1006"/>
      <c r="O25" s="1007"/>
      <c r="P25" s="50"/>
      <c r="Q25" s="972"/>
      <c r="R25" s="1014"/>
      <c r="S25" s="41" t="s">
        <v>45</v>
      </c>
      <c r="T25" s="66">
        <v>8</v>
      </c>
      <c r="U25" s="66">
        <v>8</v>
      </c>
      <c r="V25" s="66">
        <v>8</v>
      </c>
      <c r="W25" s="66">
        <v>8</v>
      </c>
      <c r="X25" s="66">
        <v>8</v>
      </c>
      <c r="Y25" s="66">
        <v>8</v>
      </c>
      <c r="Z25" s="308">
        <v>8</v>
      </c>
      <c r="AA25" s="308">
        <v>8</v>
      </c>
      <c r="AB25" s="308">
        <v>9</v>
      </c>
      <c r="AC25" s="308">
        <v>9</v>
      </c>
      <c r="AD25" s="66">
        <v>9</v>
      </c>
      <c r="AE25" s="66">
        <v>9</v>
      </c>
      <c r="AF25" s="15">
        <f>SUM(T25:AE25)</f>
        <v>100</v>
      </c>
      <c r="AG25" s="6"/>
      <c r="AH25" s="803"/>
      <c r="AI25" s="804"/>
      <c r="AJ25" s="804"/>
      <c r="AK25" s="804"/>
      <c r="AL25" s="804"/>
      <c r="AM25" s="804"/>
      <c r="AN25" s="804"/>
      <c r="AO25" s="804"/>
      <c r="AP25" s="804"/>
      <c r="AQ25" s="804"/>
      <c r="AR25" s="804"/>
      <c r="AS25" s="804"/>
      <c r="AT25" s="860"/>
    </row>
    <row r="26" spans="1:46" ht="12.75" customHeight="1" thickBot="1" x14ac:dyDescent="0.3">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row>
    <row r="27" spans="1:46" ht="18" customHeight="1" thickTop="1" thickBot="1" x14ac:dyDescent="0.3">
      <c r="B27" s="560" t="s">
        <v>408</v>
      </c>
      <c r="C27" s="561"/>
      <c r="D27" s="561"/>
      <c r="E27" s="561"/>
      <c r="F27" s="561"/>
      <c r="G27" s="561"/>
      <c r="H27" s="561"/>
      <c r="I27" s="561"/>
      <c r="J27" s="561"/>
      <c r="K27" s="562"/>
      <c r="L27" s="17"/>
      <c r="M27" s="17"/>
      <c r="N27" s="17"/>
      <c r="O27" s="17"/>
      <c r="Q27" s="3"/>
      <c r="R27" s="4"/>
      <c r="S27" s="60"/>
      <c r="T27" s="60"/>
      <c r="U27" s="60"/>
      <c r="V27" s="60"/>
      <c r="W27" s="7"/>
      <c r="X27" s="7"/>
      <c r="Z27" s="60"/>
      <c r="AA27" s="60"/>
      <c r="AB27" s="60"/>
      <c r="AC27" s="7"/>
      <c r="AD27" s="7"/>
      <c r="AH27" s="879" t="s">
        <v>184</v>
      </c>
      <c r="AI27" s="880"/>
      <c r="AJ27" s="880"/>
      <c r="AK27" s="880"/>
      <c r="AL27" s="880"/>
      <c r="AM27" s="880"/>
      <c r="AN27" s="881"/>
    </row>
    <row r="28" spans="1:46" ht="14.25" customHeight="1" thickTop="1" x14ac:dyDescent="0.25">
      <c r="B28" s="351" t="s">
        <v>185</v>
      </c>
      <c r="C28" s="563" t="s">
        <v>204</v>
      </c>
      <c r="D28" s="564"/>
      <c r="E28" s="564"/>
      <c r="F28" s="564"/>
      <c r="G28" s="564"/>
      <c r="H28" s="564"/>
      <c r="I28" s="564"/>
      <c r="J28" s="564"/>
      <c r="K28" s="565"/>
      <c r="L28" s="17"/>
      <c r="M28" s="17"/>
      <c r="N28" s="17"/>
      <c r="O28" s="17"/>
      <c r="Q28" s="3"/>
      <c r="R28" s="4"/>
      <c r="S28" s="60"/>
      <c r="T28" s="60"/>
      <c r="U28" s="60"/>
      <c r="V28" s="60"/>
      <c r="W28" s="7"/>
      <c r="X28" s="7"/>
      <c r="Z28" s="60"/>
      <c r="AA28" s="60"/>
      <c r="AB28" s="60"/>
      <c r="AC28" s="7"/>
      <c r="AD28" s="7"/>
      <c r="AH28" s="882" t="s">
        <v>7</v>
      </c>
      <c r="AI28" s="883"/>
      <c r="AJ28" s="884"/>
      <c r="AK28" s="875" t="s">
        <v>8</v>
      </c>
      <c r="AL28" s="876"/>
      <c r="AM28" s="876"/>
      <c r="AN28" s="877"/>
    </row>
    <row r="29" spans="1:46" s="63" customFormat="1" ht="18" customHeight="1" x14ac:dyDescent="0.25">
      <c r="B29" s="352" t="s">
        <v>187</v>
      </c>
      <c r="C29" s="566" t="s">
        <v>207</v>
      </c>
      <c r="D29" s="567"/>
      <c r="E29" s="567"/>
      <c r="F29" s="567"/>
      <c r="G29" s="567"/>
      <c r="H29" s="567"/>
      <c r="I29" s="567"/>
      <c r="J29" s="567"/>
      <c r="K29" s="568"/>
      <c r="L29" s="17"/>
      <c r="M29" s="17"/>
      <c r="N29" s="17"/>
      <c r="O29" s="17"/>
      <c r="P29" s="32"/>
      <c r="Q29" s="59"/>
      <c r="R29" s="59"/>
      <c r="S29" s="59"/>
      <c r="T29" s="59"/>
      <c r="U29" s="59"/>
      <c r="V29" s="59"/>
      <c r="W29" s="59"/>
      <c r="X29" s="59"/>
      <c r="Z29" s="59"/>
      <c r="AA29" s="59"/>
      <c r="AB29" s="59"/>
      <c r="AC29" s="59"/>
      <c r="AD29" s="59"/>
      <c r="AG29" s="59"/>
      <c r="AH29" s="885" t="s">
        <v>9</v>
      </c>
      <c r="AI29" s="886"/>
      <c r="AJ29" s="887"/>
      <c r="AK29" s="888" t="s">
        <v>83</v>
      </c>
      <c r="AL29" s="889"/>
      <c r="AM29" s="889"/>
      <c r="AN29" s="890"/>
      <c r="AO29" s="67"/>
      <c r="AP29" s="67"/>
      <c r="AQ29" s="67"/>
      <c r="AR29" s="67"/>
      <c r="AS29" s="67"/>
    </row>
    <row r="30" spans="1:46" s="63" customFormat="1" ht="18" customHeight="1" x14ac:dyDescent="0.25">
      <c r="B30" s="353" t="s">
        <v>188</v>
      </c>
      <c r="C30" s="566" t="s">
        <v>437</v>
      </c>
      <c r="D30" s="567"/>
      <c r="E30" s="567"/>
      <c r="F30" s="567"/>
      <c r="G30" s="567"/>
      <c r="H30" s="567"/>
      <c r="I30" s="567"/>
      <c r="J30" s="567"/>
      <c r="K30" s="568"/>
      <c r="L30" s="17"/>
      <c r="M30" s="17"/>
      <c r="N30" s="17"/>
      <c r="O30" s="17"/>
      <c r="P30" s="32"/>
      <c r="Q30" s="59"/>
      <c r="R30" s="59"/>
      <c r="S30" s="59"/>
      <c r="T30" s="59"/>
      <c r="U30" s="59"/>
      <c r="V30" s="59"/>
      <c r="W30" s="59"/>
      <c r="X30" s="59"/>
      <c r="Z30" s="59"/>
      <c r="AA30" s="59"/>
      <c r="AB30" s="59"/>
      <c r="AC30" s="59"/>
      <c r="AD30" s="59"/>
      <c r="AG30" s="59"/>
      <c r="AH30" s="891" t="s">
        <v>10</v>
      </c>
      <c r="AI30" s="892"/>
      <c r="AJ30" s="893"/>
      <c r="AK30" s="875" t="s">
        <v>11</v>
      </c>
      <c r="AL30" s="876"/>
      <c r="AM30" s="876"/>
      <c r="AN30" s="877"/>
      <c r="AO30" s="67"/>
      <c r="AP30" s="67"/>
      <c r="AQ30" s="67"/>
      <c r="AR30" s="67"/>
      <c r="AS30" s="67"/>
    </row>
    <row r="31" spans="1:46" s="63" customFormat="1" ht="18" customHeight="1" thickBot="1" x14ac:dyDescent="0.3">
      <c r="B31" s="354" t="s">
        <v>189</v>
      </c>
      <c r="C31" s="569" t="s">
        <v>445</v>
      </c>
      <c r="D31" s="570"/>
      <c r="E31" s="570"/>
      <c r="F31" s="570"/>
      <c r="G31" s="570"/>
      <c r="H31" s="570"/>
      <c r="I31" s="570"/>
      <c r="J31" s="570"/>
      <c r="K31" s="571"/>
      <c r="L31" s="17"/>
      <c r="M31" s="17"/>
      <c r="N31" s="17"/>
      <c r="O31" s="17"/>
      <c r="P31" s="32"/>
      <c r="Q31" s="59"/>
      <c r="R31" s="59"/>
      <c r="S31" s="59"/>
      <c r="T31" s="59"/>
      <c r="U31" s="59"/>
      <c r="V31" s="59"/>
      <c r="W31" s="59"/>
      <c r="X31" s="59"/>
      <c r="Z31" s="59"/>
      <c r="AA31" s="59"/>
      <c r="AB31" s="59"/>
      <c r="AC31" s="59"/>
      <c r="AD31" s="59"/>
      <c r="AG31" s="59"/>
      <c r="AH31" s="894" t="s">
        <v>12</v>
      </c>
      <c r="AI31" s="895"/>
      <c r="AJ31" s="896"/>
      <c r="AK31" s="875" t="s">
        <v>13</v>
      </c>
      <c r="AL31" s="876"/>
      <c r="AM31" s="876"/>
      <c r="AN31" s="877"/>
      <c r="AO31" s="67"/>
      <c r="AP31" s="67"/>
      <c r="AQ31" s="67"/>
      <c r="AR31" s="67"/>
      <c r="AS31" s="67"/>
    </row>
    <row r="32" spans="1:46" ht="15" customHeight="1" thickTop="1" x14ac:dyDescent="0.25">
      <c r="B32" s="3"/>
      <c r="C32" s="17"/>
      <c r="D32" s="17"/>
      <c r="E32" s="17"/>
      <c r="F32" s="17"/>
      <c r="G32" s="17"/>
      <c r="H32" s="17"/>
      <c r="I32" s="17"/>
      <c r="J32" s="17"/>
      <c r="K32" s="17"/>
      <c r="L32" s="17"/>
      <c r="M32" s="17"/>
      <c r="N32" s="17"/>
      <c r="O32" s="17"/>
      <c r="Q32" s="3"/>
      <c r="R32" s="4"/>
      <c r="S32" s="60"/>
      <c r="T32" s="60"/>
      <c r="U32" s="60"/>
      <c r="V32" s="60"/>
      <c r="W32" s="7"/>
      <c r="X32" s="7"/>
      <c r="Z32" s="60"/>
      <c r="AA32" s="60"/>
      <c r="AB32" s="60"/>
      <c r="AC32" s="7"/>
      <c r="AD32" s="7"/>
      <c r="AH32" s="814">
        <v>1</v>
      </c>
      <c r="AI32" s="815"/>
      <c r="AJ32" s="816"/>
      <c r="AK32" s="875" t="s">
        <v>14</v>
      </c>
      <c r="AL32" s="876"/>
      <c r="AM32" s="876"/>
      <c r="AN32" s="877"/>
    </row>
    <row r="33" spans="1:40" x14ac:dyDescent="0.25">
      <c r="B33" s="3"/>
      <c r="C33" s="17"/>
      <c r="D33" s="17"/>
      <c r="E33" s="17"/>
      <c r="F33" s="17"/>
      <c r="G33" s="17"/>
      <c r="H33" s="17"/>
      <c r="I33" s="17"/>
      <c r="J33" s="17"/>
      <c r="K33" s="17"/>
      <c r="L33" s="17"/>
      <c r="M33" s="17"/>
      <c r="N33" s="17"/>
      <c r="O33" s="17"/>
      <c r="Q33" s="3"/>
      <c r="R33" s="4"/>
      <c r="S33" s="60"/>
      <c r="T33" s="60"/>
      <c r="U33" s="60"/>
      <c r="V33" s="60"/>
      <c r="W33" s="7"/>
      <c r="X33" s="7"/>
      <c r="Z33" s="60"/>
      <c r="AA33" s="60"/>
      <c r="AB33" s="60"/>
      <c r="AC33" s="7"/>
      <c r="AD33" s="7"/>
      <c r="AH33" s="817" t="s">
        <v>15</v>
      </c>
      <c r="AI33" s="818"/>
      <c r="AJ33" s="819"/>
      <c r="AK33" s="800" t="s">
        <v>16</v>
      </c>
      <c r="AL33" s="801"/>
      <c r="AM33" s="801"/>
      <c r="AN33" s="802"/>
    </row>
    <row r="34" spans="1:40" x14ac:dyDescent="0.2">
      <c r="B34" s="3"/>
      <c r="C34" s="17"/>
      <c r="D34" s="17"/>
      <c r="E34" s="17"/>
      <c r="F34" s="17"/>
      <c r="G34" s="17"/>
      <c r="H34" s="17"/>
      <c r="I34" s="17"/>
      <c r="J34" s="17"/>
      <c r="K34" s="17"/>
      <c r="L34" s="17"/>
      <c r="M34" s="17"/>
      <c r="N34" s="17"/>
      <c r="O34" s="17"/>
      <c r="Q34" s="3"/>
      <c r="R34" s="4"/>
      <c r="S34" s="60"/>
      <c r="T34" s="60"/>
      <c r="U34" s="60"/>
      <c r="V34" s="60"/>
      <c r="W34" s="7"/>
      <c r="X34" s="7"/>
      <c r="Z34" s="60"/>
      <c r="AA34" s="60"/>
      <c r="AB34" s="60"/>
      <c r="AC34" s="7"/>
      <c r="AD34" s="7"/>
      <c r="AH34" s="48"/>
    </row>
    <row r="35" spans="1:40" x14ac:dyDescent="0.25">
      <c r="C35" s="17"/>
      <c r="D35" s="17"/>
      <c r="E35" s="17"/>
      <c r="F35" s="17"/>
      <c r="G35" s="17"/>
      <c r="H35" s="17"/>
      <c r="I35" s="17"/>
      <c r="J35" s="17"/>
      <c r="K35" s="17"/>
      <c r="L35" s="17"/>
      <c r="M35" s="17"/>
      <c r="N35" s="17"/>
      <c r="O35" s="17"/>
    </row>
    <row r="36" spans="1:40" x14ac:dyDescent="0.25">
      <c r="C36" s="17"/>
      <c r="D36" s="17"/>
      <c r="E36" s="17"/>
      <c r="F36" s="17"/>
      <c r="G36" s="17"/>
      <c r="H36" s="17"/>
      <c r="I36" s="17"/>
      <c r="J36" s="17"/>
      <c r="K36" s="17"/>
      <c r="L36" s="17"/>
      <c r="M36" s="17"/>
      <c r="N36" s="17"/>
      <c r="O36" s="17"/>
    </row>
    <row r="37" spans="1:40" x14ac:dyDescent="0.25">
      <c r="C37" s="17"/>
      <c r="D37" s="17"/>
      <c r="E37" s="17"/>
      <c r="F37" s="17"/>
      <c r="G37" s="17"/>
      <c r="H37" s="17"/>
      <c r="I37" s="17"/>
      <c r="J37" s="17"/>
      <c r="K37" s="17"/>
      <c r="L37" s="17"/>
      <c r="M37" s="17"/>
      <c r="N37" s="17"/>
      <c r="O37" s="17"/>
    </row>
    <row r="38" spans="1:40" x14ac:dyDescent="0.25">
      <c r="C38" s="17"/>
      <c r="D38" s="17"/>
      <c r="E38" s="17"/>
      <c r="F38" s="17"/>
      <c r="G38" s="17"/>
      <c r="H38" s="17"/>
      <c r="I38" s="17"/>
      <c r="J38" s="17"/>
      <c r="K38" s="17"/>
      <c r="L38" s="17"/>
      <c r="M38" s="17"/>
      <c r="N38" s="17"/>
      <c r="O38" s="17"/>
    </row>
    <row r="39" spans="1:40" x14ac:dyDescent="0.25">
      <c r="C39" s="17"/>
      <c r="D39" s="17"/>
      <c r="E39" s="17"/>
      <c r="F39" s="17"/>
      <c r="G39" s="17"/>
      <c r="H39" s="17"/>
      <c r="I39" s="17"/>
      <c r="J39" s="17"/>
      <c r="K39" s="17"/>
      <c r="L39" s="17"/>
      <c r="M39" s="17"/>
      <c r="N39" s="17"/>
      <c r="O39" s="17"/>
    </row>
    <row r="40" spans="1:40" x14ac:dyDescent="0.25">
      <c r="B40" s="198"/>
      <c r="C40" s="17"/>
      <c r="D40" s="17"/>
      <c r="E40" s="17"/>
      <c r="F40" s="17"/>
      <c r="G40" s="17"/>
      <c r="H40" s="17"/>
      <c r="I40" s="17"/>
      <c r="J40" s="17"/>
      <c r="K40" s="17"/>
      <c r="L40" s="17"/>
      <c r="M40" s="17"/>
      <c r="N40" s="17"/>
      <c r="O40" s="17"/>
    </row>
    <row r="41" spans="1:40" x14ac:dyDescent="0.25">
      <c r="B41" s="198"/>
      <c r="C41" s="17"/>
      <c r="D41" s="17"/>
      <c r="E41" s="17"/>
      <c r="F41" s="17"/>
      <c r="G41" s="17"/>
      <c r="H41" s="17"/>
      <c r="I41" s="17"/>
      <c r="J41" s="17"/>
      <c r="K41" s="17"/>
      <c r="L41" s="17"/>
      <c r="M41" s="17"/>
      <c r="N41" s="17"/>
      <c r="O41" s="17"/>
    </row>
    <row r="42" spans="1:40" x14ac:dyDescent="0.25">
      <c r="B42" s="198"/>
      <c r="C42" s="17"/>
      <c r="D42" s="17"/>
      <c r="E42" s="17"/>
      <c r="F42" s="17"/>
      <c r="G42" s="17"/>
      <c r="H42" s="17"/>
      <c r="I42" s="17"/>
      <c r="J42" s="17"/>
      <c r="K42" s="17"/>
      <c r="L42" s="17"/>
      <c r="M42" s="17"/>
      <c r="N42" s="17"/>
      <c r="O42" s="17"/>
    </row>
    <row r="43" spans="1:40" x14ac:dyDescent="0.25">
      <c r="A43" s="33"/>
      <c r="B43" s="198"/>
      <c r="C43" s="17"/>
      <c r="D43" s="17"/>
      <c r="E43" s="17"/>
      <c r="F43" s="17"/>
      <c r="G43" s="17"/>
      <c r="H43" s="17"/>
      <c r="I43" s="17"/>
      <c r="J43" s="17"/>
      <c r="K43" s="17"/>
      <c r="L43" s="17"/>
      <c r="M43" s="17"/>
      <c r="N43" s="17"/>
      <c r="O43" s="17"/>
    </row>
    <row r="44" spans="1:40" x14ac:dyDescent="0.25">
      <c r="A44" s="33"/>
      <c r="B44" s="198"/>
      <c r="C44" s="5"/>
      <c r="D44" s="5"/>
      <c r="E44" s="5"/>
      <c r="F44" s="5"/>
      <c r="G44" s="5"/>
      <c r="H44" s="5"/>
      <c r="I44" s="5"/>
      <c r="J44" s="5"/>
      <c r="K44" s="5"/>
      <c r="L44" s="5"/>
      <c r="M44" s="5"/>
      <c r="N44" s="5"/>
      <c r="O44" s="5"/>
    </row>
    <row r="45" spans="1:40" ht="15" x14ac:dyDescent="0.25">
      <c r="B45" s="198"/>
      <c r="C45" s="3"/>
      <c r="D45" s="3"/>
      <c r="E45" s="3"/>
      <c r="F45" s="3"/>
      <c r="G45" s="3"/>
      <c r="H45" s="59"/>
      <c r="I45" s="59"/>
      <c r="J45" s="3"/>
      <c r="K45" s="59"/>
      <c r="L45" s="59"/>
      <c r="M45" s="3"/>
      <c r="N45" s="59"/>
      <c r="O45" s="59"/>
    </row>
    <row r="46" spans="1:40" ht="15" x14ac:dyDescent="0.25">
      <c r="B46" s="198"/>
      <c r="C46" s="974"/>
      <c r="D46" s="974"/>
      <c r="E46" s="974"/>
      <c r="F46" s="974"/>
      <c r="G46" s="3"/>
      <c r="H46" s="59"/>
      <c r="I46" s="59"/>
      <c r="J46" s="3"/>
      <c r="K46" s="59"/>
      <c r="L46" s="59"/>
      <c r="M46" s="3"/>
      <c r="N46" s="59"/>
      <c r="O46" s="59"/>
    </row>
    <row r="47" spans="1:40" ht="15" x14ac:dyDescent="0.25">
      <c r="B47" s="198"/>
      <c r="C47" s="974"/>
      <c r="D47" s="974"/>
      <c r="E47" s="974"/>
      <c r="F47" s="974"/>
      <c r="G47" s="59"/>
      <c r="H47" s="59"/>
      <c r="I47" s="59"/>
      <c r="J47" s="59"/>
      <c r="K47" s="59"/>
      <c r="L47" s="59"/>
      <c r="M47" s="59"/>
      <c r="N47" s="59"/>
      <c r="O47" s="59"/>
    </row>
    <row r="48" spans="1:40" ht="15" x14ac:dyDescent="0.25">
      <c r="C48" s="974"/>
      <c r="D48" s="974"/>
      <c r="E48" s="974"/>
      <c r="F48" s="974"/>
      <c r="G48" s="59"/>
      <c r="H48" s="59"/>
      <c r="I48" s="59"/>
      <c r="J48" s="59"/>
      <c r="K48" s="59"/>
      <c r="L48" s="59"/>
      <c r="M48" s="59"/>
      <c r="N48" s="59"/>
      <c r="O48" s="59"/>
    </row>
    <row r="49" spans="3:15" ht="15" x14ac:dyDescent="0.25">
      <c r="C49" s="974"/>
      <c r="D49" s="974"/>
      <c r="E49" s="974"/>
      <c r="F49" s="974"/>
      <c r="G49" s="59"/>
      <c r="H49" s="59"/>
      <c r="I49" s="59"/>
      <c r="J49" s="59"/>
      <c r="K49" s="59"/>
      <c r="L49" s="59"/>
      <c r="M49" s="59"/>
      <c r="N49" s="59"/>
      <c r="O49" s="59"/>
    </row>
    <row r="50" spans="3:15" x14ac:dyDescent="0.25">
      <c r="C50" s="60"/>
      <c r="D50" s="60"/>
      <c r="E50" s="60"/>
      <c r="F50" s="7"/>
      <c r="G50" s="7"/>
      <c r="H50" s="7"/>
      <c r="I50" s="7"/>
      <c r="J50" s="7"/>
      <c r="K50" s="7"/>
      <c r="L50" s="7"/>
      <c r="M50" s="7"/>
      <c r="N50" s="7"/>
      <c r="O50" s="7"/>
    </row>
    <row r="51" spans="3:15" x14ac:dyDescent="0.25">
      <c r="H51" s="7"/>
      <c r="I51" s="7"/>
      <c r="K51" s="7"/>
      <c r="L51" s="7"/>
      <c r="N51" s="7"/>
      <c r="O51" s="7"/>
    </row>
    <row r="52" spans="3:15" x14ac:dyDescent="0.25">
      <c r="H52" s="7"/>
      <c r="I52" s="7"/>
      <c r="K52" s="7"/>
      <c r="L52" s="7"/>
      <c r="N52" s="7"/>
      <c r="O52" s="7"/>
    </row>
    <row r="53" spans="3:15" ht="15" x14ac:dyDescent="0.25">
      <c r="H53" s="28"/>
      <c r="I53" s="28"/>
      <c r="K53" s="28"/>
      <c r="L53" s="28"/>
      <c r="N53" s="28"/>
      <c r="O53" s="28"/>
    </row>
    <row r="54" spans="3:15" x14ac:dyDescent="0.25">
      <c r="H54" s="7"/>
      <c r="I54" s="7"/>
      <c r="K54" s="7"/>
      <c r="L54" s="7"/>
      <c r="N54" s="7"/>
      <c r="O54" s="7"/>
    </row>
    <row r="60" spans="3:15" x14ac:dyDescent="0.25">
      <c r="C60" s="5"/>
      <c r="D60" s="5"/>
      <c r="E60" s="5"/>
      <c r="F60" s="5"/>
      <c r="G60" s="5"/>
      <c r="H60" s="5"/>
      <c r="I60" s="5"/>
      <c r="J60" s="5"/>
      <c r="K60" s="5"/>
      <c r="L60" s="5"/>
      <c r="M60" s="5"/>
      <c r="N60" s="5"/>
      <c r="O60" s="5"/>
    </row>
    <row r="62" spans="3:15" ht="15.75" x14ac:dyDescent="0.25">
      <c r="C62" s="807"/>
      <c r="D62" s="807"/>
      <c r="E62" s="807"/>
      <c r="F62" s="807"/>
    </row>
    <row r="63" spans="3:15" ht="15" x14ac:dyDescent="0.25">
      <c r="C63" s="805"/>
      <c r="D63" s="805"/>
      <c r="E63" s="805"/>
      <c r="F63" s="805"/>
    </row>
    <row r="64" spans="3:15" ht="15" x14ac:dyDescent="0.25">
      <c r="C64" s="805"/>
      <c r="D64" s="805"/>
      <c r="E64" s="805"/>
      <c r="F64" s="805"/>
    </row>
    <row r="65" spans="3:15" ht="15" x14ac:dyDescent="0.25">
      <c r="C65" s="806"/>
      <c r="D65" s="806"/>
      <c r="E65" s="806"/>
      <c r="F65" s="806"/>
    </row>
    <row r="66" spans="3:15" x14ac:dyDescent="0.25">
      <c r="C66" s="60"/>
      <c r="D66" s="60"/>
      <c r="E66" s="60"/>
      <c r="F66" s="7"/>
    </row>
    <row r="74" spans="3:15" x14ac:dyDescent="0.25">
      <c r="H74" s="7"/>
      <c r="I74" s="62"/>
      <c r="K74" s="7"/>
      <c r="L74" s="62"/>
      <c r="N74" s="7"/>
      <c r="O74" s="62"/>
    </row>
  </sheetData>
  <sheetProtection algorithmName="SHA-512" hashValue="pdcxrm0fpeWxx75NUFXtNvBJwrGgMurJaFrAHqM+Ue3MSmcNhs1I7HOH/hSoEo3FhwFHWM9m2iUcjVzTd0mKLw==" saltValue="e7fxW1nZ8cII4sOIYSfl8w==" spinCount="100000" sheet="1" formatCells="0" formatColumns="0" formatRows="0"/>
  <mergeCells count="214">
    <mergeCell ref="AH28:AJ28"/>
    <mergeCell ref="AK28:AN28"/>
    <mergeCell ref="AH29:AJ29"/>
    <mergeCell ref="AK29:AN29"/>
    <mergeCell ref="AH30:AJ30"/>
    <mergeCell ref="AK30:AN30"/>
    <mergeCell ref="AH31:AJ31"/>
    <mergeCell ref="AK31:AN31"/>
    <mergeCell ref="C63:F63"/>
    <mergeCell ref="C64:F64"/>
    <mergeCell ref="C46:F46"/>
    <mergeCell ref="C47:F47"/>
    <mergeCell ref="C48:F48"/>
    <mergeCell ref="C49:F49"/>
    <mergeCell ref="C62:F62"/>
    <mergeCell ref="AT24:AT25"/>
    <mergeCell ref="AH24:AH25"/>
    <mergeCell ref="B27:K27"/>
    <mergeCell ref="C28:K28"/>
    <mergeCell ref="C29:K29"/>
    <mergeCell ref="C30:K30"/>
    <mergeCell ref="C31:K31"/>
    <mergeCell ref="F16:F25"/>
    <mergeCell ref="G16:G25"/>
    <mergeCell ref="H16:H25"/>
    <mergeCell ref="I16:I25"/>
    <mergeCell ref="B16:B25"/>
    <mergeCell ref="AH32:AJ32"/>
    <mergeCell ref="AK32:AN32"/>
    <mergeCell ref="AH33:AJ33"/>
    <mergeCell ref="AK33:AN33"/>
    <mergeCell ref="AH27:AN27"/>
    <mergeCell ref="AR22:AR23"/>
    <mergeCell ref="C65:F65"/>
    <mergeCell ref="A8:A11"/>
    <mergeCell ref="A12:A15"/>
    <mergeCell ref="A16:A25"/>
    <mergeCell ref="A1:B3"/>
    <mergeCell ref="A5:O5"/>
    <mergeCell ref="Q5:AF5"/>
    <mergeCell ref="AH5:AT5"/>
    <mergeCell ref="A7:B7"/>
    <mergeCell ref="C8:C11"/>
    <mergeCell ref="D8:D11"/>
    <mergeCell ref="E8:E11"/>
    <mergeCell ref="F8:F11"/>
    <mergeCell ref="G8:G11"/>
    <mergeCell ref="H8:H11"/>
    <mergeCell ref="I8:I11"/>
    <mergeCell ref="C12:C15"/>
    <mergeCell ref="C16:C25"/>
    <mergeCell ref="D16:D25"/>
    <mergeCell ref="E16:E25"/>
    <mergeCell ref="Q24:Q25"/>
    <mergeCell ref="R24:R25"/>
    <mergeCell ref="AH22:AH23"/>
    <mergeCell ref="AI22:AI23"/>
    <mergeCell ref="AS22:AS23"/>
    <mergeCell ref="AP24:AP25"/>
    <mergeCell ref="AQ24:AQ25"/>
    <mergeCell ref="AM24:AM25"/>
    <mergeCell ref="AN24:AN25"/>
    <mergeCell ref="AI24:AI25"/>
    <mergeCell ref="AJ24:AJ25"/>
    <mergeCell ref="AO24:AO25"/>
    <mergeCell ref="AR24:AR25"/>
    <mergeCell ref="AS24:AS25"/>
    <mergeCell ref="AK24:AK25"/>
    <mergeCell ref="AL24:AL25"/>
    <mergeCell ref="AS20:AS21"/>
    <mergeCell ref="AT20:AT21"/>
    <mergeCell ref="AH20:AH21"/>
    <mergeCell ref="AI20:AI21"/>
    <mergeCell ref="AJ20:AJ21"/>
    <mergeCell ref="AO20:AO21"/>
    <mergeCell ref="AR20:AR21"/>
    <mergeCell ref="Q20:Q21"/>
    <mergeCell ref="Q22:Q23"/>
    <mergeCell ref="R22:R23"/>
    <mergeCell ref="R20:R21"/>
    <mergeCell ref="AK20:AK21"/>
    <mergeCell ref="AL20:AL21"/>
    <mergeCell ref="AM20:AM21"/>
    <mergeCell ref="AN20:AN21"/>
    <mergeCell ref="AK22:AK23"/>
    <mergeCell ref="AL22:AL23"/>
    <mergeCell ref="AM22:AM23"/>
    <mergeCell ref="AN22:AN23"/>
    <mergeCell ref="AP20:AP21"/>
    <mergeCell ref="AQ20:AQ21"/>
    <mergeCell ref="AP22:AP23"/>
    <mergeCell ref="AQ22:AQ23"/>
    <mergeCell ref="AT22:AT23"/>
    <mergeCell ref="AR18:AR19"/>
    <mergeCell ref="AS18:AS19"/>
    <mergeCell ref="AT18:AT19"/>
    <mergeCell ref="AH18:AH19"/>
    <mergeCell ref="Q16:Q17"/>
    <mergeCell ref="Q18:Q19"/>
    <mergeCell ref="R18:R19"/>
    <mergeCell ref="R16:R17"/>
    <mergeCell ref="AK18:AK19"/>
    <mergeCell ref="AL18:AL19"/>
    <mergeCell ref="AM18:AM19"/>
    <mergeCell ref="AN18:AN19"/>
    <mergeCell ref="AP18:AP19"/>
    <mergeCell ref="AQ18:AQ19"/>
    <mergeCell ref="AQ16:AQ17"/>
    <mergeCell ref="AI16:AI17"/>
    <mergeCell ref="AJ16:AJ17"/>
    <mergeCell ref="AO16:AO17"/>
    <mergeCell ref="AR16:AR17"/>
    <mergeCell ref="AS16:AS17"/>
    <mergeCell ref="AT16:AT17"/>
    <mergeCell ref="AH16:AH17"/>
    <mergeCell ref="AI18:AI19"/>
    <mergeCell ref="AJ18:AJ19"/>
    <mergeCell ref="AT12:AT13"/>
    <mergeCell ref="AH12:AH13"/>
    <mergeCell ref="AI12:AI13"/>
    <mergeCell ref="AJ12:AJ13"/>
    <mergeCell ref="AO12:AO13"/>
    <mergeCell ref="AO14:AO15"/>
    <mergeCell ref="AR14:AR15"/>
    <mergeCell ref="AT14:AT15"/>
    <mergeCell ref="AM12:AM13"/>
    <mergeCell ref="AN12:AN13"/>
    <mergeCell ref="AK14:AK15"/>
    <mergeCell ref="AL14:AL15"/>
    <mergeCell ref="AM14:AM15"/>
    <mergeCell ref="AN14:AN15"/>
    <mergeCell ref="AS10:AS11"/>
    <mergeCell ref="AS14:AS15"/>
    <mergeCell ref="D12:D15"/>
    <mergeCell ref="E12:E15"/>
    <mergeCell ref="F12:F15"/>
    <mergeCell ref="G12:G15"/>
    <mergeCell ref="H12:H15"/>
    <mergeCell ref="I12:I15"/>
    <mergeCell ref="Q14:Q15"/>
    <mergeCell ref="Q12:Q13"/>
    <mergeCell ref="R12:R13"/>
    <mergeCell ref="R14:R15"/>
    <mergeCell ref="AL10:AL11"/>
    <mergeCell ref="AM10:AM11"/>
    <mergeCell ref="AN10:AN11"/>
    <mergeCell ref="AK12:AK13"/>
    <mergeCell ref="AL12:AL13"/>
    <mergeCell ref="AH14:AH15"/>
    <mergeCell ref="AI14:AI15"/>
    <mergeCell ref="AJ14:AJ15"/>
    <mergeCell ref="AR12:AR13"/>
    <mergeCell ref="AS12:AS13"/>
    <mergeCell ref="AR8:AR9"/>
    <mergeCell ref="AS8:AS9"/>
    <mergeCell ref="AT8:AT9"/>
    <mergeCell ref="AH8:AH9"/>
    <mergeCell ref="B8:B11"/>
    <mergeCell ref="AT10:AT11"/>
    <mergeCell ref="Q8:Q9"/>
    <mergeCell ref="Q10:Q11"/>
    <mergeCell ref="R8:R9"/>
    <mergeCell ref="R10:R11"/>
    <mergeCell ref="AK8:AK9"/>
    <mergeCell ref="AL8:AL9"/>
    <mergeCell ref="AM8:AM9"/>
    <mergeCell ref="AN8:AN9"/>
    <mergeCell ref="AK10:AK11"/>
    <mergeCell ref="AP8:AP9"/>
    <mergeCell ref="AQ8:AQ9"/>
    <mergeCell ref="AP10:AP11"/>
    <mergeCell ref="AQ10:AQ11"/>
    <mergeCell ref="AH10:AH11"/>
    <mergeCell ref="AI10:AI11"/>
    <mergeCell ref="AJ10:AJ11"/>
    <mergeCell ref="AO10:AO11"/>
    <mergeCell ref="AR10:AR11"/>
    <mergeCell ref="L16:L25"/>
    <mergeCell ref="M16:M25"/>
    <mergeCell ref="N16:N25"/>
    <mergeCell ref="O16:O25"/>
    <mergeCell ref="B6:Q6"/>
    <mergeCell ref="R6:AF6"/>
    <mergeCell ref="AI8:AI9"/>
    <mergeCell ref="AJ8:AJ9"/>
    <mergeCell ref="AO8:AO9"/>
    <mergeCell ref="AO18:AO19"/>
    <mergeCell ref="B12:B15"/>
    <mergeCell ref="AJ22:AJ23"/>
    <mergeCell ref="AO22:AO23"/>
    <mergeCell ref="AP16:AP17"/>
    <mergeCell ref="C1:AT3"/>
    <mergeCell ref="J8:J11"/>
    <mergeCell ref="K8:K11"/>
    <mergeCell ref="L8:L11"/>
    <mergeCell ref="M8:M11"/>
    <mergeCell ref="N8:N11"/>
    <mergeCell ref="O8:O11"/>
    <mergeCell ref="J12:J15"/>
    <mergeCell ref="K12:K15"/>
    <mergeCell ref="L12:L15"/>
    <mergeCell ref="M12:M15"/>
    <mergeCell ref="N12:N15"/>
    <mergeCell ref="O12:O15"/>
    <mergeCell ref="AP12:AP13"/>
    <mergeCell ref="AQ12:AQ13"/>
    <mergeCell ref="AP14:AP15"/>
    <mergeCell ref="AQ14:AQ15"/>
    <mergeCell ref="AK16:AK17"/>
    <mergeCell ref="AL16:AL17"/>
    <mergeCell ref="AM16:AM17"/>
    <mergeCell ref="AN16:AN17"/>
    <mergeCell ref="J16:J25"/>
    <mergeCell ref="K16:K25"/>
  </mergeCells>
  <conditionalFormatting sqref="AH8:AJ8 AO8 AR8:AS8 AH10:AJ10 AH12:AJ12 AH14:AJ14 AH16:AJ16 AH18:AJ18 AH20:AJ20 AH22:AJ22 AH24:AJ24 AO10 AO12 AO14 AO16 AO18 AO20 AO22 AO24 AR10:AS10 AR12:AS12 AR14:AS14 AR16:AS16 AR18:AS18 AR20:AS20 AR22:AS22 AR24:AS24">
    <cfRule type="cellIs" dxfId="83" priority="408" operator="between">
      <formula>0</formula>
      <formula>90</formula>
    </cfRule>
  </conditionalFormatting>
  <conditionalFormatting sqref="AH8:AJ25 AO8:AO25 AR8:AS25">
    <cfRule type="containsText" dxfId="82" priority="403" operator="containsText" text="No Prog, Ejec=">
      <formula>NOT(ISERROR(SEARCH("No Prog, Ejec=",AH8)))</formula>
    </cfRule>
    <cfRule type="containsText" dxfId="81" priority="404" operator="containsText" text="No Prog ni Ejec">
      <formula>NOT(ISERROR(SEARCH("No Prog ni Ejec",AH8)))</formula>
    </cfRule>
    <cfRule type="cellIs" dxfId="80" priority="405" operator="greaterThan">
      <formula>100%</formula>
    </cfRule>
    <cfRule type="cellIs" dxfId="79" priority="406" operator="equal">
      <formula>1</formula>
    </cfRule>
    <cfRule type="cellIs" dxfId="78" priority="407" operator="between">
      <formula>91%</formula>
      <formula>99%</formula>
    </cfRule>
  </conditionalFormatting>
  <conditionalFormatting sqref="AH8:AJ25 AO8:AO25 AR8:AS25">
    <cfRule type="containsText" dxfId="77" priority="391" operator="containsText" text="No Prog, Ejec=">
      <formula>NOT(ISERROR(SEARCH("No Prog, Ejec=",AH8)))</formula>
    </cfRule>
    <cfRule type="containsText" dxfId="76" priority="392" operator="containsText" text="No Prog ni Ejec">
      <formula>NOT(ISERROR(SEARCH("No Prog ni Ejec",AH8)))</formula>
    </cfRule>
    <cfRule type="cellIs" dxfId="75" priority="393" operator="greaterThan">
      <formula>100%</formula>
    </cfRule>
    <cfRule type="cellIs" dxfId="74" priority="394" operator="equal">
      <formula>1</formula>
    </cfRule>
    <cfRule type="cellIs" dxfId="73" priority="395" operator="between">
      <formula>91%</formula>
      <formula>99%</formula>
    </cfRule>
    <cfRule type="cellIs" dxfId="72" priority="396" operator="between">
      <formula>0</formula>
      <formula>90</formula>
    </cfRule>
  </conditionalFormatting>
  <conditionalFormatting sqref="AT8 AT10 AT12 AT14 AT16 AT18 AT20 AT22 AT24">
    <cfRule type="cellIs" dxfId="71" priority="360" operator="between">
      <formula>0</formula>
      <formula>90</formula>
    </cfRule>
  </conditionalFormatting>
  <conditionalFormatting sqref="AT8 AT10 AT12 AT14 AT16 AT18 AT20 AT22 AT24">
    <cfRule type="containsText" dxfId="70" priority="355" operator="containsText" text="No Prog, Ejec=">
      <formula>NOT(ISERROR(SEARCH("No Prog, Ejec=",AT8)))</formula>
    </cfRule>
    <cfRule type="containsText" dxfId="69" priority="356" operator="containsText" text="No Prog ni Ejec">
      <formula>NOT(ISERROR(SEARCH("No Prog ni Ejec",AT8)))</formula>
    </cfRule>
    <cfRule type="cellIs" dxfId="68" priority="357" operator="greaterThan">
      <formula>100%</formula>
    </cfRule>
    <cfRule type="cellIs" dxfId="67" priority="358" operator="equal">
      <formula>1</formula>
    </cfRule>
    <cfRule type="cellIs" dxfId="66" priority="359" operator="between">
      <formula>91%</formula>
      <formula>99%</formula>
    </cfRule>
  </conditionalFormatting>
  <conditionalFormatting sqref="AT8 AT10 AT12 AT14 AT16 AT18 AT20 AT22 AT24">
    <cfRule type="cellIs" dxfId="65" priority="354" operator="between">
      <formula>0</formula>
      <formula>90</formula>
    </cfRule>
  </conditionalFormatting>
  <conditionalFormatting sqref="AT8:AT25">
    <cfRule type="containsText" dxfId="64" priority="349" operator="containsText" text="No Prog, Ejec=">
      <formula>NOT(ISERROR(SEARCH("No Prog, Ejec=",AT8)))</formula>
    </cfRule>
    <cfRule type="containsText" dxfId="63" priority="350" operator="containsText" text="No Prog ni Ejec">
      <formula>NOT(ISERROR(SEARCH("No Prog ni Ejec",AT8)))</formula>
    </cfRule>
    <cfRule type="cellIs" dxfId="62" priority="351" operator="greaterThan">
      <formula>100%</formula>
    </cfRule>
    <cfRule type="cellIs" dxfId="61" priority="352" operator="equal">
      <formula>1</formula>
    </cfRule>
    <cfRule type="cellIs" dxfId="60" priority="353" operator="between">
      <formula>91%</formula>
      <formula>99%</formula>
    </cfRule>
  </conditionalFormatting>
  <conditionalFormatting sqref="AT8:AT25">
    <cfRule type="containsText" dxfId="59" priority="343" operator="containsText" text="No Prog, Ejec=">
      <formula>NOT(ISERROR(SEARCH("No Prog, Ejec=",AT8)))</formula>
    </cfRule>
    <cfRule type="containsText" dxfId="58" priority="344" operator="containsText" text="No Prog ni Ejec">
      <formula>NOT(ISERROR(SEARCH("No Prog ni Ejec",AT8)))</formula>
    </cfRule>
    <cfRule type="cellIs" dxfId="57" priority="345" operator="greaterThan">
      <formula>100%</formula>
    </cfRule>
    <cfRule type="cellIs" dxfId="56" priority="346" operator="equal">
      <formula>1</formula>
    </cfRule>
    <cfRule type="cellIs" dxfId="55" priority="347" operator="between">
      <formula>91%</formula>
      <formula>99%</formula>
    </cfRule>
    <cfRule type="cellIs" dxfId="54" priority="348" operator="between">
      <formula>0</formula>
      <formula>90</formula>
    </cfRule>
  </conditionalFormatting>
  <conditionalFormatting sqref="AT8:AT25">
    <cfRule type="containsText" dxfId="53" priority="337" operator="containsText" text="No Prog, Ejec=">
      <formula>NOT(ISERROR(SEARCH("No Prog, Ejec=",AT8)))</formula>
    </cfRule>
    <cfRule type="containsText" dxfId="52" priority="338" operator="containsText" text="No Prog ni Ejec">
      <formula>NOT(ISERROR(SEARCH("No Prog ni Ejec",AT8)))</formula>
    </cfRule>
    <cfRule type="cellIs" dxfId="51" priority="339" operator="greaterThan">
      <formula>100%</formula>
    </cfRule>
    <cfRule type="cellIs" dxfId="50" priority="340" operator="equal">
      <formula>1</formula>
    </cfRule>
    <cfRule type="cellIs" dxfId="49" priority="341" operator="between">
      <formula>91%</formula>
      <formula>99%</formula>
    </cfRule>
    <cfRule type="cellIs" dxfId="48" priority="342" operator="between">
      <formula>0</formula>
      <formula>90</formula>
    </cfRule>
  </conditionalFormatting>
  <conditionalFormatting sqref="AK8:AM8 AK10:AM10 AK12:AM12 AK14:AM14 AK16:AM16 AK18:AM18 AK20:AM20 AK22:AM22 AK24:AM24">
    <cfRule type="cellIs" dxfId="47" priority="120" operator="between">
      <formula>0</formula>
      <formula>90</formula>
    </cfRule>
  </conditionalFormatting>
  <conditionalFormatting sqref="AK8:AM25">
    <cfRule type="containsText" dxfId="46" priority="115" operator="containsText" text="No Prog, Ejec=">
      <formula>NOT(ISERROR(SEARCH("No Prog, Ejec=",AK8)))</formula>
    </cfRule>
    <cfRule type="containsText" dxfId="45" priority="116" operator="containsText" text="No Prog ni Ejec">
      <formula>NOT(ISERROR(SEARCH("No Prog ni Ejec",AK8)))</formula>
    </cfRule>
    <cfRule type="cellIs" dxfId="44" priority="117" operator="greaterThan">
      <formula>100%</formula>
    </cfRule>
    <cfRule type="cellIs" dxfId="43" priority="118" operator="equal">
      <formula>1</formula>
    </cfRule>
    <cfRule type="cellIs" dxfId="42" priority="119" operator="between">
      <formula>91%</formula>
      <formula>99%</formula>
    </cfRule>
  </conditionalFormatting>
  <conditionalFormatting sqref="AK8:AM25">
    <cfRule type="containsText" dxfId="41" priority="109" operator="containsText" text="No Prog, Ejec=">
      <formula>NOT(ISERROR(SEARCH("No Prog, Ejec=",AK8)))</formula>
    </cfRule>
    <cfRule type="containsText" dxfId="40" priority="110" operator="containsText" text="No Prog ni Ejec">
      <formula>NOT(ISERROR(SEARCH("No Prog ni Ejec",AK8)))</formula>
    </cfRule>
    <cfRule type="cellIs" dxfId="39" priority="111" operator="greaterThan">
      <formula>100%</formula>
    </cfRule>
    <cfRule type="cellIs" dxfId="38" priority="112" operator="equal">
      <formula>1</formula>
    </cfRule>
    <cfRule type="cellIs" dxfId="37" priority="113" operator="between">
      <formula>91%</formula>
      <formula>99%</formula>
    </cfRule>
    <cfRule type="cellIs" dxfId="36" priority="114" operator="between">
      <formula>0</formula>
      <formula>90</formula>
    </cfRule>
  </conditionalFormatting>
  <conditionalFormatting sqref="AN8 AN10 AN12 AN14 AN16 AN18 AN20 AN22 AN24">
    <cfRule type="cellIs" dxfId="35" priority="108" operator="between">
      <formula>0</formula>
      <formula>90</formula>
    </cfRule>
  </conditionalFormatting>
  <conditionalFormatting sqref="AN8 AN10 AN12 AN14 AN16 AN18 AN20 AN22 AN24">
    <cfRule type="containsText" dxfId="34" priority="103" operator="containsText" text="No Prog, Ejec=">
      <formula>NOT(ISERROR(SEARCH("No Prog, Ejec=",AN8)))</formula>
    </cfRule>
    <cfRule type="containsText" dxfId="33" priority="104" operator="containsText" text="No Prog ni Ejec">
      <formula>NOT(ISERROR(SEARCH("No Prog ni Ejec",AN8)))</formula>
    </cfRule>
    <cfRule type="cellIs" dxfId="32" priority="105" operator="greaterThan">
      <formula>100%</formula>
    </cfRule>
    <cfRule type="cellIs" dxfId="31" priority="106" operator="equal">
      <formula>1</formula>
    </cfRule>
    <cfRule type="cellIs" dxfId="30" priority="107" operator="between">
      <formula>91%</formula>
      <formula>99%</formula>
    </cfRule>
  </conditionalFormatting>
  <conditionalFormatting sqref="AN8 AN10 AN12 AN14 AN16 AN18 AN20 AN22 AN24">
    <cfRule type="cellIs" dxfId="29" priority="102" operator="between">
      <formula>0</formula>
      <formula>90</formula>
    </cfRule>
  </conditionalFormatting>
  <conditionalFormatting sqref="AN8:AN25">
    <cfRule type="containsText" dxfId="28" priority="97" operator="containsText" text="No Prog, Ejec=">
      <formula>NOT(ISERROR(SEARCH("No Prog, Ejec=",AN8)))</formula>
    </cfRule>
    <cfRule type="containsText" dxfId="27" priority="98" operator="containsText" text="No Prog ni Ejec">
      <formula>NOT(ISERROR(SEARCH("No Prog ni Ejec",AN8)))</formula>
    </cfRule>
    <cfRule type="cellIs" dxfId="26" priority="99" operator="greaterThan">
      <formula>100%</formula>
    </cfRule>
    <cfRule type="cellIs" dxfId="25" priority="100" operator="equal">
      <formula>1</formula>
    </cfRule>
    <cfRule type="cellIs" dxfId="24" priority="101" operator="between">
      <formula>91%</formula>
      <formula>99%</formula>
    </cfRule>
  </conditionalFormatting>
  <conditionalFormatting sqref="AN8:AN25">
    <cfRule type="containsText" dxfId="23" priority="91" operator="containsText" text="No Prog, Ejec=">
      <formula>NOT(ISERROR(SEARCH("No Prog, Ejec=",AN8)))</formula>
    </cfRule>
    <cfRule type="containsText" dxfId="22" priority="92" operator="containsText" text="No Prog ni Ejec">
      <formula>NOT(ISERROR(SEARCH("No Prog ni Ejec",AN8)))</formula>
    </cfRule>
    <cfRule type="cellIs" dxfId="21" priority="93" operator="greaterThan">
      <formula>100%</formula>
    </cfRule>
    <cfRule type="cellIs" dxfId="20" priority="94" operator="equal">
      <formula>1</formula>
    </cfRule>
    <cfRule type="cellIs" dxfId="19" priority="95" operator="between">
      <formula>91%</formula>
      <formula>99%</formula>
    </cfRule>
    <cfRule type="cellIs" dxfId="18" priority="96" operator="between">
      <formula>0</formula>
      <formula>90</formula>
    </cfRule>
  </conditionalFormatting>
  <conditionalFormatting sqref="AN8:AN25">
    <cfRule type="containsText" dxfId="17" priority="85" operator="containsText" text="No Prog, Ejec=">
      <formula>NOT(ISERROR(SEARCH("No Prog, Ejec=",AN8)))</formula>
    </cfRule>
    <cfRule type="containsText" dxfId="16" priority="86" operator="containsText" text="No Prog ni Ejec">
      <formula>NOT(ISERROR(SEARCH("No Prog ni Ejec",AN8)))</formula>
    </cfRule>
    <cfRule type="cellIs" dxfId="15" priority="87" operator="greaterThan">
      <formula>100%</formula>
    </cfRule>
    <cfRule type="cellIs" dxfId="14" priority="88" operator="equal">
      <formula>1</formula>
    </cfRule>
    <cfRule type="cellIs" dxfId="13" priority="89" operator="between">
      <formula>91%</formula>
      <formula>99%</formula>
    </cfRule>
    <cfRule type="cellIs" dxfId="12" priority="90" operator="between">
      <formula>0</formula>
      <formula>90</formula>
    </cfRule>
  </conditionalFormatting>
  <conditionalFormatting sqref="AP8:AQ8 AP10:AQ10 AP12:AQ12 AP14:AQ14 AP16:AQ16 AP18:AQ18 AP20:AQ20 AP22:AQ22 AP24:AQ24">
    <cfRule type="cellIs" dxfId="11" priority="12" operator="between">
      <formula>0</formula>
      <formula>90</formula>
    </cfRule>
  </conditionalFormatting>
  <conditionalFormatting sqref="AP8:AQ25">
    <cfRule type="containsText" dxfId="10" priority="7" operator="containsText" text="No Prog, Ejec=">
      <formula>NOT(ISERROR(SEARCH("No Prog, Ejec=",AP8)))</formula>
    </cfRule>
    <cfRule type="containsText" dxfId="9" priority="8" operator="containsText" text="No Prog ni Ejec">
      <formula>NOT(ISERROR(SEARCH("No Prog ni Ejec",AP8)))</formula>
    </cfRule>
    <cfRule type="cellIs" dxfId="8" priority="9" operator="greaterThan">
      <formula>100%</formula>
    </cfRule>
    <cfRule type="cellIs" dxfId="7" priority="10" operator="equal">
      <formula>1</formula>
    </cfRule>
    <cfRule type="cellIs" dxfId="6" priority="11" operator="between">
      <formula>91%</formula>
      <formula>99%</formula>
    </cfRule>
  </conditionalFormatting>
  <conditionalFormatting sqref="AP8:AQ25">
    <cfRule type="containsText" dxfId="5" priority="1" operator="containsText" text="No Prog, Ejec=">
      <formula>NOT(ISERROR(SEARCH("No Prog, Ejec=",AP8)))</formula>
    </cfRule>
    <cfRule type="containsText" dxfId="4" priority="2" operator="containsText" text="No Prog ni Ejec">
      <formula>NOT(ISERROR(SEARCH("No Prog ni Ejec",AP8)))</formula>
    </cfRule>
    <cfRule type="cellIs" dxfId="3" priority="3" operator="greaterThan">
      <formula>100%</formula>
    </cfRule>
    <cfRule type="cellIs" dxfId="2" priority="4" operator="equal">
      <formula>1</formula>
    </cfRule>
    <cfRule type="cellIs" dxfId="1" priority="5" operator="between">
      <formula>91%</formula>
      <formula>99%</formula>
    </cfRule>
    <cfRule type="cellIs" dxfId="0" priority="6" operator="between">
      <formula>0</formula>
      <formula>90</formula>
    </cfRule>
  </conditionalFormatting>
  <dataValidations disablePrompts="1" count="1">
    <dataValidation allowBlank="1" showInputMessage="1" showErrorMessage="1" sqref="R983043 II983043 SE983043 ACA983043 ALW983043 AVS983043 BFO983043 BPK983043 BZG983043 CJC983043 CSY983043 DCU983043 DMQ983043 DWM983043 EGI983043 EQE983043 FAA983043 FJW983043 FTS983043 GDO983043 GNK983043 GXG983043 HHC983043 HQY983043 IAU983043 IKQ983043 IUM983043 JEI983043 JOE983043 JYA983043 KHW983043 KRS983043 LBO983043 LLK983043 LVG983043 MFC983043 MOY983043 MYU983043 NIQ983043 NSM983043 OCI983043 OME983043 OWA983043 PFW983043 PPS983043 PZO983043 QJK983043 QTG983043 RDC983043 RMY983043 RWU983043 SGQ983043 SQM983043 TAI983043 TKE983043 TUA983043 UDW983043 UNS983043 UXO983043 VHK983043 VRG983043 WBC983043 WKY983043 WUU983043 R65539 II65539 SE65539 ACA65539 ALW65539 AVS65539 BFO65539 BPK65539 BZG65539 CJC65539 CSY65539 DCU65539 DMQ65539 DWM65539 EGI65539 EQE65539 FAA65539 FJW65539 FTS65539 GDO65539 GNK65539 GXG65539 HHC65539 HQY65539 IAU65539 IKQ65539 IUM65539 JEI65539 JOE65539 JYA65539 KHW65539 KRS65539 LBO65539 LLK65539 LVG65539 MFC65539 MOY65539 MYU65539 NIQ65539 NSM65539 OCI65539 OME65539 OWA65539 PFW65539 PPS65539 PZO65539 QJK65539 QTG65539 RDC65539 RMY65539 RWU65539 SGQ65539 SQM65539 TAI65539 TKE65539 TUA65539 UDW65539 UNS65539 UXO65539 VHK65539 VRG65539 WBC65539 WKY65539 WUU65539 R131075 II131075 SE131075 ACA131075 ALW131075 AVS131075 BFO131075 BPK131075 BZG131075 CJC131075 CSY131075 DCU131075 DMQ131075 DWM131075 EGI131075 EQE131075 FAA131075 FJW131075 FTS131075 GDO131075 GNK131075 GXG131075 HHC131075 HQY131075 IAU131075 IKQ131075 IUM131075 JEI131075 JOE131075 JYA131075 KHW131075 KRS131075 LBO131075 LLK131075 LVG131075 MFC131075 MOY131075 MYU131075 NIQ131075 NSM131075 OCI131075 OME131075 OWA131075 PFW131075 PPS131075 PZO131075 QJK131075 QTG131075 RDC131075 RMY131075 RWU131075 SGQ131075 SQM131075 TAI131075 TKE131075 TUA131075 UDW131075 UNS131075 UXO131075 VHK131075 VRG131075 WBC131075 WKY131075 WUU131075 R196611 II196611 SE196611 ACA196611 ALW196611 AVS196611 BFO196611 BPK196611 BZG196611 CJC196611 CSY196611 DCU196611 DMQ196611 DWM196611 EGI196611 EQE196611 FAA196611 FJW196611 FTS196611 GDO196611 GNK196611 GXG196611 HHC196611 HQY196611 IAU196611 IKQ196611 IUM196611 JEI196611 JOE196611 JYA196611 KHW196611 KRS196611 LBO196611 LLK196611 LVG196611 MFC196611 MOY196611 MYU196611 NIQ196611 NSM196611 OCI196611 OME196611 OWA196611 PFW196611 PPS196611 PZO196611 QJK196611 QTG196611 RDC196611 RMY196611 RWU196611 SGQ196611 SQM196611 TAI196611 TKE196611 TUA196611 UDW196611 UNS196611 UXO196611 VHK196611 VRG196611 WBC196611 WKY196611 WUU196611 R262147 II262147 SE262147 ACA262147 ALW262147 AVS262147 BFO262147 BPK262147 BZG262147 CJC262147 CSY262147 DCU262147 DMQ262147 DWM262147 EGI262147 EQE262147 FAA262147 FJW262147 FTS262147 GDO262147 GNK262147 GXG262147 HHC262147 HQY262147 IAU262147 IKQ262147 IUM262147 JEI262147 JOE262147 JYA262147 KHW262147 KRS262147 LBO262147 LLK262147 LVG262147 MFC262147 MOY262147 MYU262147 NIQ262147 NSM262147 OCI262147 OME262147 OWA262147 PFW262147 PPS262147 PZO262147 QJK262147 QTG262147 RDC262147 RMY262147 RWU262147 SGQ262147 SQM262147 TAI262147 TKE262147 TUA262147 UDW262147 UNS262147 UXO262147 VHK262147 VRG262147 WBC262147 WKY262147 WUU262147 R327683 II327683 SE327683 ACA327683 ALW327683 AVS327683 BFO327683 BPK327683 BZG327683 CJC327683 CSY327683 DCU327683 DMQ327683 DWM327683 EGI327683 EQE327683 FAA327683 FJW327683 FTS327683 GDO327683 GNK327683 GXG327683 HHC327683 HQY327683 IAU327683 IKQ327683 IUM327683 JEI327683 JOE327683 JYA327683 KHW327683 KRS327683 LBO327683 LLK327683 LVG327683 MFC327683 MOY327683 MYU327683 NIQ327683 NSM327683 OCI327683 OME327683 OWA327683 PFW327683 PPS327683 PZO327683 QJK327683 QTG327683 RDC327683 RMY327683 RWU327683 SGQ327683 SQM327683 TAI327683 TKE327683 TUA327683 UDW327683 UNS327683 UXO327683 VHK327683 VRG327683 WBC327683 WKY327683 WUU327683 R393219 II393219 SE393219 ACA393219 ALW393219 AVS393219 BFO393219 BPK393219 BZG393219 CJC393219 CSY393219 DCU393219 DMQ393219 DWM393219 EGI393219 EQE393219 FAA393219 FJW393219 FTS393219 GDO393219 GNK393219 GXG393219 HHC393219 HQY393219 IAU393219 IKQ393219 IUM393219 JEI393219 JOE393219 JYA393219 KHW393219 KRS393219 LBO393219 LLK393219 LVG393219 MFC393219 MOY393219 MYU393219 NIQ393219 NSM393219 OCI393219 OME393219 OWA393219 PFW393219 PPS393219 PZO393219 QJK393219 QTG393219 RDC393219 RMY393219 RWU393219 SGQ393219 SQM393219 TAI393219 TKE393219 TUA393219 UDW393219 UNS393219 UXO393219 VHK393219 VRG393219 WBC393219 WKY393219 WUU393219 R458755 II458755 SE458755 ACA458755 ALW458755 AVS458755 BFO458755 BPK458755 BZG458755 CJC458755 CSY458755 DCU458755 DMQ458755 DWM458755 EGI458755 EQE458755 FAA458755 FJW458755 FTS458755 GDO458755 GNK458755 GXG458755 HHC458755 HQY458755 IAU458755 IKQ458755 IUM458755 JEI458755 JOE458755 JYA458755 KHW458755 KRS458755 LBO458755 LLK458755 LVG458755 MFC458755 MOY458755 MYU458755 NIQ458755 NSM458755 OCI458755 OME458755 OWA458755 PFW458755 PPS458755 PZO458755 QJK458755 QTG458755 RDC458755 RMY458755 RWU458755 SGQ458755 SQM458755 TAI458755 TKE458755 TUA458755 UDW458755 UNS458755 UXO458755 VHK458755 VRG458755 WBC458755 WKY458755 WUU458755 R524291 II524291 SE524291 ACA524291 ALW524291 AVS524291 BFO524291 BPK524291 BZG524291 CJC524291 CSY524291 DCU524291 DMQ524291 DWM524291 EGI524291 EQE524291 FAA524291 FJW524291 FTS524291 GDO524291 GNK524291 GXG524291 HHC524291 HQY524291 IAU524291 IKQ524291 IUM524291 JEI524291 JOE524291 JYA524291 KHW524291 KRS524291 LBO524291 LLK524291 LVG524291 MFC524291 MOY524291 MYU524291 NIQ524291 NSM524291 OCI524291 OME524291 OWA524291 PFW524291 PPS524291 PZO524291 QJK524291 QTG524291 RDC524291 RMY524291 RWU524291 SGQ524291 SQM524291 TAI524291 TKE524291 TUA524291 UDW524291 UNS524291 UXO524291 VHK524291 VRG524291 WBC524291 WKY524291 WUU524291 R589827 II589827 SE589827 ACA589827 ALW589827 AVS589827 BFO589827 BPK589827 BZG589827 CJC589827 CSY589827 DCU589827 DMQ589827 DWM589827 EGI589827 EQE589827 FAA589827 FJW589827 FTS589827 GDO589827 GNK589827 GXG589827 HHC589827 HQY589827 IAU589827 IKQ589827 IUM589827 JEI589827 JOE589827 JYA589827 KHW589827 KRS589827 LBO589827 LLK589827 LVG589827 MFC589827 MOY589827 MYU589827 NIQ589827 NSM589827 OCI589827 OME589827 OWA589827 PFW589827 PPS589827 PZO589827 QJK589827 QTG589827 RDC589827 RMY589827 RWU589827 SGQ589827 SQM589827 TAI589827 TKE589827 TUA589827 UDW589827 UNS589827 UXO589827 VHK589827 VRG589827 WBC589827 WKY589827 WUU589827 R655363 II655363 SE655363 ACA655363 ALW655363 AVS655363 BFO655363 BPK655363 BZG655363 CJC655363 CSY655363 DCU655363 DMQ655363 DWM655363 EGI655363 EQE655363 FAA655363 FJW655363 FTS655363 GDO655363 GNK655363 GXG655363 HHC655363 HQY655363 IAU655363 IKQ655363 IUM655363 JEI655363 JOE655363 JYA655363 KHW655363 KRS655363 LBO655363 LLK655363 LVG655363 MFC655363 MOY655363 MYU655363 NIQ655363 NSM655363 OCI655363 OME655363 OWA655363 PFW655363 PPS655363 PZO655363 QJK655363 QTG655363 RDC655363 RMY655363 RWU655363 SGQ655363 SQM655363 TAI655363 TKE655363 TUA655363 UDW655363 UNS655363 UXO655363 VHK655363 VRG655363 WBC655363 WKY655363 WUU655363 R720899 II720899 SE720899 ACA720899 ALW720899 AVS720899 BFO720899 BPK720899 BZG720899 CJC720899 CSY720899 DCU720899 DMQ720899 DWM720899 EGI720899 EQE720899 FAA720899 FJW720899 FTS720899 GDO720899 GNK720899 GXG720899 HHC720899 HQY720899 IAU720899 IKQ720899 IUM720899 JEI720899 JOE720899 JYA720899 KHW720899 KRS720899 LBO720899 LLK720899 LVG720899 MFC720899 MOY720899 MYU720899 NIQ720899 NSM720899 OCI720899 OME720899 OWA720899 PFW720899 PPS720899 PZO720899 QJK720899 QTG720899 RDC720899 RMY720899 RWU720899 SGQ720899 SQM720899 TAI720899 TKE720899 TUA720899 UDW720899 UNS720899 UXO720899 VHK720899 VRG720899 WBC720899 WKY720899 WUU720899 R786435 II786435 SE786435 ACA786435 ALW786435 AVS786435 BFO786435 BPK786435 BZG786435 CJC786435 CSY786435 DCU786435 DMQ786435 DWM786435 EGI786435 EQE786435 FAA786435 FJW786435 FTS786435 GDO786435 GNK786435 GXG786435 HHC786435 HQY786435 IAU786435 IKQ786435 IUM786435 JEI786435 JOE786435 JYA786435 KHW786435 KRS786435 LBO786435 LLK786435 LVG786435 MFC786435 MOY786435 MYU786435 NIQ786435 NSM786435 OCI786435 OME786435 OWA786435 PFW786435 PPS786435 PZO786435 QJK786435 QTG786435 RDC786435 RMY786435 RWU786435 SGQ786435 SQM786435 TAI786435 TKE786435 TUA786435 UDW786435 UNS786435 UXO786435 VHK786435 VRG786435 WBC786435 WKY786435 WUU786435 R851971 II851971 SE851971 ACA851971 ALW851971 AVS851971 BFO851971 BPK851971 BZG851971 CJC851971 CSY851971 DCU851971 DMQ851971 DWM851971 EGI851971 EQE851971 FAA851971 FJW851971 FTS851971 GDO851971 GNK851971 GXG851971 HHC851971 HQY851971 IAU851971 IKQ851971 IUM851971 JEI851971 JOE851971 JYA851971 KHW851971 KRS851971 LBO851971 LLK851971 LVG851971 MFC851971 MOY851971 MYU851971 NIQ851971 NSM851971 OCI851971 OME851971 OWA851971 PFW851971 PPS851971 PZO851971 QJK851971 QTG851971 RDC851971 RMY851971 RWU851971 SGQ851971 SQM851971 TAI851971 TKE851971 TUA851971 UDW851971 UNS851971 UXO851971 VHK851971 VRG851971 WBC851971 WKY851971 WUU851971 R917507 II917507 SE917507 ACA917507 ALW917507 AVS917507 BFO917507 BPK917507 BZG917507 CJC917507 CSY917507 DCU917507 DMQ917507 DWM917507 EGI917507 EQE917507 FAA917507 FJW917507 FTS917507 GDO917507 GNK917507 GXG917507 HHC917507 HQY917507 IAU917507 IKQ917507 IUM917507 JEI917507 JOE917507 JYA917507 KHW917507 KRS917507 LBO917507 LLK917507 LVG917507 MFC917507 MOY917507 MYU917507 NIQ917507 NSM917507 OCI917507 OME917507 OWA917507 PFW917507 PPS917507 PZO917507 QJK917507 QTG917507 RDC917507 RMY917507 RWU917507 SGQ917507 SQM917507 TAI917507 TKE917507 TUA917507 UDW917507 UNS917507 UXO917507 VHK917507 VRG917507 WBC917507 WKY917507 WUU917507 R6 II5:II6 SE5:SE6 ACA5:ACA6 ALW5:ALW6 AVS5:AVS6 BFO5:BFO6 BPK5:BPK6 BZG5:BZG6 CJC5:CJC6 CSY5:CSY6 DCU5:DCU6 DMQ5:DMQ6 DWM5:DWM6 EGI5:EGI6 EQE5:EQE6 FAA5:FAA6 FJW5:FJW6 FTS5:FTS6 GDO5:GDO6 GNK5:GNK6 GXG5:GXG6 HHC5:HHC6 HQY5:HQY6 IAU5:IAU6 IKQ5:IKQ6 IUM5:IUM6 JEI5:JEI6 JOE5:JOE6 JYA5:JYA6 KHW5:KHW6 KRS5:KRS6 LBO5:LBO6 LLK5:LLK6 LVG5:LVG6 MFC5:MFC6 MOY5:MOY6 MYU5:MYU6 NIQ5:NIQ6 NSM5:NSM6 OCI5:OCI6 OME5:OME6 OWA5:OWA6 PFW5:PFW6 PPS5:PPS6 PZO5:PZO6 QJK5:QJK6 QTG5:QTG6 RDC5:RDC6 RMY5:RMY6 RWU5:RWU6 SGQ5:SGQ6 SQM5:SQM6 TAI5:TAI6 TKE5:TKE6 TUA5:TUA6 UDW5:UDW6 UNS5:UNS6 UXO5:UXO6 VHK5:VHK6 VRG5:VRG6 WBC5:WBC6 WKY5:WKY6 WUU5:WUU6" xr:uid="{00000000-0002-0000-0F00-000000000000}"/>
  </dataValidations>
  <printOptions horizontalCentered="1"/>
  <pageMargins left="0.70866141732283472" right="0.70866141732283472" top="0.74803149606299213" bottom="0.74803149606299213" header="0.31496062992125984" footer="0.31496062992125984"/>
  <pageSetup scale="32" fitToHeight="0" orientation="landscape" r:id="rId1"/>
  <headerFooter>
    <oddFooter>&amp;L&amp;"Times New Roman,Normal"&amp;12DE-F04 V2&amp;R&amp;"Times New Roman,Normal"&amp;12Página &amp;P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7">
    <pageSetUpPr fitToPage="1"/>
  </sheetPr>
  <dimension ref="A1:Y127"/>
  <sheetViews>
    <sheetView view="pageBreakPreview" topLeftCell="A5" zoomScaleNormal="30" zoomScaleSheetLayoutView="100" zoomScalePageLayoutView="10" workbookViewId="0">
      <pane ySplit="1" topLeftCell="A33" activePane="bottomLeft" state="frozen"/>
      <selection activeCell="A5" sqref="A5"/>
      <selection pane="bottomLeft" activeCell="C12" sqref="C12"/>
    </sheetView>
  </sheetViews>
  <sheetFormatPr baseColWidth="10" defaultColWidth="0" defaultRowHeight="15" zeroHeight="1" x14ac:dyDescent="0.25"/>
  <cols>
    <col min="1" max="1" width="2.5703125" style="76" customWidth="1"/>
    <col min="2" max="2" width="28" style="103" customWidth="1"/>
    <col min="3" max="3" width="103" style="104" customWidth="1"/>
    <col min="4" max="4" width="20.7109375" style="105" customWidth="1"/>
    <col min="5" max="5" width="20.7109375" style="76" customWidth="1"/>
    <col min="6" max="6" width="20.7109375" style="105" customWidth="1"/>
    <col min="7" max="7" width="18" style="76" customWidth="1"/>
    <col min="8" max="8" width="15.85546875" style="76" hidden="1" customWidth="1"/>
    <col min="9" max="25" width="0" style="76" hidden="1" customWidth="1"/>
    <col min="26" max="16384" width="11.42578125" style="76" hidden="1"/>
  </cols>
  <sheetData>
    <row r="1" spans="1:8" ht="28.5" customHeight="1" x14ac:dyDescent="0.25">
      <c r="A1" s="439"/>
      <c r="B1" s="440"/>
      <c r="C1" s="391" t="s">
        <v>425</v>
      </c>
      <c r="D1" s="392"/>
      <c r="E1" s="392"/>
      <c r="F1" s="392"/>
      <c r="G1" s="393"/>
    </row>
    <row r="2" spans="1:8" ht="28.5" customHeight="1" x14ac:dyDescent="0.25">
      <c r="A2" s="441"/>
      <c r="B2" s="442"/>
      <c r="C2" s="394"/>
      <c r="D2" s="395"/>
      <c r="E2" s="395"/>
      <c r="F2" s="395"/>
      <c r="G2" s="396"/>
    </row>
    <row r="3" spans="1:8" ht="28.5" customHeight="1" thickBot="1" x14ac:dyDescent="0.3">
      <c r="A3" s="443"/>
      <c r="B3" s="444"/>
      <c r="C3" s="397"/>
      <c r="D3" s="398"/>
      <c r="E3" s="398"/>
      <c r="F3" s="398"/>
      <c r="G3" s="399"/>
    </row>
    <row r="4" spans="1:8" ht="15.75" thickBot="1" x14ac:dyDescent="0.3"/>
    <row r="5" spans="1:8" s="107" customFormat="1" ht="90.75" customHeight="1" thickBot="1" x14ac:dyDescent="0.25">
      <c r="A5" s="446" t="s">
        <v>41</v>
      </c>
      <c r="B5" s="447"/>
      <c r="C5" s="106" t="s">
        <v>40</v>
      </c>
      <c r="D5" s="106" t="s">
        <v>441</v>
      </c>
      <c r="E5" s="106" t="s">
        <v>442</v>
      </c>
      <c r="F5" s="106" t="s">
        <v>443</v>
      </c>
      <c r="G5" s="106" t="s">
        <v>444</v>
      </c>
      <c r="H5" s="106" t="s">
        <v>84</v>
      </c>
    </row>
    <row r="6" spans="1:8" ht="15.75" thickBot="1" x14ac:dyDescent="0.3">
      <c r="A6" s="90" t="s">
        <v>23</v>
      </c>
      <c r="B6" s="108"/>
      <c r="C6" s="109"/>
      <c r="D6" s="110"/>
      <c r="E6" s="111"/>
      <c r="F6" s="110"/>
      <c r="G6" s="112"/>
      <c r="H6" s="113"/>
    </row>
    <row r="7" spans="1:8" ht="23.1" customHeight="1" x14ac:dyDescent="0.25">
      <c r="A7" s="420" t="s">
        <v>26</v>
      </c>
      <c r="B7" s="426"/>
      <c r="C7" s="114" t="s">
        <v>191</v>
      </c>
      <c r="D7" s="282">
        <v>1</v>
      </c>
      <c r="E7" s="408">
        <f>AVERAGE(D7:D11)</f>
        <v>0.96039999999999992</v>
      </c>
      <c r="F7" s="115">
        <v>2</v>
      </c>
      <c r="G7" s="265">
        <f>AVERAGE('1. Direccionamiento Estrategico'!AT10:AT13)</f>
        <v>1</v>
      </c>
      <c r="H7" s="445"/>
    </row>
    <row r="8" spans="1:8" ht="23.1" customHeight="1" x14ac:dyDescent="0.25">
      <c r="A8" s="422"/>
      <c r="B8" s="427"/>
      <c r="C8" s="116" t="s">
        <v>208</v>
      </c>
      <c r="D8" s="297">
        <v>0.98799999999999999</v>
      </c>
      <c r="E8" s="409"/>
      <c r="F8" s="117">
        <v>4</v>
      </c>
      <c r="G8" s="266">
        <f>AVERAGE('1. Direccionamiento Estrategico'!AT14:AT21)</f>
        <v>1</v>
      </c>
      <c r="H8" s="445"/>
    </row>
    <row r="9" spans="1:8" ht="23.1" customHeight="1" x14ac:dyDescent="0.25">
      <c r="A9" s="422"/>
      <c r="B9" s="427"/>
      <c r="C9" s="116" t="s">
        <v>210</v>
      </c>
      <c r="D9" s="296">
        <v>0.9</v>
      </c>
      <c r="E9" s="409"/>
      <c r="F9" s="117">
        <v>3</v>
      </c>
      <c r="G9" s="266">
        <f>AVERAGE('1. Direccionamiento Estrategico'!AT22:AT27)</f>
        <v>0.83333333333333337</v>
      </c>
      <c r="H9" s="445"/>
    </row>
    <row r="10" spans="1:8" ht="22.5" customHeight="1" x14ac:dyDescent="0.25">
      <c r="A10" s="422"/>
      <c r="B10" s="427"/>
      <c r="C10" s="118" t="s">
        <v>192</v>
      </c>
      <c r="D10" s="267">
        <v>0.88200000000000001</v>
      </c>
      <c r="E10" s="409"/>
      <c r="F10" s="119">
        <v>5</v>
      </c>
      <c r="G10" s="267">
        <f>AVERAGE('1. Direccionamiento Estrategico'!AT28:AT37)</f>
        <v>0.91600000000000004</v>
      </c>
      <c r="H10" s="445"/>
    </row>
    <row r="11" spans="1:8" ht="27" customHeight="1" thickBot="1" x14ac:dyDescent="0.3">
      <c r="A11" s="424"/>
      <c r="B11" s="428"/>
      <c r="C11" s="120" t="s">
        <v>209</v>
      </c>
      <c r="D11" s="268">
        <v>1.032</v>
      </c>
      <c r="E11" s="410"/>
      <c r="F11" s="121">
        <v>4</v>
      </c>
      <c r="G11" s="269">
        <f>AVERAGE('1. Direccionamiento Estrategico'!AT38:AT45)</f>
        <v>1</v>
      </c>
      <c r="H11" s="445"/>
    </row>
    <row r="12" spans="1:8" ht="23.1" customHeight="1" x14ac:dyDescent="0.25">
      <c r="A12" s="448" t="s">
        <v>28</v>
      </c>
      <c r="B12" s="449"/>
      <c r="C12" s="116" t="s">
        <v>191</v>
      </c>
      <c r="D12" s="266">
        <v>1</v>
      </c>
      <c r="E12" s="409">
        <f>AVERAGE(D12:D14)</f>
        <v>1</v>
      </c>
      <c r="F12" s="117">
        <v>2</v>
      </c>
      <c r="G12" s="266">
        <f>AVERAGE('2. Comunicaciones'!AT8:AT11)</f>
        <v>1</v>
      </c>
      <c r="H12" s="450"/>
    </row>
    <row r="13" spans="1:8" ht="23.1" customHeight="1" x14ac:dyDescent="0.25">
      <c r="A13" s="435"/>
      <c r="B13" s="436"/>
      <c r="C13" s="118" t="s">
        <v>208</v>
      </c>
      <c r="D13" s="267">
        <v>1</v>
      </c>
      <c r="E13" s="409"/>
      <c r="F13" s="119">
        <v>3</v>
      </c>
      <c r="G13" s="267">
        <f>AVERAGE('2. Comunicaciones'!AT12:AT17)</f>
        <v>1</v>
      </c>
      <c r="H13" s="450"/>
    </row>
    <row r="14" spans="1:8" ht="31.5" customHeight="1" thickBot="1" x14ac:dyDescent="0.3">
      <c r="A14" s="437"/>
      <c r="B14" s="438"/>
      <c r="C14" s="120" t="s">
        <v>236</v>
      </c>
      <c r="D14" s="269">
        <v>1</v>
      </c>
      <c r="E14" s="410"/>
      <c r="F14" s="121">
        <v>8</v>
      </c>
      <c r="G14" s="269">
        <f>AVERAGE('2. Comunicaciones'!AT18:AT33)</f>
        <v>1</v>
      </c>
      <c r="H14" s="450"/>
    </row>
    <row r="15" spans="1:8" ht="15.75" thickBot="1" x14ac:dyDescent="0.3">
      <c r="A15" s="125" t="s">
        <v>22</v>
      </c>
      <c r="B15" s="108"/>
      <c r="C15" s="109"/>
      <c r="D15" s="110"/>
      <c r="E15" s="111"/>
      <c r="F15" s="110"/>
      <c r="G15" s="112"/>
      <c r="H15" s="89"/>
    </row>
    <row r="16" spans="1:8" ht="23.1" customHeight="1" x14ac:dyDescent="0.25">
      <c r="A16" s="420" t="s">
        <v>42</v>
      </c>
      <c r="B16" s="421"/>
      <c r="C16" s="126" t="s">
        <v>256</v>
      </c>
      <c r="D16" s="270">
        <v>1</v>
      </c>
      <c r="E16" s="411">
        <f>AVERAGE(D16:D18)</f>
        <v>1</v>
      </c>
      <c r="F16" s="127">
        <v>5</v>
      </c>
      <c r="G16" s="265">
        <f>AVERAGE('3. Gestión Información Turistic'!AT12:AT21)</f>
        <v>1</v>
      </c>
      <c r="H16" s="450"/>
    </row>
    <row r="17" spans="1:8" ht="35.25" customHeight="1" x14ac:dyDescent="0.25">
      <c r="A17" s="422"/>
      <c r="B17" s="423"/>
      <c r="C17" s="128" t="s">
        <v>257</v>
      </c>
      <c r="D17" s="271">
        <v>1</v>
      </c>
      <c r="E17" s="412"/>
      <c r="F17" s="129">
        <v>10</v>
      </c>
      <c r="G17" s="272">
        <f>AVERAGE('3. Gestión Información Turistic'!AT22:AT41)</f>
        <v>1</v>
      </c>
      <c r="H17" s="450"/>
    </row>
    <row r="18" spans="1:8" ht="23.1" customHeight="1" thickBot="1" x14ac:dyDescent="0.3">
      <c r="A18" s="424"/>
      <c r="B18" s="425"/>
      <c r="C18" s="130" t="s">
        <v>258</v>
      </c>
      <c r="D18" s="273">
        <v>1</v>
      </c>
      <c r="E18" s="413"/>
      <c r="F18" s="131">
        <v>3</v>
      </c>
      <c r="G18" s="269">
        <f>AVERAGE('3. Gestión Información Turistic'!AT42:AT47)</f>
        <v>1</v>
      </c>
      <c r="H18" s="450"/>
    </row>
    <row r="19" spans="1:8" ht="23.1" customHeight="1" x14ac:dyDescent="0.25">
      <c r="A19" s="420" t="s">
        <v>29</v>
      </c>
      <c r="B19" s="426"/>
      <c r="C19" s="122" t="s">
        <v>291</v>
      </c>
      <c r="D19" s="270">
        <v>1</v>
      </c>
      <c r="E19" s="411">
        <f>AVERAGE(D19:D26)</f>
        <v>0.86</v>
      </c>
      <c r="F19" s="127">
        <v>7</v>
      </c>
      <c r="G19" s="265">
        <f>AVERAGE('4. Gestión de Destino Competiti'!AT8:AT21)</f>
        <v>1</v>
      </c>
      <c r="H19" s="430"/>
    </row>
    <row r="20" spans="1:8" ht="34.5" customHeight="1" x14ac:dyDescent="0.25">
      <c r="A20" s="422"/>
      <c r="B20" s="427"/>
      <c r="C20" s="132" t="s">
        <v>292</v>
      </c>
      <c r="D20" s="274">
        <v>1</v>
      </c>
      <c r="E20" s="412"/>
      <c r="F20" s="133">
        <v>2</v>
      </c>
      <c r="G20" s="267">
        <f>AVERAGE('4. Gestión de Destino Competiti'!AT22:AT25)</f>
        <v>1</v>
      </c>
      <c r="H20" s="431"/>
    </row>
    <row r="21" spans="1:8" ht="30" customHeight="1" x14ac:dyDescent="0.25">
      <c r="A21" s="422"/>
      <c r="B21" s="427"/>
      <c r="C21" s="132" t="s">
        <v>293</v>
      </c>
      <c r="D21" s="274">
        <v>1.06</v>
      </c>
      <c r="E21" s="412"/>
      <c r="F21" s="133">
        <v>1</v>
      </c>
      <c r="G21" s="267">
        <f>AVERAGE('4. Gestión de Destino Competiti'!AT26:AT27)</f>
        <v>1</v>
      </c>
      <c r="H21" s="431"/>
    </row>
    <row r="22" spans="1:8" ht="23.1" customHeight="1" x14ac:dyDescent="0.25">
      <c r="A22" s="422"/>
      <c r="B22" s="427"/>
      <c r="C22" s="132" t="s">
        <v>294</v>
      </c>
      <c r="D22" s="274">
        <v>1.03</v>
      </c>
      <c r="E22" s="412"/>
      <c r="F22" s="133">
        <v>6</v>
      </c>
      <c r="G22" s="267">
        <f>AVERAGE('4. Gestión de Destino Competiti'!AT28:AT39)</f>
        <v>0.98550000000000004</v>
      </c>
      <c r="H22" s="431"/>
    </row>
    <row r="23" spans="1:8" ht="23.1" customHeight="1" x14ac:dyDescent="0.25">
      <c r="A23" s="422"/>
      <c r="B23" s="427"/>
      <c r="C23" s="132" t="s">
        <v>295</v>
      </c>
      <c r="D23" s="274">
        <v>1</v>
      </c>
      <c r="E23" s="412"/>
      <c r="F23" s="133">
        <v>3</v>
      </c>
      <c r="G23" s="267">
        <f>AVERAGE('4. Gestión de Destino Competiti'!AT40:AT45)</f>
        <v>1</v>
      </c>
      <c r="H23" s="431"/>
    </row>
    <row r="24" spans="1:8" ht="23.1" customHeight="1" x14ac:dyDescent="0.25">
      <c r="A24" s="422"/>
      <c r="B24" s="427"/>
      <c r="C24" s="132" t="s">
        <v>296</v>
      </c>
      <c r="D24" s="274">
        <v>0.5</v>
      </c>
      <c r="E24" s="412"/>
      <c r="F24" s="133">
        <v>4</v>
      </c>
      <c r="G24" s="267">
        <f>AVERAGE('4. Gestión de Destino Competiti'!AT46:AT53)</f>
        <v>0.81749999999999989</v>
      </c>
      <c r="H24" s="431"/>
    </row>
    <row r="25" spans="1:8" ht="23.1" customHeight="1" x14ac:dyDescent="0.25">
      <c r="A25" s="422"/>
      <c r="B25" s="427"/>
      <c r="C25" s="134" t="s">
        <v>440</v>
      </c>
      <c r="D25" s="275">
        <v>1</v>
      </c>
      <c r="E25" s="412"/>
      <c r="F25" s="135">
        <v>4</v>
      </c>
      <c r="G25" s="276">
        <f>AVERAGE('4. Gestión de Destino Competiti'!AT54:AT61)</f>
        <v>1</v>
      </c>
      <c r="H25" s="431"/>
    </row>
    <row r="26" spans="1:8" ht="23.1" customHeight="1" thickBot="1" x14ac:dyDescent="0.3">
      <c r="A26" s="424"/>
      <c r="B26" s="428"/>
      <c r="C26" s="124" t="s">
        <v>439</v>
      </c>
      <c r="D26" s="273">
        <v>0.28999999999999998</v>
      </c>
      <c r="E26" s="413"/>
      <c r="F26" s="131">
        <v>2</v>
      </c>
      <c r="G26" s="269">
        <f>AVERAGE('4. Gestión de Destino Competiti'!AT62:AT65)</f>
        <v>0.5</v>
      </c>
      <c r="H26" s="432"/>
    </row>
    <row r="27" spans="1:8" ht="23.1" customHeight="1" x14ac:dyDescent="0.25">
      <c r="A27" s="420" t="s">
        <v>426</v>
      </c>
      <c r="B27" s="421"/>
      <c r="C27" s="136" t="s">
        <v>313</v>
      </c>
      <c r="D27" s="270">
        <v>1.0229999999999999</v>
      </c>
      <c r="E27" s="411">
        <f>AVERAGE(D27:D29)</f>
        <v>0.93633333333333335</v>
      </c>
      <c r="F27" s="127">
        <v>8</v>
      </c>
      <c r="G27" s="303">
        <v>1</v>
      </c>
      <c r="H27" s="429"/>
    </row>
    <row r="28" spans="1:8" ht="23.1" customHeight="1" x14ac:dyDescent="0.25">
      <c r="A28" s="422"/>
      <c r="B28" s="423"/>
      <c r="C28" s="132" t="s">
        <v>446</v>
      </c>
      <c r="D28" s="271">
        <v>1.0860000000000001</v>
      </c>
      <c r="E28" s="412"/>
      <c r="F28" s="129">
        <v>13</v>
      </c>
      <c r="G28" s="304">
        <v>1</v>
      </c>
      <c r="H28" s="429"/>
    </row>
    <row r="29" spans="1:8" ht="32.25" customHeight="1" thickBot="1" x14ac:dyDescent="0.3">
      <c r="A29" s="424"/>
      <c r="B29" s="425"/>
      <c r="C29" s="137" t="s">
        <v>447</v>
      </c>
      <c r="D29" s="273">
        <v>0.7</v>
      </c>
      <c r="E29" s="413"/>
      <c r="F29" s="131">
        <v>4</v>
      </c>
      <c r="G29" s="269">
        <f>AVERAGE('5. Promoción y mercadeo turísti'!AT50:AT57)</f>
        <v>0.75</v>
      </c>
      <c r="H29" s="429"/>
    </row>
    <row r="30" spans="1:8" ht="13.5" customHeight="1" thickBot="1" x14ac:dyDescent="0.3">
      <c r="A30" s="454" t="s">
        <v>24</v>
      </c>
      <c r="B30" s="455"/>
      <c r="C30" s="109"/>
      <c r="D30" s="110"/>
      <c r="E30" s="111"/>
      <c r="F30" s="110"/>
      <c r="G30" s="112"/>
      <c r="H30" s="89"/>
    </row>
    <row r="31" spans="1:8" ht="23.1" customHeight="1" x14ac:dyDescent="0.25">
      <c r="A31" s="433" t="s">
        <v>31</v>
      </c>
      <c r="B31" s="434"/>
      <c r="C31" s="138" t="s">
        <v>191</v>
      </c>
      <c r="D31" s="277">
        <v>1</v>
      </c>
      <c r="E31" s="411">
        <v>1</v>
      </c>
      <c r="F31" s="115">
        <v>2</v>
      </c>
      <c r="G31" s="265">
        <f>AVERAGE('6. Gestión del Talento Humano'!AT8:AT11)</f>
        <v>1</v>
      </c>
      <c r="H31" s="451"/>
    </row>
    <row r="32" spans="1:8" ht="23.1" customHeight="1" x14ac:dyDescent="0.25">
      <c r="A32" s="435"/>
      <c r="B32" s="436"/>
      <c r="C32" s="139" t="s">
        <v>208</v>
      </c>
      <c r="D32" s="278">
        <v>0.98</v>
      </c>
      <c r="E32" s="412"/>
      <c r="F32" s="119">
        <v>4</v>
      </c>
      <c r="G32" s="267">
        <f>AVERAGE('6. Gestión del Talento Humano'!AT12:AT19)</f>
        <v>0.97499999999999998</v>
      </c>
      <c r="H32" s="452"/>
    </row>
    <row r="33" spans="1:8" ht="23.1" customHeight="1" x14ac:dyDescent="0.25">
      <c r="A33" s="435"/>
      <c r="B33" s="436"/>
      <c r="C33" s="139" t="s">
        <v>320</v>
      </c>
      <c r="D33" s="278">
        <v>1</v>
      </c>
      <c r="E33" s="412"/>
      <c r="F33" s="119">
        <v>3</v>
      </c>
      <c r="G33" s="267">
        <f>AVERAGE('6. Gestión del Talento Humano'!AT20:AT25)</f>
        <v>1</v>
      </c>
      <c r="H33" s="452"/>
    </row>
    <row r="34" spans="1:8" ht="23.1" customHeight="1" x14ac:dyDescent="0.25">
      <c r="A34" s="435"/>
      <c r="B34" s="436"/>
      <c r="C34" s="139" t="s">
        <v>321</v>
      </c>
      <c r="D34" s="278">
        <v>1</v>
      </c>
      <c r="E34" s="412"/>
      <c r="F34" s="119">
        <v>4</v>
      </c>
      <c r="G34" s="267">
        <f>AVERAGE('6. Gestión del Talento Humano'!AT26:AT33)</f>
        <v>1</v>
      </c>
      <c r="H34" s="452"/>
    </row>
    <row r="35" spans="1:8" ht="30" customHeight="1" thickBot="1" x14ac:dyDescent="0.3">
      <c r="A35" s="437"/>
      <c r="B35" s="438"/>
      <c r="C35" s="140" t="s">
        <v>322</v>
      </c>
      <c r="D35" s="279">
        <v>1</v>
      </c>
      <c r="E35" s="413"/>
      <c r="F35" s="121">
        <v>2</v>
      </c>
      <c r="G35" s="269">
        <f>AVERAGE('6. Gestión del Talento Humano'!AT34:AT37)</f>
        <v>1</v>
      </c>
      <c r="H35" s="453"/>
    </row>
    <row r="36" spans="1:8" ht="23.1" customHeight="1" x14ac:dyDescent="0.25">
      <c r="A36" s="420" t="s">
        <v>32</v>
      </c>
      <c r="B36" s="426"/>
      <c r="C36" s="138" t="s">
        <v>191</v>
      </c>
      <c r="D36" s="277">
        <v>1</v>
      </c>
      <c r="E36" s="411">
        <v>1</v>
      </c>
      <c r="F36" s="141">
        <v>2</v>
      </c>
      <c r="G36" s="264">
        <f>AVERAGE('7. Gestión Bs y Ss'!AT8:AT11)</f>
        <v>1</v>
      </c>
      <c r="H36" s="417"/>
    </row>
    <row r="37" spans="1:8" ht="23.1" customHeight="1" x14ac:dyDescent="0.25">
      <c r="A37" s="422"/>
      <c r="B37" s="427"/>
      <c r="C37" s="139" t="s">
        <v>208</v>
      </c>
      <c r="D37" s="278">
        <v>1</v>
      </c>
      <c r="E37" s="412"/>
      <c r="F37" s="142">
        <v>2</v>
      </c>
      <c r="G37" s="267">
        <f>AVERAGE('7. Gestión Bs y Ss'!AT12:AT15)</f>
        <v>1</v>
      </c>
      <c r="H37" s="418"/>
    </row>
    <row r="38" spans="1:8" ht="23.1" customHeight="1" x14ac:dyDescent="0.25">
      <c r="A38" s="422"/>
      <c r="B38" s="427"/>
      <c r="C38" s="123" t="s">
        <v>335</v>
      </c>
      <c r="D38" s="278">
        <v>1</v>
      </c>
      <c r="E38" s="412"/>
      <c r="F38" s="142">
        <v>5</v>
      </c>
      <c r="G38" s="267">
        <f>AVERAGE('7. Gestión Bs y Ss'!AT16:AT25)</f>
        <v>1</v>
      </c>
      <c r="H38" s="418"/>
    </row>
    <row r="39" spans="1:8" ht="23.1" customHeight="1" x14ac:dyDescent="0.25">
      <c r="A39" s="422"/>
      <c r="B39" s="427"/>
      <c r="C39" s="139" t="s">
        <v>336</v>
      </c>
      <c r="D39" s="278">
        <v>1</v>
      </c>
      <c r="E39" s="412"/>
      <c r="F39" s="142">
        <v>3</v>
      </c>
      <c r="G39" s="267">
        <f>AVERAGE('7. Gestión Bs y Ss'!AT26:AT31)</f>
        <v>1</v>
      </c>
      <c r="H39" s="418"/>
    </row>
    <row r="40" spans="1:8" ht="23.1" customHeight="1" thickBot="1" x14ac:dyDescent="0.3">
      <c r="A40" s="424"/>
      <c r="B40" s="428"/>
      <c r="C40" s="140" t="s">
        <v>337</v>
      </c>
      <c r="D40" s="279">
        <v>0.98</v>
      </c>
      <c r="E40" s="413"/>
      <c r="F40" s="143">
        <v>9</v>
      </c>
      <c r="G40" s="269">
        <f>AVERAGE('7. Gestión Bs y Ss'!AT32:AT49)</f>
        <v>0.98111111111111116</v>
      </c>
      <c r="H40" s="419"/>
    </row>
    <row r="41" spans="1:8" ht="23.1" customHeight="1" x14ac:dyDescent="0.25">
      <c r="A41" s="420" t="s">
        <v>33</v>
      </c>
      <c r="B41" s="426"/>
      <c r="C41" s="138" t="s">
        <v>191</v>
      </c>
      <c r="D41" s="277">
        <v>1</v>
      </c>
      <c r="E41" s="411">
        <f>AVERAGE(D41:D46)</f>
        <v>1.095</v>
      </c>
      <c r="F41" s="144">
        <v>2</v>
      </c>
      <c r="G41" s="265">
        <f>AVERAGE('8. Gestión Financiera'!AT8:AT11)</f>
        <v>1</v>
      </c>
      <c r="H41" s="414"/>
    </row>
    <row r="42" spans="1:8" ht="23.1" customHeight="1" x14ac:dyDescent="0.25">
      <c r="A42" s="422"/>
      <c r="B42" s="427"/>
      <c r="C42" s="139" t="s">
        <v>208</v>
      </c>
      <c r="D42" s="278">
        <v>1</v>
      </c>
      <c r="E42" s="412"/>
      <c r="F42" s="145">
        <v>4</v>
      </c>
      <c r="G42" s="267">
        <f>AVERAGE('8. Gestión Financiera'!AT12:AT19)</f>
        <v>1</v>
      </c>
      <c r="H42" s="415"/>
    </row>
    <row r="43" spans="1:8" ht="23.1" customHeight="1" x14ac:dyDescent="0.25">
      <c r="A43" s="422"/>
      <c r="B43" s="427"/>
      <c r="C43" s="139" t="s">
        <v>350</v>
      </c>
      <c r="D43" s="278">
        <v>1.62</v>
      </c>
      <c r="E43" s="412"/>
      <c r="F43" s="145">
        <v>4</v>
      </c>
      <c r="G43" s="267">
        <f>AVERAGE('8. Gestión Financiera'!AT20:AT27)</f>
        <v>1</v>
      </c>
      <c r="H43" s="415"/>
    </row>
    <row r="44" spans="1:8" ht="30" x14ac:dyDescent="0.25">
      <c r="A44" s="422"/>
      <c r="B44" s="427"/>
      <c r="C44" s="139" t="s">
        <v>351</v>
      </c>
      <c r="D44" s="278">
        <v>1</v>
      </c>
      <c r="E44" s="412"/>
      <c r="F44" s="145">
        <v>4</v>
      </c>
      <c r="G44" s="267">
        <f>AVERAGE('8. Gestión Financiera'!AT28:AT35)</f>
        <v>1</v>
      </c>
      <c r="H44" s="415"/>
    </row>
    <row r="45" spans="1:8" ht="18.75" customHeight="1" x14ac:dyDescent="0.25">
      <c r="A45" s="422"/>
      <c r="B45" s="427"/>
      <c r="C45" s="139" t="s">
        <v>352</v>
      </c>
      <c r="D45" s="278">
        <v>0.96</v>
      </c>
      <c r="E45" s="412"/>
      <c r="F45" s="146">
        <v>4</v>
      </c>
      <c r="G45" s="267">
        <f>AVERAGE('8. Gestión Financiera'!AT36:AT43)</f>
        <v>0.92500000000000004</v>
      </c>
      <c r="H45" s="415"/>
    </row>
    <row r="46" spans="1:8" ht="23.1" customHeight="1" thickBot="1" x14ac:dyDescent="0.3">
      <c r="A46" s="424"/>
      <c r="B46" s="428"/>
      <c r="C46" s="140" t="s">
        <v>353</v>
      </c>
      <c r="D46" s="279">
        <v>0.99</v>
      </c>
      <c r="E46" s="413"/>
      <c r="F46" s="147">
        <v>4</v>
      </c>
      <c r="G46" s="269">
        <f>AVERAGE('8. Gestión Financiera'!AT44:AT51)</f>
        <v>0.99</v>
      </c>
      <c r="H46" s="416"/>
    </row>
    <row r="47" spans="1:8" ht="23.1" customHeight="1" x14ac:dyDescent="0.25">
      <c r="A47" s="420" t="s">
        <v>34</v>
      </c>
      <c r="B47" s="426"/>
      <c r="C47" s="138" t="s">
        <v>191</v>
      </c>
      <c r="D47" s="277">
        <v>1</v>
      </c>
      <c r="E47" s="411">
        <f>AVERAGE(D47:D50)</f>
        <v>0.97499999999999998</v>
      </c>
      <c r="F47" s="148">
        <v>2</v>
      </c>
      <c r="G47" s="265">
        <f>AVERAGE('9. Gestión Jurídica y Contractu'!AT8:AT11)</f>
        <v>1</v>
      </c>
      <c r="H47" s="414"/>
    </row>
    <row r="48" spans="1:8" ht="23.1" customHeight="1" x14ac:dyDescent="0.25">
      <c r="A48" s="422"/>
      <c r="B48" s="427"/>
      <c r="C48" s="139" t="s">
        <v>208</v>
      </c>
      <c r="D48" s="278">
        <v>0.9</v>
      </c>
      <c r="E48" s="412"/>
      <c r="F48" s="146">
        <v>5</v>
      </c>
      <c r="G48" s="267">
        <f>AVERAGE('9. Gestión Jurídica y Contractu'!AT12:AT21)</f>
        <v>0.8</v>
      </c>
      <c r="H48" s="415"/>
    </row>
    <row r="49" spans="1:8" ht="23.1" customHeight="1" x14ac:dyDescent="0.25">
      <c r="A49" s="422"/>
      <c r="B49" s="427"/>
      <c r="C49" s="139" t="s">
        <v>367</v>
      </c>
      <c r="D49" s="278">
        <v>1</v>
      </c>
      <c r="E49" s="412"/>
      <c r="F49" s="146">
        <v>5</v>
      </c>
      <c r="G49" s="267">
        <f>AVERAGE('9. Gestión Jurídica y Contractu'!AT22:AT31)</f>
        <v>1</v>
      </c>
      <c r="H49" s="415"/>
    </row>
    <row r="50" spans="1:8" ht="23.1" customHeight="1" thickBot="1" x14ac:dyDescent="0.3">
      <c r="A50" s="424"/>
      <c r="B50" s="428"/>
      <c r="C50" s="140" t="s">
        <v>368</v>
      </c>
      <c r="D50" s="279">
        <v>1</v>
      </c>
      <c r="E50" s="413"/>
      <c r="F50" s="147">
        <v>3</v>
      </c>
      <c r="G50" s="269">
        <f>AVERAGE('9. Gestión Jurídica y Contractu'!AT32:AT37)</f>
        <v>1</v>
      </c>
      <c r="H50" s="416"/>
    </row>
    <row r="51" spans="1:8" ht="23.1" customHeight="1" x14ac:dyDescent="0.25">
      <c r="A51" s="420" t="s">
        <v>35</v>
      </c>
      <c r="B51" s="426"/>
      <c r="C51" s="138" t="s">
        <v>191</v>
      </c>
      <c r="D51" s="277">
        <v>1</v>
      </c>
      <c r="E51" s="411">
        <f>AVERAGE(D51:D54)</f>
        <v>0.96</v>
      </c>
      <c r="F51" s="148">
        <v>2</v>
      </c>
      <c r="G51" s="265">
        <f>AVERAGE('10. Gestión Documental'!AT8:AT11)</f>
        <v>1</v>
      </c>
      <c r="H51" s="414"/>
    </row>
    <row r="52" spans="1:8" ht="23.1" customHeight="1" x14ac:dyDescent="0.25">
      <c r="A52" s="422"/>
      <c r="B52" s="427"/>
      <c r="C52" s="139" t="s">
        <v>208</v>
      </c>
      <c r="D52" s="278">
        <v>0.98</v>
      </c>
      <c r="E52" s="412"/>
      <c r="F52" s="146">
        <v>3</v>
      </c>
      <c r="G52" s="267">
        <f>AVERAGE('10. Gestión Documental'!AT12:AT17)</f>
        <v>0.97333333333333327</v>
      </c>
      <c r="H52" s="415"/>
    </row>
    <row r="53" spans="1:8" ht="23.1" customHeight="1" x14ac:dyDescent="0.25">
      <c r="A53" s="422"/>
      <c r="B53" s="427"/>
      <c r="C53" s="139" t="s">
        <v>449</v>
      </c>
      <c r="D53" s="278">
        <v>1</v>
      </c>
      <c r="E53" s="412"/>
      <c r="F53" s="146">
        <v>3</v>
      </c>
      <c r="G53" s="267">
        <f>AVERAGE('10. Gestión Documental'!AT18:AT23)</f>
        <v>1</v>
      </c>
      <c r="H53" s="415"/>
    </row>
    <row r="54" spans="1:8" ht="23.1" customHeight="1" thickBot="1" x14ac:dyDescent="0.3">
      <c r="A54" s="424"/>
      <c r="B54" s="428"/>
      <c r="C54" s="140" t="s">
        <v>374</v>
      </c>
      <c r="D54" s="279">
        <v>0.86</v>
      </c>
      <c r="E54" s="413"/>
      <c r="F54" s="147">
        <v>3</v>
      </c>
      <c r="G54" s="269">
        <f>AVERAGE('10. Gestión Documental'!AT24:AT29)</f>
        <v>0.66666666666666663</v>
      </c>
      <c r="H54" s="416"/>
    </row>
    <row r="55" spans="1:8" ht="23.1" customHeight="1" x14ac:dyDescent="0.25">
      <c r="A55" s="420" t="s">
        <v>36</v>
      </c>
      <c r="B55" s="426"/>
      <c r="C55" s="139" t="s">
        <v>208</v>
      </c>
      <c r="D55" s="278">
        <v>0.89</v>
      </c>
      <c r="E55" s="411">
        <f>AVERAGE(D55:D56)</f>
        <v>0.89</v>
      </c>
      <c r="F55" s="146">
        <v>5</v>
      </c>
      <c r="G55" s="267">
        <f>+AVERAGE('11. Gestión Tecnológica'!AT8:AT17)</f>
        <v>0.96</v>
      </c>
      <c r="H55" s="415"/>
    </row>
    <row r="56" spans="1:8" ht="23.1" customHeight="1" thickBot="1" x14ac:dyDescent="0.3">
      <c r="A56" s="424"/>
      <c r="B56" s="428"/>
      <c r="C56" s="140" t="s">
        <v>382</v>
      </c>
      <c r="D56" s="279">
        <v>0.89</v>
      </c>
      <c r="E56" s="413"/>
      <c r="F56" s="147">
        <v>8</v>
      </c>
      <c r="G56" s="269">
        <f>+AVERAGE('11. Gestión Tecnológica'!AT18:AT33)</f>
        <v>0.83750000000000002</v>
      </c>
      <c r="H56" s="416"/>
    </row>
    <row r="57" spans="1:8" ht="23.1" customHeight="1" x14ac:dyDescent="0.25">
      <c r="A57" s="420" t="s">
        <v>37</v>
      </c>
      <c r="B57" s="426"/>
      <c r="C57" s="149" t="s">
        <v>191</v>
      </c>
      <c r="D57" s="265">
        <v>1</v>
      </c>
      <c r="E57" s="408">
        <f>AVERAGE(D57:D59)</f>
        <v>1</v>
      </c>
      <c r="F57" s="148">
        <v>2</v>
      </c>
      <c r="G57" s="265">
        <f>+AVERAGE('12. Atención al Ciudadano'!AT8:AT11)</f>
        <v>1</v>
      </c>
      <c r="H57" s="414"/>
    </row>
    <row r="58" spans="1:8" ht="23.1" customHeight="1" x14ac:dyDescent="0.25">
      <c r="A58" s="422"/>
      <c r="B58" s="427"/>
      <c r="C58" s="150" t="s">
        <v>208</v>
      </c>
      <c r="D58" s="267">
        <v>1</v>
      </c>
      <c r="E58" s="409"/>
      <c r="F58" s="146">
        <v>2</v>
      </c>
      <c r="G58" s="267">
        <f>+AVERAGE('12. Atención al Ciudadano'!AT12:AT15)</f>
        <v>1</v>
      </c>
      <c r="H58" s="415"/>
    </row>
    <row r="59" spans="1:8" ht="23.1" customHeight="1" thickBot="1" x14ac:dyDescent="0.3">
      <c r="A59" s="424"/>
      <c r="B59" s="428"/>
      <c r="C59" s="151" t="s">
        <v>395</v>
      </c>
      <c r="D59" s="280">
        <v>1</v>
      </c>
      <c r="E59" s="410"/>
      <c r="F59" s="147">
        <v>5</v>
      </c>
      <c r="G59" s="269">
        <f>+AVERAGE('12. Atención al Ciudadano'!AT16:AT25)</f>
        <v>1</v>
      </c>
      <c r="H59" s="416"/>
    </row>
    <row r="60" spans="1:8" ht="17.25" customHeight="1" x14ac:dyDescent="0.25">
      <c r="A60" s="433" t="s">
        <v>39</v>
      </c>
      <c r="B60" s="434"/>
      <c r="C60" s="138" t="s">
        <v>191</v>
      </c>
      <c r="D60" s="320">
        <v>1</v>
      </c>
      <c r="E60" s="411">
        <f>AVERAGE(D60:D62)</f>
        <v>1</v>
      </c>
      <c r="F60" s="153">
        <v>2</v>
      </c>
      <c r="G60" s="265">
        <f>+AVERAGE('14. CI Disciplinario'!AT8:AT11)</f>
        <v>1</v>
      </c>
      <c r="H60" s="414"/>
    </row>
    <row r="61" spans="1:8" ht="17.25" customHeight="1" x14ac:dyDescent="0.25">
      <c r="A61" s="435"/>
      <c r="B61" s="436"/>
      <c r="C61" s="139" t="s">
        <v>208</v>
      </c>
      <c r="D61" s="274">
        <v>1</v>
      </c>
      <c r="E61" s="412"/>
      <c r="F61" s="154">
        <v>2</v>
      </c>
      <c r="G61" s="267">
        <f>+AVERAGE('14. CI Disciplinario'!AT12:AT15)</f>
        <v>1</v>
      </c>
      <c r="H61" s="415"/>
    </row>
    <row r="62" spans="1:8" ht="30.75" customHeight="1" thickBot="1" x14ac:dyDescent="0.3">
      <c r="A62" s="437"/>
      <c r="B62" s="438"/>
      <c r="C62" s="140" t="s">
        <v>402</v>
      </c>
      <c r="D62" s="273">
        <v>1</v>
      </c>
      <c r="E62" s="413"/>
      <c r="F62" s="155">
        <v>5</v>
      </c>
      <c r="G62" s="269">
        <f>+AVERAGE('14. CI Disciplinario'!AT16:AT25)</f>
        <v>1</v>
      </c>
      <c r="H62" s="416"/>
    </row>
    <row r="63" spans="1:8" ht="15.75" thickBot="1" x14ac:dyDescent="0.3">
      <c r="A63" s="152" t="s">
        <v>25</v>
      </c>
      <c r="B63" s="111"/>
      <c r="C63" s="109"/>
      <c r="D63" s="110"/>
      <c r="E63" s="111"/>
      <c r="F63" s="110"/>
      <c r="G63" s="112"/>
      <c r="H63" s="89"/>
    </row>
    <row r="64" spans="1:8" ht="23.1" customHeight="1" x14ac:dyDescent="0.25">
      <c r="A64" s="433" t="s">
        <v>38</v>
      </c>
      <c r="B64" s="434"/>
      <c r="C64" s="138" t="s">
        <v>191</v>
      </c>
      <c r="D64" s="281">
        <v>1</v>
      </c>
      <c r="E64" s="411">
        <f>AVERAGE(D64:D66)</f>
        <v>1.0166666666666666</v>
      </c>
      <c r="F64" s="153">
        <v>2</v>
      </c>
      <c r="G64" s="265">
        <f>+AVERAGE('13. Evaluación Institucional'!AT8:AT11)</f>
        <v>1</v>
      </c>
      <c r="H64" s="414"/>
    </row>
    <row r="65" spans="1:8" ht="23.25" customHeight="1" x14ac:dyDescent="0.25">
      <c r="A65" s="435"/>
      <c r="B65" s="436"/>
      <c r="C65" s="139" t="s">
        <v>208</v>
      </c>
      <c r="D65" s="274">
        <v>1</v>
      </c>
      <c r="E65" s="412"/>
      <c r="F65" s="154">
        <v>2</v>
      </c>
      <c r="G65" s="267">
        <f>+AVERAGE('13. Evaluación Institucional'!AT12:AT15)</f>
        <v>1</v>
      </c>
      <c r="H65" s="415"/>
    </row>
    <row r="66" spans="1:8" ht="33.75" customHeight="1" thickBot="1" x14ac:dyDescent="0.3">
      <c r="A66" s="437"/>
      <c r="B66" s="438"/>
      <c r="C66" s="140" t="s">
        <v>398</v>
      </c>
      <c r="D66" s="273">
        <v>1.05</v>
      </c>
      <c r="E66" s="413"/>
      <c r="F66" s="155">
        <v>7</v>
      </c>
      <c r="G66" s="269">
        <f>+AVERAGE('13. Evaluación Institucional'!AT16:AT29)</f>
        <v>1</v>
      </c>
      <c r="H66" s="416"/>
    </row>
    <row r="67" spans="1:8" ht="23.1" customHeight="1" x14ac:dyDescent="0.25"/>
    <row r="68" spans="1:8" x14ac:dyDescent="0.25">
      <c r="B68" s="156"/>
      <c r="D68" s="407" t="s">
        <v>184</v>
      </c>
      <c r="E68" s="407"/>
      <c r="F68" s="407"/>
      <c r="G68" s="407"/>
      <c r="H68" s="157"/>
    </row>
    <row r="69" spans="1:8" x14ac:dyDescent="0.25">
      <c r="B69" s="156"/>
      <c r="D69" s="405" t="s">
        <v>7</v>
      </c>
      <c r="E69" s="405"/>
      <c r="F69" s="401" t="s">
        <v>8</v>
      </c>
      <c r="G69" s="401"/>
      <c r="H69" s="158"/>
    </row>
    <row r="70" spans="1:8" x14ac:dyDescent="0.25">
      <c r="B70" s="156"/>
      <c r="D70" s="406" t="s">
        <v>9</v>
      </c>
      <c r="E70" s="406"/>
      <c r="F70" s="401" t="s">
        <v>83</v>
      </c>
      <c r="G70" s="401"/>
      <c r="H70" s="159"/>
    </row>
    <row r="71" spans="1:8" x14ac:dyDescent="0.25">
      <c r="B71" s="156"/>
      <c r="D71" s="402" t="s">
        <v>10</v>
      </c>
      <c r="E71" s="402"/>
      <c r="F71" s="401" t="s">
        <v>11</v>
      </c>
      <c r="G71" s="401"/>
      <c r="H71" s="158"/>
    </row>
    <row r="72" spans="1:8" x14ac:dyDescent="0.25">
      <c r="B72" s="156"/>
      <c r="D72" s="403" t="s">
        <v>12</v>
      </c>
      <c r="E72" s="403"/>
      <c r="F72" s="401" t="s">
        <v>13</v>
      </c>
      <c r="G72" s="401"/>
      <c r="H72" s="158"/>
    </row>
    <row r="73" spans="1:8" x14ac:dyDescent="0.25">
      <c r="B73" s="156"/>
      <c r="D73" s="404">
        <v>1</v>
      </c>
      <c r="E73" s="404"/>
      <c r="F73" s="401" t="s">
        <v>14</v>
      </c>
      <c r="G73" s="401"/>
      <c r="H73" s="158"/>
    </row>
    <row r="74" spans="1:8" x14ac:dyDescent="0.25">
      <c r="B74" s="156"/>
      <c r="D74" s="400" t="s">
        <v>15</v>
      </c>
      <c r="E74" s="400"/>
      <c r="F74" s="401" t="s">
        <v>16</v>
      </c>
      <c r="G74" s="401"/>
      <c r="H74" s="158"/>
    </row>
    <row r="75" spans="1:8" x14ac:dyDescent="0.25">
      <c r="B75" s="156"/>
      <c r="D75" s="76"/>
      <c r="F75" s="76"/>
    </row>
    <row r="76" spans="1:8" ht="12.75" hidden="1" customHeight="1" x14ac:dyDescent="0.25"/>
    <row r="77" spans="1:8" hidden="1" x14ac:dyDescent="0.25"/>
    <row r="78" spans="1:8" hidden="1" x14ac:dyDescent="0.25"/>
    <row r="79" spans="1:8" hidden="1" x14ac:dyDescent="0.25"/>
    <row r="80" spans="1:8"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x14ac:dyDescent="0.25"/>
    <row r="126" x14ac:dyDescent="0.25"/>
    <row r="127" x14ac:dyDescent="0.25"/>
  </sheetData>
  <sheetProtection algorithmName="SHA-512" hashValue="k7d55Vg7/+soUYbn0kqv0+hF+7XUkldQLdUWQuDuxQcT5EQlocRABOLtPi5YDTcOAYY26SSC0vIN+lOQkxOazA==" saltValue="BaqUutK1C8CXuaB6f2XioQ==" spinCount="100000" sheet="1" objects="1" scenarios="1"/>
  <sortState ref="K4:L21">
    <sortCondition ref="K4:K21"/>
  </sortState>
  <mergeCells count="59">
    <mergeCell ref="A60:B62"/>
    <mergeCell ref="A30:B30"/>
    <mergeCell ref="A31:B35"/>
    <mergeCell ref="A41:B46"/>
    <mergeCell ref="A47:B50"/>
    <mergeCell ref="A51:B54"/>
    <mergeCell ref="A57:B59"/>
    <mergeCell ref="A64:B66"/>
    <mergeCell ref="A36:B40"/>
    <mergeCell ref="A55:B56"/>
    <mergeCell ref="A1:B3"/>
    <mergeCell ref="H64:H66"/>
    <mergeCell ref="A7:B11"/>
    <mergeCell ref="H7:H11"/>
    <mergeCell ref="E16:E18"/>
    <mergeCell ref="H51:H54"/>
    <mergeCell ref="H47:H50"/>
    <mergeCell ref="A5:B5"/>
    <mergeCell ref="A12:B14"/>
    <mergeCell ref="H16:H18"/>
    <mergeCell ref="A16:B18"/>
    <mergeCell ref="H12:H14"/>
    <mergeCell ref="H31:H35"/>
    <mergeCell ref="A27:B29"/>
    <mergeCell ref="A19:B26"/>
    <mergeCell ref="H27:H29"/>
    <mergeCell ref="H19:H26"/>
    <mergeCell ref="E19:E26"/>
    <mergeCell ref="E27:E29"/>
    <mergeCell ref="H60:H62"/>
    <mergeCell ref="H57:H59"/>
    <mergeCell ref="H55:H56"/>
    <mergeCell ref="H41:H46"/>
    <mergeCell ref="H36:H40"/>
    <mergeCell ref="E7:E11"/>
    <mergeCell ref="E12:E14"/>
    <mergeCell ref="E60:E62"/>
    <mergeCell ref="E36:E40"/>
    <mergeCell ref="E41:E46"/>
    <mergeCell ref="E47:E50"/>
    <mergeCell ref="E51:E54"/>
    <mergeCell ref="E55:E56"/>
    <mergeCell ref="E31:E35"/>
    <mergeCell ref="C1:G3"/>
    <mergeCell ref="D74:E74"/>
    <mergeCell ref="F69:G69"/>
    <mergeCell ref="F70:G70"/>
    <mergeCell ref="F71:G71"/>
    <mergeCell ref="F72:G72"/>
    <mergeCell ref="F73:G73"/>
    <mergeCell ref="F74:G74"/>
    <mergeCell ref="D71:E71"/>
    <mergeCell ref="D72:E72"/>
    <mergeCell ref="D73:E73"/>
    <mergeCell ref="D69:E69"/>
    <mergeCell ref="D70:E70"/>
    <mergeCell ref="D68:G68"/>
    <mergeCell ref="E57:E59"/>
    <mergeCell ref="E64:E66"/>
  </mergeCells>
  <conditionalFormatting sqref="G16:G29 G12:G14 E55 G64:G66 G31:G62 D64:D66 D31:D62">
    <cfRule type="containsText" dxfId="2004" priority="163" operator="containsText" text="No Prog, Ejec=">
      <formula>NOT(ISERROR(SEARCH("No Prog, Ejec=",D12)))</formula>
    </cfRule>
    <cfRule type="containsText" dxfId="2003" priority="164" operator="containsText" text="No Prog ni Ejec">
      <formula>NOT(ISERROR(SEARCH("No Prog ni Ejec",D12)))</formula>
    </cfRule>
    <cfRule type="cellIs" dxfId="2002" priority="165" operator="greaterThan">
      <formula>100%</formula>
    </cfRule>
    <cfRule type="cellIs" dxfId="2001" priority="166" operator="equal">
      <formula>1</formula>
    </cfRule>
    <cfRule type="cellIs" dxfId="2000" priority="167" operator="between">
      <formula>91%</formula>
      <formula>99%</formula>
    </cfRule>
    <cfRule type="cellIs" dxfId="1999" priority="168" operator="between">
      <formula>0</formula>
      <formula>90</formula>
    </cfRule>
  </conditionalFormatting>
  <conditionalFormatting sqref="E19">
    <cfRule type="containsText" dxfId="1998" priority="127" operator="containsText" text="No Prog, Ejec=">
      <formula>NOT(ISERROR(SEARCH("No Prog, Ejec=",E19)))</formula>
    </cfRule>
    <cfRule type="containsText" dxfId="1997" priority="128" operator="containsText" text="No Prog ni Ejec">
      <formula>NOT(ISERROR(SEARCH("No Prog ni Ejec",E19)))</formula>
    </cfRule>
    <cfRule type="cellIs" dxfId="1996" priority="129" operator="greaterThan">
      <formula>100%</formula>
    </cfRule>
    <cfRule type="cellIs" dxfId="1995" priority="130" operator="equal">
      <formula>1</formula>
    </cfRule>
    <cfRule type="cellIs" dxfId="1994" priority="131" operator="between">
      <formula>91%</formula>
      <formula>99%</formula>
    </cfRule>
    <cfRule type="cellIs" dxfId="1993" priority="132" operator="between">
      <formula>0</formula>
      <formula>90</formula>
    </cfRule>
  </conditionalFormatting>
  <conditionalFormatting sqref="E41 E47 E51 E57">
    <cfRule type="containsText" dxfId="1992" priority="121" operator="containsText" text="No Prog, Ejec=">
      <formula>NOT(ISERROR(SEARCH("No Prog, Ejec=",E41)))</formula>
    </cfRule>
    <cfRule type="containsText" dxfId="1991" priority="122" operator="containsText" text="No Prog ni Ejec">
      <formula>NOT(ISERROR(SEARCH("No Prog ni Ejec",E41)))</formula>
    </cfRule>
    <cfRule type="cellIs" dxfId="1990" priority="123" operator="greaterThan">
      <formula>100%</formula>
    </cfRule>
    <cfRule type="cellIs" dxfId="1989" priority="124" operator="equal">
      <formula>1</formula>
    </cfRule>
    <cfRule type="cellIs" dxfId="1988" priority="125" operator="between">
      <formula>91%</formula>
      <formula>99%</formula>
    </cfRule>
    <cfRule type="cellIs" dxfId="1987" priority="126" operator="between">
      <formula>0</formula>
      <formula>90</formula>
    </cfRule>
  </conditionalFormatting>
  <conditionalFormatting sqref="E64 E60">
    <cfRule type="containsText" dxfId="1986" priority="115" operator="containsText" text="No Prog, Ejec=">
      <formula>NOT(ISERROR(SEARCH("No Prog, Ejec=",E60)))</formula>
    </cfRule>
    <cfRule type="containsText" dxfId="1985" priority="116" operator="containsText" text="No Prog ni Ejec">
      <formula>NOT(ISERROR(SEARCH("No Prog ni Ejec",E60)))</formula>
    </cfRule>
    <cfRule type="cellIs" dxfId="1984" priority="117" operator="greaterThan">
      <formula>100%</formula>
    </cfRule>
    <cfRule type="cellIs" dxfId="1983" priority="118" operator="equal">
      <formula>1</formula>
    </cfRule>
    <cfRule type="cellIs" dxfId="1982" priority="119" operator="between">
      <formula>91%</formula>
      <formula>99%</formula>
    </cfRule>
    <cfRule type="cellIs" dxfId="1981" priority="120" operator="between">
      <formula>0</formula>
      <formula>90</formula>
    </cfRule>
  </conditionalFormatting>
  <conditionalFormatting sqref="E27:E28">
    <cfRule type="containsText" dxfId="1980" priority="97" operator="containsText" text="No Prog, Ejec=">
      <formula>NOT(ISERROR(SEARCH("No Prog, Ejec=",E27)))</formula>
    </cfRule>
    <cfRule type="containsText" dxfId="1979" priority="98" operator="containsText" text="No Prog ni Ejec">
      <formula>NOT(ISERROR(SEARCH("No Prog ni Ejec",E27)))</formula>
    </cfRule>
    <cfRule type="cellIs" dxfId="1978" priority="99" operator="greaterThan">
      <formula>100%</formula>
    </cfRule>
    <cfRule type="cellIs" dxfId="1977" priority="100" operator="equal">
      <formula>1</formula>
    </cfRule>
    <cfRule type="cellIs" dxfId="1976" priority="101" operator="between">
      <formula>91%</formula>
      <formula>99%</formula>
    </cfRule>
    <cfRule type="cellIs" dxfId="1975" priority="102" operator="between">
      <formula>0</formula>
      <formula>90</formula>
    </cfRule>
  </conditionalFormatting>
  <conditionalFormatting sqref="E16:E17">
    <cfRule type="containsText" dxfId="1974" priority="103" operator="containsText" text="No Prog, Ejec=">
      <formula>NOT(ISERROR(SEARCH("No Prog, Ejec=",E16)))</formula>
    </cfRule>
    <cfRule type="containsText" dxfId="1973" priority="104" operator="containsText" text="No Prog ni Ejec">
      <formula>NOT(ISERROR(SEARCH("No Prog ni Ejec",E16)))</formula>
    </cfRule>
    <cfRule type="cellIs" dxfId="1972" priority="105" operator="greaterThan">
      <formula>100%</formula>
    </cfRule>
    <cfRule type="cellIs" dxfId="1971" priority="106" operator="equal">
      <formula>1</formula>
    </cfRule>
    <cfRule type="cellIs" dxfId="1970" priority="107" operator="between">
      <formula>91%</formula>
      <formula>99%</formula>
    </cfRule>
    <cfRule type="cellIs" dxfId="1969" priority="108" operator="between">
      <formula>0</formula>
      <formula>90</formula>
    </cfRule>
  </conditionalFormatting>
  <conditionalFormatting sqref="D13:D14 D7:E7 D12:E12 D9:D11">
    <cfRule type="containsText" dxfId="1968" priority="67" operator="containsText" text="No Prog, Ejec=">
      <formula>NOT(ISERROR(SEARCH("No Prog, Ejec=",D7)))</formula>
    </cfRule>
    <cfRule type="containsText" dxfId="1967" priority="68" operator="containsText" text="No Prog ni Ejec">
      <formula>NOT(ISERROR(SEARCH("No Prog ni Ejec",D7)))</formula>
    </cfRule>
    <cfRule type="cellIs" dxfId="1966" priority="69" operator="greaterThan">
      <formula>100%</formula>
    </cfRule>
    <cfRule type="cellIs" dxfId="1965" priority="70" operator="equal">
      <formula>1</formula>
    </cfRule>
    <cfRule type="cellIs" dxfId="1964" priority="71" operator="between">
      <formula>91%</formula>
      <formula>99%</formula>
    </cfRule>
    <cfRule type="cellIs" dxfId="1963" priority="72" operator="between">
      <formula>0</formula>
      <formula>90</formula>
    </cfRule>
  </conditionalFormatting>
  <conditionalFormatting sqref="G7:G11">
    <cfRule type="containsText" dxfId="1962" priority="73" operator="containsText" text="No Prog, Ejec=">
      <formula>NOT(ISERROR(SEARCH("No Prog, Ejec=",G7)))</formula>
    </cfRule>
    <cfRule type="containsText" dxfId="1961" priority="74" operator="containsText" text="No Prog ni Ejec">
      <formula>NOT(ISERROR(SEARCH("No Prog ni Ejec",G7)))</formula>
    </cfRule>
    <cfRule type="cellIs" dxfId="1960" priority="75" operator="greaterThan">
      <formula>100%</formula>
    </cfRule>
    <cfRule type="cellIs" dxfId="1959" priority="76" operator="equal">
      <formula>1</formula>
    </cfRule>
    <cfRule type="cellIs" dxfId="1958" priority="77" operator="between">
      <formula>91%</formula>
      <formula>99%</formula>
    </cfRule>
    <cfRule type="cellIs" dxfId="1957" priority="78" operator="between">
      <formula>0</formula>
      <formula>90</formula>
    </cfRule>
  </conditionalFormatting>
  <conditionalFormatting sqref="D16:D29">
    <cfRule type="containsText" dxfId="1956" priority="61" operator="containsText" text="No Prog, Ejec=">
      <formula>NOT(ISERROR(SEARCH("No Prog, Ejec=",D16)))</formula>
    </cfRule>
    <cfRule type="containsText" dxfId="1955" priority="62" operator="containsText" text="No Prog ni Ejec">
      <formula>NOT(ISERROR(SEARCH("No Prog ni Ejec",D16)))</formula>
    </cfRule>
    <cfRule type="cellIs" dxfId="1954" priority="63" operator="greaterThan">
      <formula>100%</formula>
    </cfRule>
    <cfRule type="cellIs" dxfId="1953" priority="64" operator="equal">
      <formula>1</formula>
    </cfRule>
    <cfRule type="cellIs" dxfId="1952" priority="65" operator="between">
      <formula>91%</formula>
      <formula>99%</formula>
    </cfRule>
    <cfRule type="cellIs" dxfId="1951" priority="66" operator="between">
      <formula>0</formula>
      <formula>90</formula>
    </cfRule>
  </conditionalFormatting>
  <conditionalFormatting sqref="E36">
    <cfRule type="containsText" dxfId="1950" priority="1" operator="containsText" text="No Prog, Ejec=">
      <formula>NOT(ISERROR(SEARCH("No Prog, Ejec=",E36)))</formula>
    </cfRule>
    <cfRule type="containsText" dxfId="1949" priority="2" operator="containsText" text="No Prog ni Ejec">
      <formula>NOT(ISERROR(SEARCH("No Prog ni Ejec",E36)))</formula>
    </cfRule>
    <cfRule type="cellIs" dxfId="1948" priority="3" operator="greaterThan">
      <formula>100%</formula>
    </cfRule>
    <cfRule type="cellIs" dxfId="1947" priority="4" operator="equal">
      <formula>1</formula>
    </cfRule>
    <cfRule type="cellIs" dxfId="1946" priority="5" operator="between">
      <formula>91%</formula>
      <formula>99%</formula>
    </cfRule>
    <cfRule type="cellIs" dxfId="1945" priority="6" operator="between">
      <formula>0</formula>
      <formula>90</formula>
    </cfRule>
  </conditionalFormatting>
  <conditionalFormatting sqref="D8">
    <cfRule type="containsText" dxfId="1944" priority="13" operator="containsText" text="No Prog, Ejec=">
      <formula>NOT(ISERROR(SEARCH("No Prog, Ejec=",D8)))</formula>
    </cfRule>
    <cfRule type="containsText" dxfId="1943" priority="14" operator="containsText" text="No Prog ni Ejec">
      <formula>NOT(ISERROR(SEARCH("No Prog ni Ejec",D8)))</formula>
    </cfRule>
    <cfRule type="cellIs" dxfId="1942" priority="15" operator="greaterThan">
      <formula>100%</formula>
    </cfRule>
    <cfRule type="cellIs" dxfId="1941" priority="16" operator="equal">
      <formula>1</formula>
    </cfRule>
    <cfRule type="cellIs" dxfId="1940" priority="17" operator="between">
      <formula>91%</formula>
      <formula>99%</formula>
    </cfRule>
    <cfRule type="cellIs" dxfId="1939" priority="18" operator="between">
      <formula>0</formula>
      <formula>90</formula>
    </cfRule>
  </conditionalFormatting>
  <conditionalFormatting sqref="E31">
    <cfRule type="containsText" dxfId="1938" priority="7" operator="containsText" text="No Prog, Ejec=">
      <formula>NOT(ISERROR(SEARCH("No Prog, Ejec=",E31)))</formula>
    </cfRule>
    <cfRule type="containsText" dxfId="1937" priority="8" operator="containsText" text="No Prog ni Ejec">
      <formula>NOT(ISERROR(SEARCH("No Prog ni Ejec",E31)))</formula>
    </cfRule>
    <cfRule type="cellIs" dxfId="1936" priority="9" operator="greaterThan">
      <formula>100%</formula>
    </cfRule>
    <cfRule type="cellIs" dxfId="1935" priority="10" operator="equal">
      <formula>1</formula>
    </cfRule>
    <cfRule type="cellIs" dxfId="1934" priority="11" operator="between">
      <formula>91%</formula>
      <formula>99%</formula>
    </cfRule>
    <cfRule type="cellIs" dxfId="1933" priority="12" operator="between">
      <formula>0</formula>
      <formula>90</formula>
    </cfRule>
  </conditionalFormatting>
  <hyperlinks>
    <hyperlink ref="A7:B11" location="'1. Direccionamiento Estrategico'!A1" display="01.-Direccionamiento Estratégico" xr:uid="{FBC29A27-73A2-4E77-9BED-E8BD0BB308B1}"/>
    <hyperlink ref="A12:B14" location="'2. Comunicaciones'!A1" display="02.- Comunicaciones" xr:uid="{4C691BD5-CBB6-4291-87B1-E7D423A04428}"/>
    <hyperlink ref="A16:B18" location="'3. Gestión Información Turistic'!A1" display="03.- Gestión de información Turística" xr:uid="{38069C79-A4C2-44E8-90D6-45660497B4B7}"/>
    <hyperlink ref="A19:B26" location="'4. Gestión de Destino Competiti'!A1" display="04.-Gestión del Destino competitivo y sostenible" xr:uid="{A6155EB1-EEC6-4F6A-B0FE-404BC1EF2DA3}"/>
    <hyperlink ref="A27:B29" location="'4. Gestión de Destino Competiti'!A1" display="05.-Promoción y mercadeo turistico de la ciudad" xr:uid="{AA7C912A-C663-474D-8B26-A9D5A6BBE2C5}"/>
    <hyperlink ref="A30:B30" location="'5. Promoción y mercadeo turísti'!A1" display="PROCESOS DE APOYO" xr:uid="{2575369C-135E-4CFE-9C30-29387B8E39CB}"/>
    <hyperlink ref="A31:B35" location="'6. Gestión del Talento Humano'!A1" display="06.-Gestión del talento humano" xr:uid="{C951B6A2-0214-4A92-8177-574C3722A44E}"/>
    <hyperlink ref="A36:B40" location="'7. Gestión Bs y Ss'!A1" display="07.-Gestión de bienes y servicios" xr:uid="{3F6B466F-9557-4CA4-B890-018875B6D6B3}"/>
    <hyperlink ref="A41:B46" location="'8. Gestión Financiera'!A1" display="08.-Gestión financiera" xr:uid="{2499E4D8-B82F-4F26-B080-CA9FD2775A03}"/>
    <hyperlink ref="A47:B50" location="'9. Gestión Jurídica y Contractu'!A1" display="09.-Gestión jurídica y contractual" xr:uid="{F1F6A0C1-E42D-46D3-9079-6F0EED9D04A1}"/>
    <hyperlink ref="A51:B54" location="'10. Gestión Documental'!A1" display="10.-Gestión documental" xr:uid="{BB7210BA-2422-4CE4-898B-B51CB04CE4C6}"/>
    <hyperlink ref="A55:B56" location="'11. Gestión Tecnológica'!A1" display="11.-Gestión tecnológica" xr:uid="{EEE7C7FC-4ED1-4B34-93DB-2B97850A82B9}"/>
    <hyperlink ref="A57:B59" location="'12. Atención al Ciudadano'!A1" display="12.-Atención al ciudadano" xr:uid="{1BF86997-7F38-4F35-B488-78B3D8C73D1F}"/>
    <hyperlink ref="A60:B62" location="'14. CI Disciplinario'!A1" display="14.-Control interno disciplinario" xr:uid="{DD05FEE5-7AD3-4FAA-9069-2C735E32105C}"/>
    <hyperlink ref="A64:B66" location="'13. Evaluación Institucional'!A1" display="13.-Evaluación institucional" xr:uid="{E7DD292E-2880-4B74-A68F-29AF42CE4FFB}"/>
  </hyperlinks>
  <printOptions horizontalCentered="1"/>
  <pageMargins left="0.70866141732283472" right="0.70866141732283472" top="0.74803149606299213" bottom="0.74803149606299213" header="0.31496062992125984" footer="0.31496062992125984"/>
  <pageSetup scale="57" fitToHeight="0" orientation="landscape" r:id="rId1"/>
  <headerFooter>
    <oddFooter>&amp;L&amp;"Times New Roman,Normal"&amp;12DE-F04 V2&amp;R&amp;"Times New Roman,Normal"&amp;12Página &amp;P de &amp;N</oddFooter>
  </headerFooter>
  <rowBreaks count="2" manualBreakCount="2">
    <brk id="29" max="27" man="1"/>
    <brk id="62" max="27" man="1"/>
  </rowBreaks>
  <ignoredErrors>
    <ignoredError sqref="E47 E57 E55 E64 E51 E41 E27 E19 E16 E12 E7 E60" formulaRange="1"/>
  </ignoredError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499984740745262"/>
    <pageSetUpPr fitToPage="1"/>
  </sheetPr>
  <dimension ref="A1:AT71"/>
  <sheetViews>
    <sheetView view="pageBreakPreview" topLeftCell="A3" zoomScale="80" zoomScaleNormal="80" zoomScaleSheetLayoutView="80" zoomScalePageLayoutView="50" workbookViewId="0"/>
  </sheetViews>
  <sheetFormatPr baseColWidth="10" defaultRowHeight="12.75" x14ac:dyDescent="0.25"/>
  <cols>
    <col min="1" max="1" width="6.28515625" style="197" customWidth="1"/>
    <col min="2" max="2" width="27.7109375" style="198" customWidth="1"/>
    <col min="3" max="3" width="7.5703125" style="199" customWidth="1"/>
    <col min="4" max="5" width="7.7109375" style="199" bestFit="1" customWidth="1"/>
    <col min="6" max="9" width="7.7109375" style="200" bestFit="1" customWidth="1"/>
    <col min="10" max="10" width="7.7109375" style="201" bestFit="1" customWidth="1"/>
    <col min="11" max="11" width="6.42578125" style="198" customWidth="1"/>
    <col min="12" max="12" width="7.28515625" style="202" customWidth="1"/>
    <col min="13" max="13" width="7.7109375" style="199" bestFit="1" customWidth="1"/>
    <col min="14" max="14" width="6.42578125" style="199" customWidth="1"/>
    <col min="15" max="15" width="8.140625" style="199" customWidth="1"/>
    <col min="16" max="16" width="1.7109375" style="199" customWidth="1"/>
    <col min="17" max="17" width="5.85546875" style="199" customWidth="1"/>
    <col min="18" max="18" width="46.85546875" style="199" customWidth="1"/>
    <col min="19" max="22" width="5.85546875" style="199" customWidth="1"/>
    <col min="23" max="25" width="5.85546875" style="200" customWidth="1"/>
    <col min="26" max="26" width="4.85546875" style="200" bestFit="1" customWidth="1"/>
    <col min="27" max="27" width="5.7109375" style="201" customWidth="1"/>
    <col min="28" max="31" width="6.42578125" style="199" customWidth="1"/>
    <col min="32" max="32" width="8.42578125" style="199" customWidth="1"/>
    <col min="33" max="33" width="3.42578125" style="199" customWidth="1"/>
    <col min="34" max="44" width="8.7109375" style="199" customWidth="1"/>
    <col min="45" max="45" width="11.5703125" style="199" customWidth="1"/>
    <col min="46" max="46" width="15.7109375" style="199" customWidth="1"/>
    <col min="47" max="227" width="11.42578125" style="199"/>
    <col min="228" max="228" width="19.28515625" style="199" customWidth="1"/>
    <col min="229" max="229" width="6.85546875" style="199" customWidth="1"/>
    <col min="230" max="230" width="34.85546875" style="199" customWidth="1"/>
    <col min="231" max="232" width="7.42578125" style="199" customWidth="1"/>
    <col min="233" max="233" width="5.42578125" style="199" customWidth="1"/>
    <col min="234" max="239" width="0" style="199" hidden="1" customWidth="1"/>
    <col min="240" max="245" width="5.85546875" style="199" customWidth="1"/>
    <col min="246" max="246" width="9.140625" style="199" customWidth="1"/>
    <col min="247" max="247" width="7" style="199" bestFit="1" customWidth="1"/>
    <col min="248" max="248" width="12.28515625" style="199" customWidth="1"/>
    <col min="249" max="273" width="0" style="199" hidden="1" customWidth="1"/>
    <col min="274" max="274" width="33.42578125" style="199" customWidth="1"/>
    <col min="275" max="275" width="55.5703125" style="199" customWidth="1"/>
    <col min="276" max="276" width="5.7109375" style="199" customWidth="1"/>
    <col min="277" max="282" width="0" style="199" hidden="1" customWidth="1"/>
    <col min="283" max="288" width="8.42578125" style="199" customWidth="1"/>
    <col min="289" max="289" width="14.42578125" style="199" bestFit="1" customWidth="1"/>
    <col min="290" max="483" width="11.42578125" style="199"/>
    <col min="484" max="484" width="19.28515625" style="199" customWidth="1"/>
    <col min="485" max="485" width="6.85546875" style="199" customWidth="1"/>
    <col min="486" max="486" width="34.85546875" style="199" customWidth="1"/>
    <col min="487" max="488" width="7.42578125" style="199" customWidth="1"/>
    <col min="489" max="489" width="5.42578125" style="199" customWidth="1"/>
    <col min="490" max="495" width="0" style="199" hidden="1" customWidth="1"/>
    <col min="496" max="501" width="5.85546875" style="199" customWidth="1"/>
    <col min="502" max="502" width="9.140625" style="199" customWidth="1"/>
    <col min="503" max="503" width="7" style="199" bestFit="1" customWidth="1"/>
    <col min="504" max="504" width="12.28515625" style="199" customWidth="1"/>
    <col min="505" max="529" width="0" style="199" hidden="1" customWidth="1"/>
    <col min="530" max="530" width="33.42578125" style="199" customWidth="1"/>
    <col min="531" max="531" width="55.5703125" style="199" customWidth="1"/>
    <col min="532" max="532" width="5.7109375" style="199" customWidth="1"/>
    <col min="533" max="538" width="0" style="199" hidden="1" customWidth="1"/>
    <col min="539" max="544" width="8.42578125" style="199" customWidth="1"/>
    <col min="545" max="545" width="14.42578125" style="199" bestFit="1" customWidth="1"/>
    <col min="546" max="739" width="11.42578125" style="199"/>
    <col min="740" max="740" width="19.28515625" style="199" customWidth="1"/>
    <col min="741" max="741" width="6.85546875" style="199" customWidth="1"/>
    <col min="742" max="742" width="34.85546875" style="199" customWidth="1"/>
    <col min="743" max="744" width="7.42578125" style="199" customWidth="1"/>
    <col min="745" max="745" width="5.42578125" style="199" customWidth="1"/>
    <col min="746" max="751" width="0" style="199" hidden="1" customWidth="1"/>
    <col min="752" max="757" width="5.85546875" style="199" customWidth="1"/>
    <col min="758" max="758" width="9.140625" style="199" customWidth="1"/>
    <col min="759" max="759" width="7" style="199" bestFit="1" customWidth="1"/>
    <col min="760" max="760" width="12.28515625" style="199" customWidth="1"/>
    <col min="761" max="785" width="0" style="199" hidden="1" customWidth="1"/>
    <col min="786" max="786" width="33.42578125" style="199" customWidth="1"/>
    <col min="787" max="787" width="55.5703125" style="199" customWidth="1"/>
    <col min="788" max="788" width="5.7109375" style="199" customWidth="1"/>
    <col min="789" max="794" width="0" style="199" hidden="1" customWidth="1"/>
    <col min="795" max="800" width="8.42578125" style="199" customWidth="1"/>
    <col min="801" max="801" width="14.42578125" style="199" bestFit="1" customWidth="1"/>
    <col min="802" max="995" width="11.42578125" style="199"/>
    <col min="996" max="996" width="19.28515625" style="199" customWidth="1"/>
    <col min="997" max="997" width="6.85546875" style="199" customWidth="1"/>
    <col min="998" max="998" width="34.85546875" style="199" customWidth="1"/>
    <col min="999" max="1000" width="7.42578125" style="199" customWidth="1"/>
    <col min="1001" max="1001" width="5.42578125" style="199" customWidth="1"/>
    <col min="1002" max="1007" width="0" style="199" hidden="1" customWidth="1"/>
    <col min="1008" max="1013" width="5.85546875" style="199" customWidth="1"/>
    <col min="1014" max="1014" width="9.140625" style="199" customWidth="1"/>
    <col min="1015" max="1015" width="7" style="199" bestFit="1" customWidth="1"/>
    <col min="1016" max="1016" width="12.28515625" style="199" customWidth="1"/>
    <col min="1017" max="1041" width="0" style="199" hidden="1" customWidth="1"/>
    <col min="1042" max="1042" width="33.42578125" style="199" customWidth="1"/>
    <col min="1043" max="1043" width="55.5703125" style="199" customWidth="1"/>
    <col min="1044" max="1044" width="5.7109375" style="199" customWidth="1"/>
    <col min="1045" max="1050" width="0" style="199" hidden="1" customWidth="1"/>
    <col min="1051" max="1056" width="8.42578125" style="199" customWidth="1"/>
    <col min="1057" max="1057" width="14.42578125" style="199" bestFit="1" customWidth="1"/>
    <col min="1058" max="1251" width="11.42578125" style="199"/>
    <col min="1252" max="1252" width="19.28515625" style="199" customWidth="1"/>
    <col min="1253" max="1253" width="6.85546875" style="199" customWidth="1"/>
    <col min="1254" max="1254" width="34.85546875" style="199" customWidth="1"/>
    <col min="1255" max="1256" width="7.42578125" style="199" customWidth="1"/>
    <col min="1257" max="1257" width="5.42578125" style="199" customWidth="1"/>
    <col min="1258" max="1263" width="0" style="199" hidden="1" customWidth="1"/>
    <col min="1264" max="1269" width="5.85546875" style="199" customWidth="1"/>
    <col min="1270" max="1270" width="9.140625" style="199" customWidth="1"/>
    <col min="1271" max="1271" width="7" style="199" bestFit="1" customWidth="1"/>
    <col min="1272" max="1272" width="12.28515625" style="199" customWidth="1"/>
    <col min="1273" max="1297" width="0" style="199" hidden="1" customWidth="1"/>
    <col min="1298" max="1298" width="33.42578125" style="199" customWidth="1"/>
    <col min="1299" max="1299" width="55.5703125" style="199" customWidth="1"/>
    <col min="1300" max="1300" width="5.7109375" style="199" customWidth="1"/>
    <col min="1301" max="1306" width="0" style="199" hidden="1" customWidth="1"/>
    <col min="1307" max="1312" width="8.42578125" style="199" customWidth="1"/>
    <col min="1313" max="1313" width="14.42578125" style="199" bestFit="1" customWidth="1"/>
    <col min="1314" max="1507" width="11.42578125" style="199"/>
    <col min="1508" max="1508" width="19.28515625" style="199" customWidth="1"/>
    <col min="1509" max="1509" width="6.85546875" style="199" customWidth="1"/>
    <col min="1510" max="1510" width="34.85546875" style="199" customWidth="1"/>
    <col min="1511" max="1512" width="7.42578125" style="199" customWidth="1"/>
    <col min="1513" max="1513" width="5.42578125" style="199" customWidth="1"/>
    <col min="1514" max="1519" width="0" style="199" hidden="1" customWidth="1"/>
    <col min="1520" max="1525" width="5.85546875" style="199" customWidth="1"/>
    <col min="1526" max="1526" width="9.140625" style="199" customWidth="1"/>
    <col min="1527" max="1527" width="7" style="199" bestFit="1" customWidth="1"/>
    <col min="1528" max="1528" width="12.28515625" style="199" customWidth="1"/>
    <col min="1529" max="1553" width="0" style="199" hidden="1" customWidth="1"/>
    <col min="1554" max="1554" width="33.42578125" style="199" customWidth="1"/>
    <col min="1555" max="1555" width="55.5703125" style="199" customWidth="1"/>
    <col min="1556" max="1556" width="5.7109375" style="199" customWidth="1"/>
    <col min="1557" max="1562" width="0" style="199" hidden="1" customWidth="1"/>
    <col min="1563" max="1568" width="8.42578125" style="199" customWidth="1"/>
    <col min="1569" max="1569" width="14.42578125" style="199" bestFit="1" customWidth="1"/>
    <col min="1570" max="1763" width="11.42578125" style="199"/>
    <col min="1764" max="1764" width="19.28515625" style="199" customWidth="1"/>
    <col min="1765" max="1765" width="6.85546875" style="199" customWidth="1"/>
    <col min="1766" max="1766" width="34.85546875" style="199" customWidth="1"/>
    <col min="1767" max="1768" width="7.42578125" style="199" customWidth="1"/>
    <col min="1769" max="1769" width="5.42578125" style="199" customWidth="1"/>
    <col min="1770" max="1775" width="0" style="199" hidden="1" customWidth="1"/>
    <col min="1776" max="1781" width="5.85546875" style="199" customWidth="1"/>
    <col min="1782" max="1782" width="9.140625" style="199" customWidth="1"/>
    <col min="1783" max="1783" width="7" style="199" bestFit="1" customWidth="1"/>
    <col min="1784" max="1784" width="12.28515625" style="199" customWidth="1"/>
    <col min="1785" max="1809" width="0" style="199" hidden="1" customWidth="1"/>
    <col min="1810" max="1810" width="33.42578125" style="199" customWidth="1"/>
    <col min="1811" max="1811" width="55.5703125" style="199" customWidth="1"/>
    <col min="1812" max="1812" width="5.7109375" style="199" customWidth="1"/>
    <col min="1813" max="1818" width="0" style="199" hidden="1" customWidth="1"/>
    <col min="1819" max="1824" width="8.42578125" style="199" customWidth="1"/>
    <col min="1825" max="1825" width="14.42578125" style="199" bestFit="1" customWidth="1"/>
    <col min="1826" max="2019" width="11.42578125" style="199"/>
    <col min="2020" max="2020" width="19.28515625" style="199" customWidth="1"/>
    <col min="2021" max="2021" width="6.85546875" style="199" customWidth="1"/>
    <col min="2022" max="2022" width="34.85546875" style="199" customWidth="1"/>
    <col min="2023" max="2024" width="7.42578125" style="199" customWidth="1"/>
    <col min="2025" max="2025" width="5.42578125" style="199" customWidth="1"/>
    <col min="2026" max="2031" width="0" style="199" hidden="1" customWidth="1"/>
    <col min="2032" max="2037" width="5.85546875" style="199" customWidth="1"/>
    <col min="2038" max="2038" width="9.140625" style="199" customWidth="1"/>
    <col min="2039" max="2039" width="7" style="199" bestFit="1" customWidth="1"/>
    <col min="2040" max="2040" width="12.28515625" style="199" customWidth="1"/>
    <col min="2041" max="2065" width="0" style="199" hidden="1" customWidth="1"/>
    <col min="2066" max="2066" width="33.42578125" style="199" customWidth="1"/>
    <col min="2067" max="2067" width="55.5703125" style="199" customWidth="1"/>
    <col min="2068" max="2068" width="5.7109375" style="199" customWidth="1"/>
    <col min="2069" max="2074" width="0" style="199" hidden="1" customWidth="1"/>
    <col min="2075" max="2080" width="8.42578125" style="199" customWidth="1"/>
    <col min="2081" max="2081" width="14.42578125" style="199" bestFit="1" customWidth="1"/>
    <col min="2082" max="2275" width="11.42578125" style="199"/>
    <col min="2276" max="2276" width="19.28515625" style="199" customWidth="1"/>
    <col min="2277" max="2277" width="6.85546875" style="199" customWidth="1"/>
    <col min="2278" max="2278" width="34.85546875" style="199" customWidth="1"/>
    <col min="2279" max="2280" width="7.42578125" style="199" customWidth="1"/>
    <col min="2281" max="2281" width="5.42578125" style="199" customWidth="1"/>
    <col min="2282" max="2287" width="0" style="199" hidden="1" customWidth="1"/>
    <col min="2288" max="2293" width="5.85546875" style="199" customWidth="1"/>
    <col min="2294" max="2294" width="9.140625" style="199" customWidth="1"/>
    <col min="2295" max="2295" width="7" style="199" bestFit="1" customWidth="1"/>
    <col min="2296" max="2296" width="12.28515625" style="199" customWidth="1"/>
    <col min="2297" max="2321" width="0" style="199" hidden="1" customWidth="1"/>
    <col min="2322" max="2322" width="33.42578125" style="199" customWidth="1"/>
    <col min="2323" max="2323" width="55.5703125" style="199" customWidth="1"/>
    <col min="2324" max="2324" width="5.7109375" style="199" customWidth="1"/>
    <col min="2325" max="2330" width="0" style="199" hidden="1" customWidth="1"/>
    <col min="2331" max="2336" width="8.42578125" style="199" customWidth="1"/>
    <col min="2337" max="2337" width="14.42578125" style="199" bestFit="1" customWidth="1"/>
    <col min="2338" max="2531" width="11.42578125" style="199"/>
    <col min="2532" max="2532" width="19.28515625" style="199" customWidth="1"/>
    <col min="2533" max="2533" width="6.85546875" style="199" customWidth="1"/>
    <col min="2534" max="2534" width="34.85546875" style="199" customWidth="1"/>
    <col min="2535" max="2536" width="7.42578125" style="199" customWidth="1"/>
    <col min="2537" max="2537" width="5.42578125" style="199" customWidth="1"/>
    <col min="2538" max="2543" width="0" style="199" hidden="1" customWidth="1"/>
    <col min="2544" max="2549" width="5.85546875" style="199" customWidth="1"/>
    <col min="2550" max="2550" width="9.140625" style="199" customWidth="1"/>
    <col min="2551" max="2551" width="7" style="199" bestFit="1" customWidth="1"/>
    <col min="2552" max="2552" width="12.28515625" style="199" customWidth="1"/>
    <col min="2553" max="2577" width="0" style="199" hidden="1" customWidth="1"/>
    <col min="2578" max="2578" width="33.42578125" style="199" customWidth="1"/>
    <col min="2579" max="2579" width="55.5703125" style="199" customWidth="1"/>
    <col min="2580" max="2580" width="5.7109375" style="199" customWidth="1"/>
    <col min="2581" max="2586" width="0" style="199" hidden="1" customWidth="1"/>
    <col min="2587" max="2592" width="8.42578125" style="199" customWidth="1"/>
    <col min="2593" max="2593" width="14.42578125" style="199" bestFit="1" customWidth="1"/>
    <col min="2594" max="2787" width="11.42578125" style="199"/>
    <col min="2788" max="2788" width="19.28515625" style="199" customWidth="1"/>
    <col min="2789" max="2789" width="6.85546875" style="199" customWidth="1"/>
    <col min="2790" max="2790" width="34.85546875" style="199" customWidth="1"/>
    <col min="2791" max="2792" width="7.42578125" style="199" customWidth="1"/>
    <col min="2793" max="2793" width="5.42578125" style="199" customWidth="1"/>
    <col min="2794" max="2799" width="0" style="199" hidden="1" customWidth="1"/>
    <col min="2800" max="2805" width="5.85546875" style="199" customWidth="1"/>
    <col min="2806" max="2806" width="9.140625" style="199" customWidth="1"/>
    <col min="2807" max="2807" width="7" style="199" bestFit="1" customWidth="1"/>
    <col min="2808" max="2808" width="12.28515625" style="199" customWidth="1"/>
    <col min="2809" max="2833" width="0" style="199" hidden="1" customWidth="1"/>
    <col min="2834" max="2834" width="33.42578125" style="199" customWidth="1"/>
    <col min="2835" max="2835" width="55.5703125" style="199" customWidth="1"/>
    <col min="2836" max="2836" width="5.7109375" style="199" customWidth="1"/>
    <col min="2837" max="2842" width="0" style="199" hidden="1" customWidth="1"/>
    <col min="2843" max="2848" width="8.42578125" style="199" customWidth="1"/>
    <col min="2849" max="2849" width="14.42578125" style="199" bestFit="1" customWidth="1"/>
    <col min="2850" max="3043" width="11.42578125" style="199"/>
    <col min="3044" max="3044" width="19.28515625" style="199" customWidth="1"/>
    <col min="3045" max="3045" width="6.85546875" style="199" customWidth="1"/>
    <col min="3046" max="3046" width="34.85546875" style="199" customWidth="1"/>
    <col min="3047" max="3048" width="7.42578125" style="199" customWidth="1"/>
    <col min="3049" max="3049" width="5.42578125" style="199" customWidth="1"/>
    <col min="3050" max="3055" width="0" style="199" hidden="1" customWidth="1"/>
    <col min="3056" max="3061" width="5.85546875" style="199" customWidth="1"/>
    <col min="3062" max="3062" width="9.140625" style="199" customWidth="1"/>
    <col min="3063" max="3063" width="7" style="199" bestFit="1" customWidth="1"/>
    <col min="3064" max="3064" width="12.28515625" style="199" customWidth="1"/>
    <col min="3065" max="3089" width="0" style="199" hidden="1" customWidth="1"/>
    <col min="3090" max="3090" width="33.42578125" style="199" customWidth="1"/>
    <col min="3091" max="3091" width="55.5703125" style="199" customWidth="1"/>
    <col min="3092" max="3092" width="5.7109375" style="199" customWidth="1"/>
    <col min="3093" max="3098" width="0" style="199" hidden="1" customWidth="1"/>
    <col min="3099" max="3104" width="8.42578125" style="199" customWidth="1"/>
    <col min="3105" max="3105" width="14.42578125" style="199" bestFit="1" customWidth="1"/>
    <col min="3106" max="3299" width="11.42578125" style="199"/>
    <col min="3300" max="3300" width="19.28515625" style="199" customWidth="1"/>
    <col min="3301" max="3301" width="6.85546875" style="199" customWidth="1"/>
    <col min="3302" max="3302" width="34.85546875" style="199" customWidth="1"/>
    <col min="3303" max="3304" width="7.42578125" style="199" customWidth="1"/>
    <col min="3305" max="3305" width="5.42578125" style="199" customWidth="1"/>
    <col min="3306" max="3311" width="0" style="199" hidden="1" customWidth="1"/>
    <col min="3312" max="3317" width="5.85546875" style="199" customWidth="1"/>
    <col min="3318" max="3318" width="9.140625" style="199" customWidth="1"/>
    <col min="3319" max="3319" width="7" style="199" bestFit="1" customWidth="1"/>
    <col min="3320" max="3320" width="12.28515625" style="199" customWidth="1"/>
    <col min="3321" max="3345" width="0" style="199" hidden="1" customWidth="1"/>
    <col min="3346" max="3346" width="33.42578125" style="199" customWidth="1"/>
    <col min="3347" max="3347" width="55.5703125" style="199" customWidth="1"/>
    <col min="3348" max="3348" width="5.7109375" style="199" customWidth="1"/>
    <col min="3349" max="3354" width="0" style="199" hidden="1" customWidth="1"/>
    <col min="3355" max="3360" width="8.42578125" style="199" customWidth="1"/>
    <col min="3361" max="3361" width="14.42578125" style="199" bestFit="1" customWidth="1"/>
    <col min="3362" max="3555" width="11.42578125" style="199"/>
    <col min="3556" max="3556" width="19.28515625" style="199" customWidth="1"/>
    <col min="3557" max="3557" width="6.85546875" style="199" customWidth="1"/>
    <col min="3558" max="3558" width="34.85546875" style="199" customWidth="1"/>
    <col min="3559" max="3560" width="7.42578125" style="199" customWidth="1"/>
    <col min="3561" max="3561" width="5.42578125" style="199" customWidth="1"/>
    <col min="3562" max="3567" width="0" style="199" hidden="1" customWidth="1"/>
    <col min="3568" max="3573" width="5.85546875" style="199" customWidth="1"/>
    <col min="3574" max="3574" width="9.140625" style="199" customWidth="1"/>
    <col min="3575" max="3575" width="7" style="199" bestFit="1" customWidth="1"/>
    <col min="3576" max="3576" width="12.28515625" style="199" customWidth="1"/>
    <col min="3577" max="3601" width="0" style="199" hidden="1" customWidth="1"/>
    <col min="3602" max="3602" width="33.42578125" style="199" customWidth="1"/>
    <col min="3603" max="3603" width="55.5703125" style="199" customWidth="1"/>
    <col min="3604" max="3604" width="5.7109375" style="199" customWidth="1"/>
    <col min="3605" max="3610" width="0" style="199" hidden="1" customWidth="1"/>
    <col min="3611" max="3616" width="8.42578125" style="199" customWidth="1"/>
    <col min="3617" max="3617" width="14.42578125" style="199" bestFit="1" customWidth="1"/>
    <col min="3618" max="3811" width="11.42578125" style="199"/>
    <col min="3812" max="3812" width="19.28515625" style="199" customWidth="1"/>
    <col min="3813" max="3813" width="6.85546875" style="199" customWidth="1"/>
    <col min="3814" max="3814" width="34.85546875" style="199" customWidth="1"/>
    <col min="3815" max="3816" width="7.42578125" style="199" customWidth="1"/>
    <col min="3817" max="3817" width="5.42578125" style="199" customWidth="1"/>
    <col min="3818" max="3823" width="0" style="199" hidden="1" customWidth="1"/>
    <col min="3824" max="3829" width="5.85546875" style="199" customWidth="1"/>
    <col min="3830" max="3830" width="9.140625" style="199" customWidth="1"/>
    <col min="3831" max="3831" width="7" style="199" bestFit="1" customWidth="1"/>
    <col min="3832" max="3832" width="12.28515625" style="199" customWidth="1"/>
    <col min="3833" max="3857" width="0" style="199" hidden="1" customWidth="1"/>
    <col min="3858" max="3858" width="33.42578125" style="199" customWidth="1"/>
    <col min="3859" max="3859" width="55.5703125" style="199" customWidth="1"/>
    <col min="3860" max="3860" width="5.7109375" style="199" customWidth="1"/>
    <col min="3861" max="3866" width="0" style="199" hidden="1" customWidth="1"/>
    <col min="3867" max="3872" width="8.42578125" style="199" customWidth="1"/>
    <col min="3873" max="3873" width="14.42578125" style="199" bestFit="1" customWidth="1"/>
    <col min="3874" max="4067" width="11.42578125" style="199"/>
    <col min="4068" max="4068" width="19.28515625" style="199" customWidth="1"/>
    <col min="4069" max="4069" width="6.85546875" style="199" customWidth="1"/>
    <col min="4070" max="4070" width="34.85546875" style="199" customWidth="1"/>
    <col min="4071" max="4072" width="7.42578125" style="199" customWidth="1"/>
    <col min="4073" max="4073" width="5.42578125" style="199" customWidth="1"/>
    <col min="4074" max="4079" width="0" style="199" hidden="1" customWidth="1"/>
    <col min="4080" max="4085" width="5.85546875" style="199" customWidth="1"/>
    <col min="4086" max="4086" width="9.140625" style="199" customWidth="1"/>
    <col min="4087" max="4087" width="7" style="199" bestFit="1" customWidth="1"/>
    <col min="4088" max="4088" width="12.28515625" style="199" customWidth="1"/>
    <col min="4089" max="4113" width="0" style="199" hidden="1" customWidth="1"/>
    <col min="4114" max="4114" width="33.42578125" style="199" customWidth="1"/>
    <col min="4115" max="4115" width="55.5703125" style="199" customWidth="1"/>
    <col min="4116" max="4116" width="5.7109375" style="199" customWidth="1"/>
    <col min="4117" max="4122" width="0" style="199" hidden="1" customWidth="1"/>
    <col min="4123" max="4128" width="8.42578125" style="199" customWidth="1"/>
    <col min="4129" max="4129" width="14.42578125" style="199" bestFit="1" customWidth="1"/>
    <col min="4130" max="4323" width="11.42578125" style="199"/>
    <col min="4324" max="4324" width="19.28515625" style="199" customWidth="1"/>
    <col min="4325" max="4325" width="6.85546875" style="199" customWidth="1"/>
    <col min="4326" max="4326" width="34.85546875" style="199" customWidth="1"/>
    <col min="4327" max="4328" width="7.42578125" style="199" customWidth="1"/>
    <col min="4329" max="4329" width="5.42578125" style="199" customWidth="1"/>
    <col min="4330" max="4335" width="0" style="199" hidden="1" customWidth="1"/>
    <col min="4336" max="4341" width="5.85546875" style="199" customWidth="1"/>
    <col min="4342" max="4342" width="9.140625" style="199" customWidth="1"/>
    <col min="4343" max="4343" width="7" style="199" bestFit="1" customWidth="1"/>
    <col min="4344" max="4344" width="12.28515625" style="199" customWidth="1"/>
    <col min="4345" max="4369" width="0" style="199" hidden="1" customWidth="1"/>
    <col min="4370" max="4370" width="33.42578125" style="199" customWidth="1"/>
    <col min="4371" max="4371" width="55.5703125" style="199" customWidth="1"/>
    <col min="4372" max="4372" width="5.7109375" style="199" customWidth="1"/>
    <col min="4373" max="4378" width="0" style="199" hidden="1" customWidth="1"/>
    <col min="4379" max="4384" width="8.42578125" style="199" customWidth="1"/>
    <col min="4385" max="4385" width="14.42578125" style="199" bestFit="1" customWidth="1"/>
    <col min="4386" max="4579" width="11.42578125" style="199"/>
    <col min="4580" max="4580" width="19.28515625" style="199" customWidth="1"/>
    <col min="4581" max="4581" width="6.85546875" style="199" customWidth="1"/>
    <col min="4582" max="4582" width="34.85546875" style="199" customWidth="1"/>
    <col min="4583" max="4584" width="7.42578125" style="199" customWidth="1"/>
    <col min="4585" max="4585" width="5.42578125" style="199" customWidth="1"/>
    <col min="4586" max="4591" width="0" style="199" hidden="1" customWidth="1"/>
    <col min="4592" max="4597" width="5.85546875" style="199" customWidth="1"/>
    <col min="4598" max="4598" width="9.140625" style="199" customWidth="1"/>
    <col min="4599" max="4599" width="7" style="199" bestFit="1" customWidth="1"/>
    <col min="4600" max="4600" width="12.28515625" style="199" customWidth="1"/>
    <col min="4601" max="4625" width="0" style="199" hidden="1" customWidth="1"/>
    <col min="4626" max="4626" width="33.42578125" style="199" customWidth="1"/>
    <col min="4627" max="4627" width="55.5703125" style="199" customWidth="1"/>
    <col min="4628" max="4628" width="5.7109375" style="199" customWidth="1"/>
    <col min="4629" max="4634" width="0" style="199" hidden="1" customWidth="1"/>
    <col min="4635" max="4640" width="8.42578125" style="199" customWidth="1"/>
    <col min="4641" max="4641" width="14.42578125" style="199" bestFit="1" customWidth="1"/>
    <col min="4642" max="4835" width="11.42578125" style="199"/>
    <col min="4836" max="4836" width="19.28515625" style="199" customWidth="1"/>
    <col min="4837" max="4837" width="6.85546875" style="199" customWidth="1"/>
    <col min="4838" max="4838" width="34.85546875" style="199" customWidth="1"/>
    <col min="4839" max="4840" width="7.42578125" style="199" customWidth="1"/>
    <col min="4841" max="4841" width="5.42578125" style="199" customWidth="1"/>
    <col min="4842" max="4847" width="0" style="199" hidden="1" customWidth="1"/>
    <col min="4848" max="4853" width="5.85546875" style="199" customWidth="1"/>
    <col min="4854" max="4854" width="9.140625" style="199" customWidth="1"/>
    <col min="4855" max="4855" width="7" style="199" bestFit="1" customWidth="1"/>
    <col min="4856" max="4856" width="12.28515625" style="199" customWidth="1"/>
    <col min="4857" max="4881" width="0" style="199" hidden="1" customWidth="1"/>
    <col min="4882" max="4882" width="33.42578125" style="199" customWidth="1"/>
    <col min="4883" max="4883" width="55.5703125" style="199" customWidth="1"/>
    <col min="4884" max="4884" width="5.7109375" style="199" customWidth="1"/>
    <col min="4885" max="4890" width="0" style="199" hidden="1" customWidth="1"/>
    <col min="4891" max="4896" width="8.42578125" style="199" customWidth="1"/>
    <col min="4897" max="4897" width="14.42578125" style="199" bestFit="1" customWidth="1"/>
    <col min="4898" max="5091" width="11.42578125" style="199"/>
    <col min="5092" max="5092" width="19.28515625" style="199" customWidth="1"/>
    <col min="5093" max="5093" width="6.85546875" style="199" customWidth="1"/>
    <col min="5094" max="5094" width="34.85546875" style="199" customWidth="1"/>
    <col min="5095" max="5096" width="7.42578125" style="199" customWidth="1"/>
    <col min="5097" max="5097" width="5.42578125" style="199" customWidth="1"/>
    <col min="5098" max="5103" width="0" style="199" hidden="1" customWidth="1"/>
    <col min="5104" max="5109" width="5.85546875" style="199" customWidth="1"/>
    <col min="5110" max="5110" width="9.140625" style="199" customWidth="1"/>
    <col min="5111" max="5111" width="7" style="199" bestFit="1" customWidth="1"/>
    <col min="5112" max="5112" width="12.28515625" style="199" customWidth="1"/>
    <col min="5113" max="5137" width="0" style="199" hidden="1" customWidth="1"/>
    <col min="5138" max="5138" width="33.42578125" style="199" customWidth="1"/>
    <col min="5139" max="5139" width="55.5703125" style="199" customWidth="1"/>
    <col min="5140" max="5140" width="5.7109375" style="199" customWidth="1"/>
    <col min="5141" max="5146" width="0" style="199" hidden="1" customWidth="1"/>
    <col min="5147" max="5152" width="8.42578125" style="199" customWidth="1"/>
    <col min="5153" max="5153" width="14.42578125" style="199" bestFit="1" customWidth="1"/>
    <col min="5154" max="5347" width="11.42578125" style="199"/>
    <col min="5348" max="5348" width="19.28515625" style="199" customWidth="1"/>
    <col min="5349" max="5349" width="6.85546875" style="199" customWidth="1"/>
    <col min="5350" max="5350" width="34.85546875" style="199" customWidth="1"/>
    <col min="5351" max="5352" width="7.42578125" style="199" customWidth="1"/>
    <col min="5353" max="5353" width="5.42578125" style="199" customWidth="1"/>
    <col min="5354" max="5359" width="0" style="199" hidden="1" customWidth="1"/>
    <col min="5360" max="5365" width="5.85546875" style="199" customWidth="1"/>
    <col min="5366" max="5366" width="9.140625" style="199" customWidth="1"/>
    <col min="5367" max="5367" width="7" style="199" bestFit="1" customWidth="1"/>
    <col min="5368" max="5368" width="12.28515625" style="199" customWidth="1"/>
    <col min="5369" max="5393" width="0" style="199" hidden="1" customWidth="1"/>
    <col min="5394" max="5394" width="33.42578125" style="199" customWidth="1"/>
    <col min="5395" max="5395" width="55.5703125" style="199" customWidth="1"/>
    <col min="5396" max="5396" width="5.7109375" style="199" customWidth="1"/>
    <col min="5397" max="5402" width="0" style="199" hidden="1" customWidth="1"/>
    <col min="5403" max="5408" width="8.42578125" style="199" customWidth="1"/>
    <col min="5409" max="5409" width="14.42578125" style="199" bestFit="1" customWidth="1"/>
    <col min="5410" max="5603" width="11.42578125" style="199"/>
    <col min="5604" max="5604" width="19.28515625" style="199" customWidth="1"/>
    <col min="5605" max="5605" width="6.85546875" style="199" customWidth="1"/>
    <col min="5606" max="5606" width="34.85546875" style="199" customWidth="1"/>
    <col min="5607" max="5608" width="7.42578125" style="199" customWidth="1"/>
    <col min="5609" max="5609" width="5.42578125" style="199" customWidth="1"/>
    <col min="5610" max="5615" width="0" style="199" hidden="1" customWidth="1"/>
    <col min="5616" max="5621" width="5.85546875" style="199" customWidth="1"/>
    <col min="5622" max="5622" width="9.140625" style="199" customWidth="1"/>
    <col min="5623" max="5623" width="7" style="199" bestFit="1" customWidth="1"/>
    <col min="5624" max="5624" width="12.28515625" style="199" customWidth="1"/>
    <col min="5625" max="5649" width="0" style="199" hidden="1" customWidth="1"/>
    <col min="5650" max="5650" width="33.42578125" style="199" customWidth="1"/>
    <col min="5651" max="5651" width="55.5703125" style="199" customWidth="1"/>
    <col min="5652" max="5652" width="5.7109375" style="199" customWidth="1"/>
    <col min="5653" max="5658" width="0" style="199" hidden="1" customWidth="1"/>
    <col min="5659" max="5664" width="8.42578125" style="199" customWidth="1"/>
    <col min="5665" max="5665" width="14.42578125" style="199" bestFit="1" customWidth="1"/>
    <col min="5666" max="5859" width="11.42578125" style="199"/>
    <col min="5860" max="5860" width="19.28515625" style="199" customWidth="1"/>
    <col min="5861" max="5861" width="6.85546875" style="199" customWidth="1"/>
    <col min="5862" max="5862" width="34.85546875" style="199" customWidth="1"/>
    <col min="5863" max="5864" width="7.42578125" style="199" customWidth="1"/>
    <col min="5865" max="5865" width="5.42578125" style="199" customWidth="1"/>
    <col min="5866" max="5871" width="0" style="199" hidden="1" customWidth="1"/>
    <col min="5872" max="5877" width="5.85546875" style="199" customWidth="1"/>
    <col min="5878" max="5878" width="9.140625" style="199" customWidth="1"/>
    <col min="5879" max="5879" width="7" style="199" bestFit="1" customWidth="1"/>
    <col min="5880" max="5880" width="12.28515625" style="199" customWidth="1"/>
    <col min="5881" max="5905" width="0" style="199" hidden="1" customWidth="1"/>
    <col min="5906" max="5906" width="33.42578125" style="199" customWidth="1"/>
    <col min="5907" max="5907" width="55.5703125" style="199" customWidth="1"/>
    <col min="5908" max="5908" width="5.7109375" style="199" customWidth="1"/>
    <col min="5909" max="5914" width="0" style="199" hidden="1" customWidth="1"/>
    <col min="5915" max="5920" width="8.42578125" style="199" customWidth="1"/>
    <col min="5921" max="5921" width="14.42578125" style="199" bestFit="1" customWidth="1"/>
    <col min="5922" max="6115" width="11.42578125" style="199"/>
    <col min="6116" max="6116" width="19.28515625" style="199" customWidth="1"/>
    <col min="6117" max="6117" width="6.85546875" style="199" customWidth="1"/>
    <col min="6118" max="6118" width="34.85546875" style="199" customWidth="1"/>
    <col min="6119" max="6120" width="7.42578125" style="199" customWidth="1"/>
    <col min="6121" max="6121" width="5.42578125" style="199" customWidth="1"/>
    <col min="6122" max="6127" width="0" style="199" hidden="1" customWidth="1"/>
    <col min="6128" max="6133" width="5.85546875" style="199" customWidth="1"/>
    <col min="6134" max="6134" width="9.140625" style="199" customWidth="1"/>
    <col min="6135" max="6135" width="7" style="199" bestFit="1" customWidth="1"/>
    <col min="6136" max="6136" width="12.28515625" style="199" customWidth="1"/>
    <col min="6137" max="6161" width="0" style="199" hidden="1" customWidth="1"/>
    <col min="6162" max="6162" width="33.42578125" style="199" customWidth="1"/>
    <col min="6163" max="6163" width="55.5703125" style="199" customWidth="1"/>
    <col min="6164" max="6164" width="5.7109375" style="199" customWidth="1"/>
    <col min="6165" max="6170" width="0" style="199" hidden="1" customWidth="1"/>
    <col min="6171" max="6176" width="8.42578125" style="199" customWidth="1"/>
    <col min="6177" max="6177" width="14.42578125" style="199" bestFit="1" customWidth="1"/>
    <col min="6178" max="6371" width="11.42578125" style="199"/>
    <col min="6372" max="6372" width="19.28515625" style="199" customWidth="1"/>
    <col min="6373" max="6373" width="6.85546875" style="199" customWidth="1"/>
    <col min="6374" max="6374" width="34.85546875" style="199" customWidth="1"/>
    <col min="6375" max="6376" width="7.42578125" style="199" customWidth="1"/>
    <col min="6377" max="6377" width="5.42578125" style="199" customWidth="1"/>
    <col min="6378" max="6383" width="0" style="199" hidden="1" customWidth="1"/>
    <col min="6384" max="6389" width="5.85546875" style="199" customWidth="1"/>
    <col min="6390" max="6390" width="9.140625" style="199" customWidth="1"/>
    <col min="6391" max="6391" width="7" style="199" bestFit="1" customWidth="1"/>
    <col min="6392" max="6392" width="12.28515625" style="199" customWidth="1"/>
    <col min="6393" max="6417" width="0" style="199" hidden="1" customWidth="1"/>
    <col min="6418" max="6418" width="33.42578125" style="199" customWidth="1"/>
    <col min="6419" max="6419" width="55.5703125" style="199" customWidth="1"/>
    <col min="6420" max="6420" width="5.7109375" style="199" customWidth="1"/>
    <col min="6421" max="6426" width="0" style="199" hidden="1" customWidth="1"/>
    <col min="6427" max="6432" width="8.42578125" style="199" customWidth="1"/>
    <col min="6433" max="6433" width="14.42578125" style="199" bestFit="1" customWidth="1"/>
    <col min="6434" max="6627" width="11.42578125" style="199"/>
    <col min="6628" max="6628" width="19.28515625" style="199" customWidth="1"/>
    <col min="6629" max="6629" width="6.85546875" style="199" customWidth="1"/>
    <col min="6630" max="6630" width="34.85546875" style="199" customWidth="1"/>
    <col min="6631" max="6632" width="7.42578125" style="199" customWidth="1"/>
    <col min="6633" max="6633" width="5.42578125" style="199" customWidth="1"/>
    <col min="6634" max="6639" width="0" style="199" hidden="1" customWidth="1"/>
    <col min="6640" max="6645" width="5.85546875" style="199" customWidth="1"/>
    <col min="6646" max="6646" width="9.140625" style="199" customWidth="1"/>
    <col min="6647" max="6647" width="7" style="199" bestFit="1" customWidth="1"/>
    <col min="6648" max="6648" width="12.28515625" style="199" customWidth="1"/>
    <col min="6649" max="6673" width="0" style="199" hidden="1" customWidth="1"/>
    <col min="6674" max="6674" width="33.42578125" style="199" customWidth="1"/>
    <col min="6675" max="6675" width="55.5703125" style="199" customWidth="1"/>
    <col min="6676" max="6676" width="5.7109375" style="199" customWidth="1"/>
    <col min="6677" max="6682" width="0" style="199" hidden="1" customWidth="1"/>
    <col min="6683" max="6688" width="8.42578125" style="199" customWidth="1"/>
    <col min="6689" max="6689" width="14.42578125" style="199" bestFit="1" customWidth="1"/>
    <col min="6690" max="6883" width="11.42578125" style="199"/>
    <col min="6884" max="6884" width="19.28515625" style="199" customWidth="1"/>
    <col min="6885" max="6885" width="6.85546875" style="199" customWidth="1"/>
    <col min="6886" max="6886" width="34.85546875" style="199" customWidth="1"/>
    <col min="6887" max="6888" width="7.42578125" style="199" customWidth="1"/>
    <col min="6889" max="6889" width="5.42578125" style="199" customWidth="1"/>
    <col min="6890" max="6895" width="0" style="199" hidden="1" customWidth="1"/>
    <col min="6896" max="6901" width="5.85546875" style="199" customWidth="1"/>
    <col min="6902" max="6902" width="9.140625" style="199" customWidth="1"/>
    <col min="6903" max="6903" width="7" style="199" bestFit="1" customWidth="1"/>
    <col min="6904" max="6904" width="12.28515625" style="199" customWidth="1"/>
    <col min="6905" max="6929" width="0" style="199" hidden="1" customWidth="1"/>
    <col min="6930" max="6930" width="33.42578125" style="199" customWidth="1"/>
    <col min="6931" max="6931" width="55.5703125" style="199" customWidth="1"/>
    <col min="6932" max="6932" width="5.7109375" style="199" customWidth="1"/>
    <col min="6933" max="6938" width="0" style="199" hidden="1" customWidth="1"/>
    <col min="6939" max="6944" width="8.42578125" style="199" customWidth="1"/>
    <col min="6945" max="6945" width="14.42578125" style="199" bestFit="1" customWidth="1"/>
    <col min="6946" max="7139" width="11.42578125" style="199"/>
    <col min="7140" max="7140" width="19.28515625" style="199" customWidth="1"/>
    <col min="7141" max="7141" width="6.85546875" style="199" customWidth="1"/>
    <col min="7142" max="7142" width="34.85546875" style="199" customWidth="1"/>
    <col min="7143" max="7144" width="7.42578125" style="199" customWidth="1"/>
    <col min="7145" max="7145" width="5.42578125" style="199" customWidth="1"/>
    <col min="7146" max="7151" width="0" style="199" hidden="1" customWidth="1"/>
    <col min="7152" max="7157" width="5.85546875" style="199" customWidth="1"/>
    <col min="7158" max="7158" width="9.140625" style="199" customWidth="1"/>
    <col min="7159" max="7159" width="7" style="199" bestFit="1" customWidth="1"/>
    <col min="7160" max="7160" width="12.28515625" style="199" customWidth="1"/>
    <col min="7161" max="7185" width="0" style="199" hidden="1" customWidth="1"/>
    <col min="7186" max="7186" width="33.42578125" style="199" customWidth="1"/>
    <col min="7187" max="7187" width="55.5703125" style="199" customWidth="1"/>
    <col min="7188" max="7188" width="5.7109375" style="199" customWidth="1"/>
    <col min="7189" max="7194" width="0" style="199" hidden="1" customWidth="1"/>
    <col min="7195" max="7200" width="8.42578125" style="199" customWidth="1"/>
    <col min="7201" max="7201" width="14.42578125" style="199" bestFit="1" customWidth="1"/>
    <col min="7202" max="7395" width="11.42578125" style="199"/>
    <col min="7396" max="7396" width="19.28515625" style="199" customWidth="1"/>
    <col min="7397" max="7397" width="6.85546875" style="199" customWidth="1"/>
    <col min="7398" max="7398" width="34.85546875" style="199" customWidth="1"/>
    <col min="7399" max="7400" width="7.42578125" style="199" customWidth="1"/>
    <col min="7401" max="7401" width="5.42578125" style="199" customWidth="1"/>
    <col min="7402" max="7407" width="0" style="199" hidden="1" customWidth="1"/>
    <col min="7408" max="7413" width="5.85546875" style="199" customWidth="1"/>
    <col min="7414" max="7414" width="9.140625" style="199" customWidth="1"/>
    <col min="7415" max="7415" width="7" style="199" bestFit="1" customWidth="1"/>
    <col min="7416" max="7416" width="12.28515625" style="199" customWidth="1"/>
    <col min="7417" max="7441" width="0" style="199" hidden="1" customWidth="1"/>
    <col min="7442" max="7442" width="33.42578125" style="199" customWidth="1"/>
    <col min="7443" max="7443" width="55.5703125" style="199" customWidth="1"/>
    <col min="7444" max="7444" width="5.7109375" style="199" customWidth="1"/>
    <col min="7445" max="7450" width="0" style="199" hidden="1" customWidth="1"/>
    <col min="7451" max="7456" width="8.42578125" style="199" customWidth="1"/>
    <col min="7457" max="7457" width="14.42578125" style="199" bestFit="1" customWidth="1"/>
    <col min="7458" max="7651" width="11.42578125" style="199"/>
    <col min="7652" max="7652" width="19.28515625" style="199" customWidth="1"/>
    <col min="7653" max="7653" width="6.85546875" style="199" customWidth="1"/>
    <col min="7654" max="7654" width="34.85546875" style="199" customWidth="1"/>
    <col min="7655" max="7656" width="7.42578125" style="199" customWidth="1"/>
    <col min="7657" max="7657" width="5.42578125" style="199" customWidth="1"/>
    <col min="7658" max="7663" width="0" style="199" hidden="1" customWidth="1"/>
    <col min="7664" max="7669" width="5.85546875" style="199" customWidth="1"/>
    <col min="7670" max="7670" width="9.140625" style="199" customWidth="1"/>
    <col min="7671" max="7671" width="7" style="199" bestFit="1" customWidth="1"/>
    <col min="7672" max="7672" width="12.28515625" style="199" customWidth="1"/>
    <col min="7673" max="7697" width="0" style="199" hidden="1" customWidth="1"/>
    <col min="7698" max="7698" width="33.42578125" style="199" customWidth="1"/>
    <col min="7699" max="7699" width="55.5703125" style="199" customWidth="1"/>
    <col min="7700" max="7700" width="5.7109375" style="199" customWidth="1"/>
    <col min="7701" max="7706" width="0" style="199" hidden="1" customWidth="1"/>
    <col min="7707" max="7712" width="8.42578125" style="199" customWidth="1"/>
    <col min="7713" max="7713" width="14.42578125" style="199" bestFit="1" customWidth="1"/>
    <col min="7714" max="7907" width="11.42578125" style="199"/>
    <col min="7908" max="7908" width="19.28515625" style="199" customWidth="1"/>
    <col min="7909" max="7909" width="6.85546875" style="199" customWidth="1"/>
    <col min="7910" max="7910" width="34.85546875" style="199" customWidth="1"/>
    <col min="7911" max="7912" width="7.42578125" style="199" customWidth="1"/>
    <col min="7913" max="7913" width="5.42578125" style="199" customWidth="1"/>
    <col min="7914" max="7919" width="0" style="199" hidden="1" customWidth="1"/>
    <col min="7920" max="7925" width="5.85546875" style="199" customWidth="1"/>
    <col min="7926" max="7926" width="9.140625" style="199" customWidth="1"/>
    <col min="7927" max="7927" width="7" style="199" bestFit="1" customWidth="1"/>
    <col min="7928" max="7928" width="12.28515625" style="199" customWidth="1"/>
    <col min="7929" max="7953" width="0" style="199" hidden="1" customWidth="1"/>
    <col min="7954" max="7954" width="33.42578125" style="199" customWidth="1"/>
    <col min="7955" max="7955" width="55.5703125" style="199" customWidth="1"/>
    <col min="7956" max="7956" width="5.7109375" style="199" customWidth="1"/>
    <col min="7957" max="7962" width="0" style="199" hidden="1" customWidth="1"/>
    <col min="7963" max="7968" width="8.42578125" style="199" customWidth="1"/>
    <col min="7969" max="7969" width="14.42578125" style="199" bestFit="1" customWidth="1"/>
    <col min="7970" max="8163" width="11.42578125" style="199"/>
    <col min="8164" max="8164" width="19.28515625" style="199" customWidth="1"/>
    <col min="8165" max="8165" width="6.85546875" style="199" customWidth="1"/>
    <col min="8166" max="8166" width="34.85546875" style="199" customWidth="1"/>
    <col min="8167" max="8168" width="7.42578125" style="199" customWidth="1"/>
    <col min="8169" max="8169" width="5.42578125" style="199" customWidth="1"/>
    <col min="8170" max="8175" width="0" style="199" hidden="1" customWidth="1"/>
    <col min="8176" max="8181" width="5.85546875" style="199" customWidth="1"/>
    <col min="8182" max="8182" width="9.140625" style="199" customWidth="1"/>
    <col min="8183" max="8183" width="7" style="199" bestFit="1" customWidth="1"/>
    <col min="8184" max="8184" width="12.28515625" style="199" customWidth="1"/>
    <col min="8185" max="8209" width="0" style="199" hidden="1" customWidth="1"/>
    <col min="8210" max="8210" width="33.42578125" style="199" customWidth="1"/>
    <col min="8211" max="8211" width="55.5703125" style="199" customWidth="1"/>
    <col min="8212" max="8212" width="5.7109375" style="199" customWidth="1"/>
    <col min="8213" max="8218" width="0" style="199" hidden="1" customWidth="1"/>
    <col min="8219" max="8224" width="8.42578125" style="199" customWidth="1"/>
    <col min="8225" max="8225" width="14.42578125" style="199" bestFit="1" customWidth="1"/>
    <col min="8226" max="8419" width="11.42578125" style="199"/>
    <col min="8420" max="8420" width="19.28515625" style="199" customWidth="1"/>
    <col min="8421" max="8421" width="6.85546875" style="199" customWidth="1"/>
    <col min="8422" max="8422" width="34.85546875" style="199" customWidth="1"/>
    <col min="8423" max="8424" width="7.42578125" style="199" customWidth="1"/>
    <col min="8425" max="8425" width="5.42578125" style="199" customWidth="1"/>
    <col min="8426" max="8431" width="0" style="199" hidden="1" customWidth="1"/>
    <col min="8432" max="8437" width="5.85546875" style="199" customWidth="1"/>
    <col min="8438" max="8438" width="9.140625" style="199" customWidth="1"/>
    <col min="8439" max="8439" width="7" style="199" bestFit="1" customWidth="1"/>
    <col min="8440" max="8440" width="12.28515625" style="199" customWidth="1"/>
    <col min="8441" max="8465" width="0" style="199" hidden="1" customWidth="1"/>
    <col min="8466" max="8466" width="33.42578125" style="199" customWidth="1"/>
    <col min="8467" max="8467" width="55.5703125" style="199" customWidth="1"/>
    <col min="8468" max="8468" width="5.7109375" style="199" customWidth="1"/>
    <col min="8469" max="8474" width="0" style="199" hidden="1" customWidth="1"/>
    <col min="8475" max="8480" width="8.42578125" style="199" customWidth="1"/>
    <col min="8481" max="8481" width="14.42578125" style="199" bestFit="1" customWidth="1"/>
    <col min="8482" max="8675" width="11.42578125" style="199"/>
    <col min="8676" max="8676" width="19.28515625" style="199" customWidth="1"/>
    <col min="8677" max="8677" width="6.85546875" style="199" customWidth="1"/>
    <col min="8678" max="8678" width="34.85546875" style="199" customWidth="1"/>
    <col min="8679" max="8680" width="7.42578125" style="199" customWidth="1"/>
    <col min="8681" max="8681" width="5.42578125" style="199" customWidth="1"/>
    <col min="8682" max="8687" width="0" style="199" hidden="1" customWidth="1"/>
    <col min="8688" max="8693" width="5.85546875" style="199" customWidth="1"/>
    <col min="8694" max="8694" width="9.140625" style="199" customWidth="1"/>
    <col min="8695" max="8695" width="7" style="199" bestFit="1" customWidth="1"/>
    <col min="8696" max="8696" width="12.28515625" style="199" customWidth="1"/>
    <col min="8697" max="8721" width="0" style="199" hidden="1" customWidth="1"/>
    <col min="8722" max="8722" width="33.42578125" style="199" customWidth="1"/>
    <col min="8723" max="8723" width="55.5703125" style="199" customWidth="1"/>
    <col min="8724" max="8724" width="5.7109375" style="199" customWidth="1"/>
    <col min="8725" max="8730" width="0" style="199" hidden="1" customWidth="1"/>
    <col min="8731" max="8736" width="8.42578125" style="199" customWidth="1"/>
    <col min="8737" max="8737" width="14.42578125" style="199" bestFit="1" customWidth="1"/>
    <col min="8738" max="8931" width="11.42578125" style="199"/>
    <col min="8932" max="8932" width="19.28515625" style="199" customWidth="1"/>
    <col min="8933" max="8933" width="6.85546875" style="199" customWidth="1"/>
    <col min="8934" max="8934" width="34.85546875" style="199" customWidth="1"/>
    <col min="8935" max="8936" width="7.42578125" style="199" customWidth="1"/>
    <col min="8937" max="8937" width="5.42578125" style="199" customWidth="1"/>
    <col min="8938" max="8943" width="0" style="199" hidden="1" customWidth="1"/>
    <col min="8944" max="8949" width="5.85546875" style="199" customWidth="1"/>
    <col min="8950" max="8950" width="9.140625" style="199" customWidth="1"/>
    <col min="8951" max="8951" width="7" style="199" bestFit="1" customWidth="1"/>
    <col min="8952" max="8952" width="12.28515625" style="199" customWidth="1"/>
    <col min="8953" max="8977" width="0" style="199" hidden="1" customWidth="1"/>
    <col min="8978" max="8978" width="33.42578125" style="199" customWidth="1"/>
    <col min="8979" max="8979" width="55.5703125" style="199" customWidth="1"/>
    <col min="8980" max="8980" width="5.7109375" style="199" customWidth="1"/>
    <col min="8981" max="8986" width="0" style="199" hidden="1" customWidth="1"/>
    <col min="8987" max="8992" width="8.42578125" style="199" customWidth="1"/>
    <col min="8993" max="8993" width="14.42578125" style="199" bestFit="1" customWidth="1"/>
    <col min="8994" max="9187" width="11.42578125" style="199"/>
    <col min="9188" max="9188" width="19.28515625" style="199" customWidth="1"/>
    <col min="9189" max="9189" width="6.85546875" style="199" customWidth="1"/>
    <col min="9190" max="9190" width="34.85546875" style="199" customWidth="1"/>
    <col min="9191" max="9192" width="7.42578125" style="199" customWidth="1"/>
    <col min="9193" max="9193" width="5.42578125" style="199" customWidth="1"/>
    <col min="9194" max="9199" width="0" style="199" hidden="1" customWidth="1"/>
    <col min="9200" max="9205" width="5.85546875" style="199" customWidth="1"/>
    <col min="9206" max="9206" width="9.140625" style="199" customWidth="1"/>
    <col min="9207" max="9207" width="7" style="199" bestFit="1" customWidth="1"/>
    <col min="9208" max="9208" width="12.28515625" style="199" customWidth="1"/>
    <col min="9209" max="9233" width="0" style="199" hidden="1" customWidth="1"/>
    <col min="9234" max="9234" width="33.42578125" style="199" customWidth="1"/>
    <col min="9235" max="9235" width="55.5703125" style="199" customWidth="1"/>
    <col min="9236" max="9236" width="5.7109375" style="199" customWidth="1"/>
    <col min="9237" max="9242" width="0" style="199" hidden="1" customWidth="1"/>
    <col min="9243" max="9248" width="8.42578125" style="199" customWidth="1"/>
    <col min="9249" max="9249" width="14.42578125" style="199" bestFit="1" customWidth="1"/>
    <col min="9250" max="9443" width="11.42578125" style="199"/>
    <col min="9444" max="9444" width="19.28515625" style="199" customWidth="1"/>
    <col min="9445" max="9445" width="6.85546875" style="199" customWidth="1"/>
    <col min="9446" max="9446" width="34.85546875" style="199" customWidth="1"/>
    <col min="9447" max="9448" width="7.42578125" style="199" customWidth="1"/>
    <col min="9449" max="9449" width="5.42578125" style="199" customWidth="1"/>
    <col min="9450" max="9455" width="0" style="199" hidden="1" customWidth="1"/>
    <col min="9456" max="9461" width="5.85546875" style="199" customWidth="1"/>
    <col min="9462" max="9462" width="9.140625" style="199" customWidth="1"/>
    <col min="9463" max="9463" width="7" style="199" bestFit="1" customWidth="1"/>
    <col min="9464" max="9464" width="12.28515625" style="199" customWidth="1"/>
    <col min="9465" max="9489" width="0" style="199" hidden="1" customWidth="1"/>
    <col min="9490" max="9490" width="33.42578125" style="199" customWidth="1"/>
    <col min="9491" max="9491" width="55.5703125" style="199" customWidth="1"/>
    <col min="9492" max="9492" width="5.7109375" style="199" customWidth="1"/>
    <col min="9493" max="9498" width="0" style="199" hidden="1" customWidth="1"/>
    <col min="9499" max="9504" width="8.42578125" style="199" customWidth="1"/>
    <col min="9505" max="9505" width="14.42578125" style="199" bestFit="1" customWidth="1"/>
    <col min="9506" max="9699" width="11.42578125" style="199"/>
    <col min="9700" max="9700" width="19.28515625" style="199" customWidth="1"/>
    <col min="9701" max="9701" width="6.85546875" style="199" customWidth="1"/>
    <col min="9702" max="9702" width="34.85546875" style="199" customWidth="1"/>
    <col min="9703" max="9704" width="7.42578125" style="199" customWidth="1"/>
    <col min="9705" max="9705" width="5.42578125" style="199" customWidth="1"/>
    <col min="9706" max="9711" width="0" style="199" hidden="1" customWidth="1"/>
    <col min="9712" max="9717" width="5.85546875" style="199" customWidth="1"/>
    <col min="9718" max="9718" width="9.140625" style="199" customWidth="1"/>
    <col min="9719" max="9719" width="7" style="199" bestFit="1" customWidth="1"/>
    <col min="9720" max="9720" width="12.28515625" style="199" customWidth="1"/>
    <col min="9721" max="9745" width="0" style="199" hidden="1" customWidth="1"/>
    <col min="9746" max="9746" width="33.42578125" style="199" customWidth="1"/>
    <col min="9747" max="9747" width="55.5703125" style="199" customWidth="1"/>
    <col min="9748" max="9748" width="5.7109375" style="199" customWidth="1"/>
    <col min="9749" max="9754" width="0" style="199" hidden="1" customWidth="1"/>
    <col min="9755" max="9760" width="8.42578125" style="199" customWidth="1"/>
    <col min="9761" max="9761" width="14.42578125" style="199" bestFit="1" customWidth="1"/>
    <col min="9762" max="9955" width="11.42578125" style="199"/>
    <col min="9956" max="9956" width="19.28515625" style="199" customWidth="1"/>
    <col min="9957" max="9957" width="6.85546875" style="199" customWidth="1"/>
    <col min="9958" max="9958" width="34.85546875" style="199" customWidth="1"/>
    <col min="9959" max="9960" width="7.42578125" style="199" customWidth="1"/>
    <col min="9961" max="9961" width="5.42578125" style="199" customWidth="1"/>
    <col min="9962" max="9967" width="0" style="199" hidden="1" customWidth="1"/>
    <col min="9968" max="9973" width="5.85546875" style="199" customWidth="1"/>
    <col min="9974" max="9974" width="9.140625" style="199" customWidth="1"/>
    <col min="9975" max="9975" width="7" style="199" bestFit="1" customWidth="1"/>
    <col min="9976" max="9976" width="12.28515625" style="199" customWidth="1"/>
    <col min="9977" max="10001" width="0" style="199" hidden="1" customWidth="1"/>
    <col min="10002" max="10002" width="33.42578125" style="199" customWidth="1"/>
    <col min="10003" max="10003" width="55.5703125" style="199" customWidth="1"/>
    <col min="10004" max="10004" width="5.7109375" style="199" customWidth="1"/>
    <col min="10005" max="10010" width="0" style="199" hidden="1" customWidth="1"/>
    <col min="10011" max="10016" width="8.42578125" style="199" customWidth="1"/>
    <col min="10017" max="10017" width="14.42578125" style="199" bestFit="1" customWidth="1"/>
    <col min="10018" max="10211" width="11.42578125" style="199"/>
    <col min="10212" max="10212" width="19.28515625" style="199" customWidth="1"/>
    <col min="10213" max="10213" width="6.85546875" style="199" customWidth="1"/>
    <col min="10214" max="10214" width="34.85546875" style="199" customWidth="1"/>
    <col min="10215" max="10216" width="7.42578125" style="199" customWidth="1"/>
    <col min="10217" max="10217" width="5.42578125" style="199" customWidth="1"/>
    <col min="10218" max="10223" width="0" style="199" hidden="1" customWidth="1"/>
    <col min="10224" max="10229" width="5.85546875" style="199" customWidth="1"/>
    <col min="10230" max="10230" width="9.140625" style="199" customWidth="1"/>
    <col min="10231" max="10231" width="7" style="199" bestFit="1" customWidth="1"/>
    <col min="10232" max="10232" width="12.28515625" style="199" customWidth="1"/>
    <col min="10233" max="10257" width="0" style="199" hidden="1" customWidth="1"/>
    <col min="10258" max="10258" width="33.42578125" style="199" customWidth="1"/>
    <col min="10259" max="10259" width="55.5703125" style="199" customWidth="1"/>
    <col min="10260" max="10260" width="5.7109375" style="199" customWidth="1"/>
    <col min="10261" max="10266" width="0" style="199" hidden="1" customWidth="1"/>
    <col min="10267" max="10272" width="8.42578125" style="199" customWidth="1"/>
    <col min="10273" max="10273" width="14.42578125" style="199" bestFit="1" customWidth="1"/>
    <col min="10274" max="10467" width="11.42578125" style="199"/>
    <col min="10468" max="10468" width="19.28515625" style="199" customWidth="1"/>
    <col min="10469" max="10469" width="6.85546875" style="199" customWidth="1"/>
    <col min="10470" max="10470" width="34.85546875" style="199" customWidth="1"/>
    <col min="10471" max="10472" width="7.42578125" style="199" customWidth="1"/>
    <col min="10473" max="10473" width="5.42578125" style="199" customWidth="1"/>
    <col min="10474" max="10479" width="0" style="199" hidden="1" customWidth="1"/>
    <col min="10480" max="10485" width="5.85546875" style="199" customWidth="1"/>
    <col min="10486" max="10486" width="9.140625" style="199" customWidth="1"/>
    <col min="10487" max="10487" width="7" style="199" bestFit="1" customWidth="1"/>
    <col min="10488" max="10488" width="12.28515625" style="199" customWidth="1"/>
    <col min="10489" max="10513" width="0" style="199" hidden="1" customWidth="1"/>
    <col min="10514" max="10514" width="33.42578125" style="199" customWidth="1"/>
    <col min="10515" max="10515" width="55.5703125" style="199" customWidth="1"/>
    <col min="10516" max="10516" width="5.7109375" style="199" customWidth="1"/>
    <col min="10517" max="10522" width="0" style="199" hidden="1" customWidth="1"/>
    <col min="10523" max="10528" width="8.42578125" style="199" customWidth="1"/>
    <col min="10529" max="10529" width="14.42578125" style="199" bestFit="1" customWidth="1"/>
    <col min="10530" max="10723" width="11.42578125" style="199"/>
    <col min="10724" max="10724" width="19.28515625" style="199" customWidth="1"/>
    <col min="10725" max="10725" width="6.85546875" style="199" customWidth="1"/>
    <col min="10726" max="10726" width="34.85546875" style="199" customWidth="1"/>
    <col min="10727" max="10728" width="7.42578125" style="199" customWidth="1"/>
    <col min="10729" max="10729" width="5.42578125" style="199" customWidth="1"/>
    <col min="10730" max="10735" width="0" style="199" hidden="1" customWidth="1"/>
    <col min="10736" max="10741" width="5.85546875" style="199" customWidth="1"/>
    <col min="10742" max="10742" width="9.140625" style="199" customWidth="1"/>
    <col min="10743" max="10743" width="7" style="199" bestFit="1" customWidth="1"/>
    <col min="10744" max="10744" width="12.28515625" style="199" customWidth="1"/>
    <col min="10745" max="10769" width="0" style="199" hidden="1" customWidth="1"/>
    <col min="10770" max="10770" width="33.42578125" style="199" customWidth="1"/>
    <col min="10771" max="10771" width="55.5703125" style="199" customWidth="1"/>
    <col min="10772" max="10772" width="5.7109375" style="199" customWidth="1"/>
    <col min="10773" max="10778" width="0" style="199" hidden="1" customWidth="1"/>
    <col min="10779" max="10784" width="8.42578125" style="199" customWidth="1"/>
    <col min="10785" max="10785" width="14.42578125" style="199" bestFit="1" customWidth="1"/>
    <col min="10786" max="10979" width="11.42578125" style="199"/>
    <col min="10980" max="10980" width="19.28515625" style="199" customWidth="1"/>
    <col min="10981" max="10981" width="6.85546875" style="199" customWidth="1"/>
    <col min="10982" max="10982" width="34.85546875" style="199" customWidth="1"/>
    <col min="10983" max="10984" width="7.42578125" style="199" customWidth="1"/>
    <col min="10985" max="10985" width="5.42578125" style="199" customWidth="1"/>
    <col min="10986" max="10991" width="0" style="199" hidden="1" customWidth="1"/>
    <col min="10992" max="10997" width="5.85546875" style="199" customWidth="1"/>
    <col min="10998" max="10998" width="9.140625" style="199" customWidth="1"/>
    <col min="10999" max="10999" width="7" style="199" bestFit="1" customWidth="1"/>
    <col min="11000" max="11000" width="12.28515625" style="199" customWidth="1"/>
    <col min="11001" max="11025" width="0" style="199" hidden="1" customWidth="1"/>
    <col min="11026" max="11026" width="33.42578125" style="199" customWidth="1"/>
    <col min="11027" max="11027" width="55.5703125" style="199" customWidth="1"/>
    <col min="11028" max="11028" width="5.7109375" style="199" customWidth="1"/>
    <col min="11029" max="11034" width="0" style="199" hidden="1" customWidth="1"/>
    <col min="11035" max="11040" width="8.42578125" style="199" customWidth="1"/>
    <col min="11041" max="11041" width="14.42578125" style="199" bestFit="1" customWidth="1"/>
    <col min="11042" max="11235" width="11.42578125" style="199"/>
    <col min="11236" max="11236" width="19.28515625" style="199" customWidth="1"/>
    <col min="11237" max="11237" width="6.85546875" style="199" customWidth="1"/>
    <col min="11238" max="11238" width="34.85546875" style="199" customWidth="1"/>
    <col min="11239" max="11240" width="7.42578125" style="199" customWidth="1"/>
    <col min="11241" max="11241" width="5.42578125" style="199" customWidth="1"/>
    <col min="11242" max="11247" width="0" style="199" hidden="1" customWidth="1"/>
    <col min="11248" max="11253" width="5.85546875" style="199" customWidth="1"/>
    <col min="11254" max="11254" width="9.140625" style="199" customWidth="1"/>
    <col min="11255" max="11255" width="7" style="199" bestFit="1" customWidth="1"/>
    <col min="11256" max="11256" width="12.28515625" style="199" customWidth="1"/>
    <col min="11257" max="11281" width="0" style="199" hidden="1" customWidth="1"/>
    <col min="11282" max="11282" width="33.42578125" style="199" customWidth="1"/>
    <col min="11283" max="11283" width="55.5703125" style="199" customWidth="1"/>
    <col min="11284" max="11284" width="5.7109375" style="199" customWidth="1"/>
    <col min="11285" max="11290" width="0" style="199" hidden="1" customWidth="1"/>
    <col min="11291" max="11296" width="8.42578125" style="199" customWidth="1"/>
    <col min="11297" max="11297" width="14.42578125" style="199" bestFit="1" customWidth="1"/>
    <col min="11298" max="11491" width="11.42578125" style="199"/>
    <col min="11492" max="11492" width="19.28515625" style="199" customWidth="1"/>
    <col min="11493" max="11493" width="6.85546875" style="199" customWidth="1"/>
    <col min="11494" max="11494" width="34.85546875" style="199" customWidth="1"/>
    <col min="11495" max="11496" width="7.42578125" style="199" customWidth="1"/>
    <col min="11497" max="11497" width="5.42578125" style="199" customWidth="1"/>
    <col min="11498" max="11503" width="0" style="199" hidden="1" customWidth="1"/>
    <col min="11504" max="11509" width="5.85546875" style="199" customWidth="1"/>
    <col min="11510" max="11510" width="9.140625" style="199" customWidth="1"/>
    <col min="11511" max="11511" width="7" style="199" bestFit="1" customWidth="1"/>
    <col min="11512" max="11512" width="12.28515625" style="199" customWidth="1"/>
    <col min="11513" max="11537" width="0" style="199" hidden="1" customWidth="1"/>
    <col min="11538" max="11538" width="33.42578125" style="199" customWidth="1"/>
    <col min="11539" max="11539" width="55.5703125" style="199" customWidth="1"/>
    <col min="11540" max="11540" width="5.7109375" style="199" customWidth="1"/>
    <col min="11541" max="11546" width="0" style="199" hidden="1" customWidth="1"/>
    <col min="11547" max="11552" width="8.42578125" style="199" customWidth="1"/>
    <col min="11553" max="11553" width="14.42578125" style="199" bestFit="1" customWidth="1"/>
    <col min="11554" max="11747" width="11.42578125" style="199"/>
    <col min="11748" max="11748" width="19.28515625" style="199" customWidth="1"/>
    <col min="11749" max="11749" width="6.85546875" style="199" customWidth="1"/>
    <col min="11750" max="11750" width="34.85546875" style="199" customWidth="1"/>
    <col min="11751" max="11752" width="7.42578125" style="199" customWidth="1"/>
    <col min="11753" max="11753" width="5.42578125" style="199" customWidth="1"/>
    <col min="11754" max="11759" width="0" style="199" hidden="1" customWidth="1"/>
    <col min="11760" max="11765" width="5.85546875" style="199" customWidth="1"/>
    <col min="11766" max="11766" width="9.140625" style="199" customWidth="1"/>
    <col min="11767" max="11767" width="7" style="199" bestFit="1" customWidth="1"/>
    <col min="11768" max="11768" width="12.28515625" style="199" customWidth="1"/>
    <col min="11769" max="11793" width="0" style="199" hidden="1" customWidth="1"/>
    <col min="11794" max="11794" width="33.42578125" style="199" customWidth="1"/>
    <col min="11795" max="11795" width="55.5703125" style="199" customWidth="1"/>
    <col min="11796" max="11796" width="5.7109375" style="199" customWidth="1"/>
    <col min="11797" max="11802" width="0" style="199" hidden="1" customWidth="1"/>
    <col min="11803" max="11808" width="8.42578125" style="199" customWidth="1"/>
    <col min="11809" max="11809" width="14.42578125" style="199" bestFit="1" customWidth="1"/>
    <col min="11810" max="12003" width="11.42578125" style="199"/>
    <col min="12004" max="12004" width="19.28515625" style="199" customWidth="1"/>
    <col min="12005" max="12005" width="6.85546875" style="199" customWidth="1"/>
    <col min="12006" max="12006" width="34.85546875" style="199" customWidth="1"/>
    <col min="12007" max="12008" width="7.42578125" style="199" customWidth="1"/>
    <col min="12009" max="12009" width="5.42578125" style="199" customWidth="1"/>
    <col min="12010" max="12015" width="0" style="199" hidden="1" customWidth="1"/>
    <col min="12016" max="12021" width="5.85546875" style="199" customWidth="1"/>
    <col min="12022" max="12022" width="9.140625" style="199" customWidth="1"/>
    <col min="12023" max="12023" width="7" style="199" bestFit="1" customWidth="1"/>
    <col min="12024" max="12024" width="12.28515625" style="199" customWidth="1"/>
    <col min="12025" max="12049" width="0" style="199" hidden="1" customWidth="1"/>
    <col min="12050" max="12050" width="33.42578125" style="199" customWidth="1"/>
    <col min="12051" max="12051" width="55.5703125" style="199" customWidth="1"/>
    <col min="12052" max="12052" width="5.7109375" style="199" customWidth="1"/>
    <col min="12053" max="12058" width="0" style="199" hidden="1" customWidth="1"/>
    <col min="12059" max="12064" width="8.42578125" style="199" customWidth="1"/>
    <col min="12065" max="12065" width="14.42578125" style="199" bestFit="1" customWidth="1"/>
    <col min="12066" max="12259" width="11.42578125" style="199"/>
    <col min="12260" max="12260" width="19.28515625" style="199" customWidth="1"/>
    <col min="12261" max="12261" width="6.85546875" style="199" customWidth="1"/>
    <col min="12262" max="12262" width="34.85546875" style="199" customWidth="1"/>
    <col min="12263" max="12264" width="7.42578125" style="199" customWidth="1"/>
    <col min="12265" max="12265" width="5.42578125" style="199" customWidth="1"/>
    <col min="12266" max="12271" width="0" style="199" hidden="1" customWidth="1"/>
    <col min="12272" max="12277" width="5.85546875" style="199" customWidth="1"/>
    <col min="12278" max="12278" width="9.140625" style="199" customWidth="1"/>
    <col min="12279" max="12279" width="7" style="199" bestFit="1" customWidth="1"/>
    <col min="12280" max="12280" width="12.28515625" style="199" customWidth="1"/>
    <col min="12281" max="12305" width="0" style="199" hidden="1" customWidth="1"/>
    <col min="12306" max="12306" width="33.42578125" style="199" customWidth="1"/>
    <col min="12307" max="12307" width="55.5703125" style="199" customWidth="1"/>
    <col min="12308" max="12308" width="5.7109375" style="199" customWidth="1"/>
    <col min="12309" max="12314" width="0" style="199" hidden="1" customWidth="1"/>
    <col min="12315" max="12320" width="8.42578125" style="199" customWidth="1"/>
    <col min="12321" max="12321" width="14.42578125" style="199" bestFit="1" customWidth="1"/>
    <col min="12322" max="12515" width="11.42578125" style="199"/>
    <col min="12516" max="12516" width="19.28515625" style="199" customWidth="1"/>
    <col min="12517" max="12517" width="6.85546875" style="199" customWidth="1"/>
    <col min="12518" max="12518" width="34.85546875" style="199" customWidth="1"/>
    <col min="12519" max="12520" width="7.42578125" style="199" customWidth="1"/>
    <col min="12521" max="12521" width="5.42578125" style="199" customWidth="1"/>
    <col min="12522" max="12527" width="0" style="199" hidden="1" customWidth="1"/>
    <col min="12528" max="12533" width="5.85546875" style="199" customWidth="1"/>
    <col min="12534" max="12534" width="9.140625" style="199" customWidth="1"/>
    <col min="12535" max="12535" width="7" style="199" bestFit="1" customWidth="1"/>
    <col min="12536" max="12536" width="12.28515625" style="199" customWidth="1"/>
    <col min="12537" max="12561" width="0" style="199" hidden="1" customWidth="1"/>
    <col min="12562" max="12562" width="33.42578125" style="199" customWidth="1"/>
    <col min="12563" max="12563" width="55.5703125" style="199" customWidth="1"/>
    <col min="12564" max="12564" width="5.7109375" style="199" customWidth="1"/>
    <col min="12565" max="12570" width="0" style="199" hidden="1" customWidth="1"/>
    <col min="12571" max="12576" width="8.42578125" style="199" customWidth="1"/>
    <col min="12577" max="12577" width="14.42578125" style="199" bestFit="1" customWidth="1"/>
    <col min="12578" max="12771" width="11.42578125" style="199"/>
    <col min="12772" max="12772" width="19.28515625" style="199" customWidth="1"/>
    <col min="12773" max="12773" width="6.85546875" style="199" customWidth="1"/>
    <col min="12774" max="12774" width="34.85546875" style="199" customWidth="1"/>
    <col min="12775" max="12776" width="7.42578125" style="199" customWidth="1"/>
    <col min="12777" max="12777" width="5.42578125" style="199" customWidth="1"/>
    <col min="12778" max="12783" width="0" style="199" hidden="1" customWidth="1"/>
    <col min="12784" max="12789" width="5.85546875" style="199" customWidth="1"/>
    <col min="12790" max="12790" width="9.140625" style="199" customWidth="1"/>
    <col min="12791" max="12791" width="7" style="199" bestFit="1" customWidth="1"/>
    <col min="12792" max="12792" width="12.28515625" style="199" customWidth="1"/>
    <col min="12793" max="12817" width="0" style="199" hidden="1" customWidth="1"/>
    <col min="12818" max="12818" width="33.42578125" style="199" customWidth="1"/>
    <col min="12819" max="12819" width="55.5703125" style="199" customWidth="1"/>
    <col min="12820" max="12820" width="5.7109375" style="199" customWidth="1"/>
    <col min="12821" max="12826" width="0" style="199" hidden="1" customWidth="1"/>
    <col min="12827" max="12832" width="8.42578125" style="199" customWidth="1"/>
    <col min="12833" max="12833" width="14.42578125" style="199" bestFit="1" customWidth="1"/>
    <col min="12834" max="13027" width="11.42578125" style="199"/>
    <col min="13028" max="13028" width="19.28515625" style="199" customWidth="1"/>
    <col min="13029" max="13029" width="6.85546875" style="199" customWidth="1"/>
    <col min="13030" max="13030" width="34.85546875" style="199" customWidth="1"/>
    <col min="13031" max="13032" width="7.42578125" style="199" customWidth="1"/>
    <col min="13033" max="13033" width="5.42578125" style="199" customWidth="1"/>
    <col min="13034" max="13039" width="0" style="199" hidden="1" customWidth="1"/>
    <col min="13040" max="13045" width="5.85546875" style="199" customWidth="1"/>
    <col min="13046" max="13046" width="9.140625" style="199" customWidth="1"/>
    <col min="13047" max="13047" width="7" style="199" bestFit="1" customWidth="1"/>
    <col min="13048" max="13048" width="12.28515625" style="199" customWidth="1"/>
    <col min="13049" max="13073" width="0" style="199" hidden="1" customWidth="1"/>
    <col min="13074" max="13074" width="33.42578125" style="199" customWidth="1"/>
    <col min="13075" max="13075" width="55.5703125" style="199" customWidth="1"/>
    <col min="13076" max="13076" width="5.7109375" style="199" customWidth="1"/>
    <col min="13077" max="13082" width="0" style="199" hidden="1" customWidth="1"/>
    <col min="13083" max="13088" width="8.42578125" style="199" customWidth="1"/>
    <col min="13089" max="13089" width="14.42578125" style="199" bestFit="1" customWidth="1"/>
    <col min="13090" max="13283" width="11.42578125" style="199"/>
    <col min="13284" max="13284" width="19.28515625" style="199" customWidth="1"/>
    <col min="13285" max="13285" width="6.85546875" style="199" customWidth="1"/>
    <col min="13286" max="13286" width="34.85546875" style="199" customWidth="1"/>
    <col min="13287" max="13288" width="7.42578125" style="199" customWidth="1"/>
    <col min="13289" max="13289" width="5.42578125" style="199" customWidth="1"/>
    <col min="13290" max="13295" width="0" style="199" hidden="1" customWidth="1"/>
    <col min="13296" max="13301" width="5.85546875" style="199" customWidth="1"/>
    <col min="13302" max="13302" width="9.140625" style="199" customWidth="1"/>
    <col min="13303" max="13303" width="7" style="199" bestFit="1" customWidth="1"/>
    <col min="13304" max="13304" width="12.28515625" style="199" customWidth="1"/>
    <col min="13305" max="13329" width="0" style="199" hidden="1" customWidth="1"/>
    <col min="13330" max="13330" width="33.42578125" style="199" customWidth="1"/>
    <col min="13331" max="13331" width="55.5703125" style="199" customWidth="1"/>
    <col min="13332" max="13332" width="5.7109375" style="199" customWidth="1"/>
    <col min="13333" max="13338" width="0" style="199" hidden="1" customWidth="1"/>
    <col min="13339" max="13344" width="8.42578125" style="199" customWidth="1"/>
    <col min="13345" max="13345" width="14.42578125" style="199" bestFit="1" customWidth="1"/>
    <col min="13346" max="13539" width="11.42578125" style="199"/>
    <col min="13540" max="13540" width="19.28515625" style="199" customWidth="1"/>
    <col min="13541" max="13541" width="6.85546875" style="199" customWidth="1"/>
    <col min="13542" max="13542" width="34.85546875" style="199" customWidth="1"/>
    <col min="13543" max="13544" width="7.42578125" style="199" customWidth="1"/>
    <col min="13545" max="13545" width="5.42578125" style="199" customWidth="1"/>
    <col min="13546" max="13551" width="0" style="199" hidden="1" customWidth="1"/>
    <col min="13552" max="13557" width="5.85546875" style="199" customWidth="1"/>
    <col min="13558" max="13558" width="9.140625" style="199" customWidth="1"/>
    <col min="13559" max="13559" width="7" style="199" bestFit="1" customWidth="1"/>
    <col min="13560" max="13560" width="12.28515625" style="199" customWidth="1"/>
    <col min="13561" max="13585" width="0" style="199" hidden="1" customWidth="1"/>
    <col min="13586" max="13586" width="33.42578125" style="199" customWidth="1"/>
    <col min="13587" max="13587" width="55.5703125" style="199" customWidth="1"/>
    <col min="13588" max="13588" width="5.7109375" style="199" customWidth="1"/>
    <col min="13589" max="13594" width="0" style="199" hidden="1" customWidth="1"/>
    <col min="13595" max="13600" width="8.42578125" style="199" customWidth="1"/>
    <col min="13601" max="13601" width="14.42578125" style="199" bestFit="1" customWidth="1"/>
    <col min="13602" max="13795" width="11.42578125" style="199"/>
    <col min="13796" max="13796" width="19.28515625" style="199" customWidth="1"/>
    <col min="13797" max="13797" width="6.85546875" style="199" customWidth="1"/>
    <col min="13798" max="13798" width="34.85546875" style="199" customWidth="1"/>
    <col min="13799" max="13800" width="7.42578125" style="199" customWidth="1"/>
    <col min="13801" max="13801" width="5.42578125" style="199" customWidth="1"/>
    <col min="13802" max="13807" width="0" style="199" hidden="1" customWidth="1"/>
    <col min="13808" max="13813" width="5.85546875" style="199" customWidth="1"/>
    <col min="13814" max="13814" width="9.140625" style="199" customWidth="1"/>
    <col min="13815" max="13815" width="7" style="199" bestFit="1" customWidth="1"/>
    <col min="13816" max="13816" width="12.28515625" style="199" customWidth="1"/>
    <col min="13817" max="13841" width="0" style="199" hidden="1" customWidth="1"/>
    <col min="13842" max="13842" width="33.42578125" style="199" customWidth="1"/>
    <col min="13843" max="13843" width="55.5703125" style="199" customWidth="1"/>
    <col min="13844" max="13844" width="5.7109375" style="199" customWidth="1"/>
    <col min="13845" max="13850" width="0" style="199" hidden="1" customWidth="1"/>
    <col min="13851" max="13856" width="8.42578125" style="199" customWidth="1"/>
    <col min="13857" max="13857" width="14.42578125" style="199" bestFit="1" customWidth="1"/>
    <col min="13858" max="14051" width="11.42578125" style="199"/>
    <col min="14052" max="14052" width="19.28515625" style="199" customWidth="1"/>
    <col min="14053" max="14053" width="6.85546875" style="199" customWidth="1"/>
    <col min="14054" max="14054" width="34.85546875" style="199" customWidth="1"/>
    <col min="14055" max="14056" width="7.42578125" style="199" customWidth="1"/>
    <col min="14057" max="14057" width="5.42578125" style="199" customWidth="1"/>
    <col min="14058" max="14063" width="0" style="199" hidden="1" customWidth="1"/>
    <col min="14064" max="14069" width="5.85546875" style="199" customWidth="1"/>
    <col min="14070" max="14070" width="9.140625" style="199" customWidth="1"/>
    <col min="14071" max="14071" width="7" style="199" bestFit="1" customWidth="1"/>
    <col min="14072" max="14072" width="12.28515625" style="199" customWidth="1"/>
    <col min="14073" max="14097" width="0" style="199" hidden="1" customWidth="1"/>
    <col min="14098" max="14098" width="33.42578125" style="199" customWidth="1"/>
    <col min="14099" max="14099" width="55.5703125" style="199" customWidth="1"/>
    <col min="14100" max="14100" width="5.7109375" style="199" customWidth="1"/>
    <col min="14101" max="14106" width="0" style="199" hidden="1" customWidth="1"/>
    <col min="14107" max="14112" width="8.42578125" style="199" customWidth="1"/>
    <col min="14113" max="14113" width="14.42578125" style="199" bestFit="1" customWidth="1"/>
    <col min="14114" max="14307" width="11.42578125" style="199"/>
    <col min="14308" max="14308" width="19.28515625" style="199" customWidth="1"/>
    <col min="14309" max="14309" width="6.85546875" style="199" customWidth="1"/>
    <col min="14310" max="14310" width="34.85546875" style="199" customWidth="1"/>
    <col min="14311" max="14312" width="7.42578125" style="199" customWidth="1"/>
    <col min="14313" max="14313" width="5.42578125" style="199" customWidth="1"/>
    <col min="14314" max="14319" width="0" style="199" hidden="1" customWidth="1"/>
    <col min="14320" max="14325" width="5.85546875" style="199" customWidth="1"/>
    <col min="14326" max="14326" width="9.140625" style="199" customWidth="1"/>
    <col min="14327" max="14327" width="7" style="199" bestFit="1" customWidth="1"/>
    <col min="14328" max="14328" width="12.28515625" style="199" customWidth="1"/>
    <col min="14329" max="14353" width="0" style="199" hidden="1" customWidth="1"/>
    <col min="14354" max="14354" width="33.42578125" style="199" customWidth="1"/>
    <col min="14355" max="14355" width="55.5703125" style="199" customWidth="1"/>
    <col min="14356" max="14356" width="5.7109375" style="199" customWidth="1"/>
    <col min="14357" max="14362" width="0" style="199" hidden="1" customWidth="1"/>
    <col min="14363" max="14368" width="8.42578125" style="199" customWidth="1"/>
    <col min="14369" max="14369" width="14.42578125" style="199" bestFit="1" customWidth="1"/>
    <col min="14370" max="14563" width="11.42578125" style="199"/>
    <col min="14564" max="14564" width="19.28515625" style="199" customWidth="1"/>
    <col min="14565" max="14565" width="6.85546875" style="199" customWidth="1"/>
    <col min="14566" max="14566" width="34.85546875" style="199" customWidth="1"/>
    <col min="14567" max="14568" width="7.42578125" style="199" customWidth="1"/>
    <col min="14569" max="14569" width="5.42578125" style="199" customWidth="1"/>
    <col min="14570" max="14575" width="0" style="199" hidden="1" customWidth="1"/>
    <col min="14576" max="14581" width="5.85546875" style="199" customWidth="1"/>
    <col min="14582" max="14582" width="9.140625" style="199" customWidth="1"/>
    <col min="14583" max="14583" width="7" style="199" bestFit="1" customWidth="1"/>
    <col min="14584" max="14584" width="12.28515625" style="199" customWidth="1"/>
    <col min="14585" max="14609" width="0" style="199" hidden="1" customWidth="1"/>
    <col min="14610" max="14610" width="33.42578125" style="199" customWidth="1"/>
    <col min="14611" max="14611" width="55.5703125" style="199" customWidth="1"/>
    <col min="14612" max="14612" width="5.7109375" style="199" customWidth="1"/>
    <col min="14613" max="14618" width="0" style="199" hidden="1" customWidth="1"/>
    <col min="14619" max="14624" width="8.42578125" style="199" customWidth="1"/>
    <col min="14625" max="14625" width="14.42578125" style="199" bestFit="1" customWidth="1"/>
    <col min="14626" max="14819" width="11.42578125" style="199"/>
    <col min="14820" max="14820" width="19.28515625" style="199" customWidth="1"/>
    <col min="14821" max="14821" width="6.85546875" style="199" customWidth="1"/>
    <col min="14822" max="14822" width="34.85546875" style="199" customWidth="1"/>
    <col min="14823" max="14824" width="7.42578125" style="199" customWidth="1"/>
    <col min="14825" max="14825" width="5.42578125" style="199" customWidth="1"/>
    <col min="14826" max="14831" width="0" style="199" hidden="1" customWidth="1"/>
    <col min="14832" max="14837" width="5.85546875" style="199" customWidth="1"/>
    <col min="14838" max="14838" width="9.140625" style="199" customWidth="1"/>
    <col min="14839" max="14839" width="7" style="199" bestFit="1" customWidth="1"/>
    <col min="14840" max="14840" width="12.28515625" style="199" customWidth="1"/>
    <col min="14841" max="14865" width="0" style="199" hidden="1" customWidth="1"/>
    <col min="14866" max="14866" width="33.42578125" style="199" customWidth="1"/>
    <col min="14867" max="14867" width="55.5703125" style="199" customWidth="1"/>
    <col min="14868" max="14868" width="5.7109375" style="199" customWidth="1"/>
    <col min="14869" max="14874" width="0" style="199" hidden="1" customWidth="1"/>
    <col min="14875" max="14880" width="8.42578125" style="199" customWidth="1"/>
    <col min="14881" max="14881" width="14.42578125" style="199" bestFit="1" customWidth="1"/>
    <col min="14882" max="15075" width="11.42578125" style="199"/>
    <col min="15076" max="15076" width="19.28515625" style="199" customWidth="1"/>
    <col min="15077" max="15077" width="6.85546875" style="199" customWidth="1"/>
    <col min="15078" max="15078" width="34.85546875" style="199" customWidth="1"/>
    <col min="15079" max="15080" width="7.42578125" style="199" customWidth="1"/>
    <col min="15081" max="15081" width="5.42578125" style="199" customWidth="1"/>
    <col min="15082" max="15087" width="0" style="199" hidden="1" customWidth="1"/>
    <col min="15088" max="15093" width="5.85546875" style="199" customWidth="1"/>
    <col min="15094" max="15094" width="9.140625" style="199" customWidth="1"/>
    <col min="15095" max="15095" width="7" style="199" bestFit="1" customWidth="1"/>
    <col min="15096" max="15096" width="12.28515625" style="199" customWidth="1"/>
    <col min="15097" max="15121" width="0" style="199" hidden="1" customWidth="1"/>
    <col min="15122" max="15122" width="33.42578125" style="199" customWidth="1"/>
    <col min="15123" max="15123" width="55.5703125" style="199" customWidth="1"/>
    <col min="15124" max="15124" width="5.7109375" style="199" customWidth="1"/>
    <col min="15125" max="15130" width="0" style="199" hidden="1" customWidth="1"/>
    <col min="15131" max="15136" width="8.42578125" style="199" customWidth="1"/>
    <col min="15137" max="15137" width="14.42578125" style="199" bestFit="1" customWidth="1"/>
    <col min="15138" max="15331" width="11.42578125" style="199"/>
    <col min="15332" max="15332" width="19.28515625" style="199" customWidth="1"/>
    <col min="15333" max="15333" width="6.85546875" style="199" customWidth="1"/>
    <col min="15334" max="15334" width="34.85546875" style="199" customWidth="1"/>
    <col min="15335" max="15336" width="7.42578125" style="199" customWidth="1"/>
    <col min="15337" max="15337" width="5.42578125" style="199" customWidth="1"/>
    <col min="15338" max="15343" width="0" style="199" hidden="1" customWidth="1"/>
    <col min="15344" max="15349" width="5.85546875" style="199" customWidth="1"/>
    <col min="15350" max="15350" width="9.140625" style="199" customWidth="1"/>
    <col min="15351" max="15351" width="7" style="199" bestFit="1" customWidth="1"/>
    <col min="15352" max="15352" width="12.28515625" style="199" customWidth="1"/>
    <col min="15353" max="15377" width="0" style="199" hidden="1" customWidth="1"/>
    <col min="15378" max="15378" width="33.42578125" style="199" customWidth="1"/>
    <col min="15379" max="15379" width="55.5703125" style="199" customWidth="1"/>
    <col min="15380" max="15380" width="5.7109375" style="199" customWidth="1"/>
    <col min="15381" max="15386" width="0" style="199" hidden="1" customWidth="1"/>
    <col min="15387" max="15392" width="8.42578125" style="199" customWidth="1"/>
    <col min="15393" max="15393" width="14.42578125" style="199" bestFit="1" customWidth="1"/>
    <col min="15394" max="15587" width="11.42578125" style="199"/>
    <col min="15588" max="15588" width="19.28515625" style="199" customWidth="1"/>
    <col min="15589" max="15589" width="6.85546875" style="199" customWidth="1"/>
    <col min="15590" max="15590" width="34.85546875" style="199" customWidth="1"/>
    <col min="15591" max="15592" width="7.42578125" style="199" customWidth="1"/>
    <col min="15593" max="15593" width="5.42578125" style="199" customWidth="1"/>
    <col min="15594" max="15599" width="0" style="199" hidden="1" customWidth="1"/>
    <col min="15600" max="15605" width="5.85546875" style="199" customWidth="1"/>
    <col min="15606" max="15606" width="9.140625" style="199" customWidth="1"/>
    <col min="15607" max="15607" width="7" style="199" bestFit="1" customWidth="1"/>
    <col min="15608" max="15608" width="12.28515625" style="199" customWidth="1"/>
    <col min="15609" max="15633" width="0" style="199" hidden="1" customWidth="1"/>
    <col min="15634" max="15634" width="33.42578125" style="199" customWidth="1"/>
    <col min="15635" max="15635" width="55.5703125" style="199" customWidth="1"/>
    <col min="15636" max="15636" width="5.7109375" style="199" customWidth="1"/>
    <col min="15637" max="15642" width="0" style="199" hidden="1" customWidth="1"/>
    <col min="15643" max="15648" width="8.42578125" style="199" customWidth="1"/>
    <col min="15649" max="15649" width="14.42578125" style="199" bestFit="1" customWidth="1"/>
    <col min="15650" max="15843" width="11.42578125" style="199"/>
    <col min="15844" max="15844" width="19.28515625" style="199" customWidth="1"/>
    <col min="15845" max="15845" width="6.85546875" style="199" customWidth="1"/>
    <col min="15846" max="15846" width="34.85546875" style="199" customWidth="1"/>
    <col min="15847" max="15848" width="7.42578125" style="199" customWidth="1"/>
    <col min="15849" max="15849" width="5.42578125" style="199" customWidth="1"/>
    <col min="15850" max="15855" width="0" style="199" hidden="1" customWidth="1"/>
    <col min="15856" max="15861" width="5.85546875" style="199" customWidth="1"/>
    <col min="15862" max="15862" width="9.140625" style="199" customWidth="1"/>
    <col min="15863" max="15863" width="7" style="199" bestFit="1" customWidth="1"/>
    <col min="15864" max="15864" width="12.28515625" style="199" customWidth="1"/>
    <col min="15865" max="15889" width="0" style="199" hidden="1" customWidth="1"/>
    <col min="15890" max="15890" width="33.42578125" style="199" customWidth="1"/>
    <col min="15891" max="15891" width="55.5703125" style="199" customWidth="1"/>
    <col min="15892" max="15892" width="5.7109375" style="199" customWidth="1"/>
    <col min="15893" max="15898" width="0" style="199" hidden="1" customWidth="1"/>
    <col min="15899" max="15904" width="8.42578125" style="199" customWidth="1"/>
    <col min="15905" max="15905" width="14.42578125" style="199" bestFit="1" customWidth="1"/>
    <col min="15906" max="16099" width="11.42578125" style="199"/>
    <col min="16100" max="16100" width="19.28515625" style="199" customWidth="1"/>
    <col min="16101" max="16101" width="6.85546875" style="199" customWidth="1"/>
    <col min="16102" max="16102" width="34.85546875" style="199" customWidth="1"/>
    <col min="16103" max="16104" width="7.42578125" style="199" customWidth="1"/>
    <col min="16105" max="16105" width="5.42578125" style="199" customWidth="1"/>
    <col min="16106" max="16111" width="0" style="199" hidden="1" customWidth="1"/>
    <col min="16112" max="16117" width="5.85546875" style="199" customWidth="1"/>
    <col min="16118" max="16118" width="9.140625" style="199" customWidth="1"/>
    <col min="16119" max="16119" width="7" style="199" bestFit="1" customWidth="1"/>
    <col min="16120" max="16120" width="12.28515625" style="199" customWidth="1"/>
    <col min="16121" max="16145" width="0" style="199" hidden="1" customWidth="1"/>
    <col min="16146" max="16146" width="33.42578125" style="199" customWidth="1"/>
    <col min="16147" max="16147" width="55.5703125" style="199" customWidth="1"/>
    <col min="16148" max="16148" width="5.7109375" style="199" customWidth="1"/>
    <col min="16149" max="16154" width="0" style="199" hidden="1" customWidth="1"/>
    <col min="16155" max="16160" width="8.42578125" style="199" customWidth="1"/>
    <col min="16161" max="16161" width="14.42578125" style="199" bestFit="1" customWidth="1"/>
    <col min="16162" max="16384" width="11.42578125" style="199"/>
  </cols>
  <sheetData>
    <row r="1" spans="1:46" s="161" customFormat="1" ht="15" hidden="1" customHeight="1" x14ac:dyDescent="0.25">
      <c r="A1" s="160"/>
      <c r="C1" s="162" t="s">
        <v>403</v>
      </c>
      <c r="J1" s="163"/>
      <c r="K1" s="164" t="s">
        <v>17</v>
      </c>
      <c r="M1" s="534"/>
      <c r="N1" s="534"/>
      <c r="AA1" s="163"/>
    </row>
    <row r="2" spans="1:46" s="161" customFormat="1" ht="15" hidden="1" customHeight="1" x14ac:dyDescent="0.25">
      <c r="A2" s="160"/>
      <c r="B2" s="165"/>
      <c r="J2" s="163"/>
      <c r="K2" s="164" t="s">
        <v>43</v>
      </c>
      <c r="M2" s="534"/>
      <c r="N2" s="534"/>
      <c r="AA2" s="163"/>
    </row>
    <row r="3" spans="1:46" s="322" customFormat="1" ht="28.5" customHeight="1" x14ac:dyDescent="0.25">
      <c r="A3" s="523"/>
      <c r="B3" s="524"/>
      <c r="C3" s="470" t="s">
        <v>409</v>
      </c>
      <c r="D3" s="471"/>
      <c r="E3" s="471"/>
      <c r="F3" s="471"/>
      <c r="G3" s="471"/>
      <c r="H3" s="471"/>
      <c r="I3" s="471"/>
      <c r="J3" s="471"/>
      <c r="K3" s="471"/>
      <c r="L3" s="471"/>
      <c r="M3" s="471"/>
      <c r="N3" s="471"/>
      <c r="O3" s="471"/>
      <c r="P3" s="471"/>
      <c r="Q3" s="471"/>
      <c r="R3" s="471"/>
      <c r="S3" s="471"/>
      <c r="T3" s="471"/>
      <c r="U3" s="471"/>
      <c r="V3" s="471"/>
      <c r="W3" s="471"/>
      <c r="X3" s="471"/>
      <c r="Y3" s="471"/>
      <c r="Z3" s="471"/>
      <c r="AA3" s="471"/>
      <c r="AB3" s="471"/>
      <c r="AC3" s="471"/>
      <c r="AD3" s="471"/>
      <c r="AE3" s="471"/>
      <c r="AF3" s="471"/>
      <c r="AG3" s="471"/>
      <c r="AH3" s="471"/>
      <c r="AI3" s="471"/>
      <c r="AJ3" s="471"/>
      <c r="AK3" s="471"/>
      <c r="AL3" s="471"/>
      <c r="AM3" s="471"/>
      <c r="AN3" s="471"/>
      <c r="AO3" s="471"/>
      <c r="AP3" s="471"/>
      <c r="AQ3" s="471"/>
      <c r="AR3" s="471"/>
      <c r="AS3" s="471"/>
      <c r="AT3" s="472"/>
    </row>
    <row r="4" spans="1:46" s="322" customFormat="1" ht="21" customHeight="1" x14ac:dyDescent="0.25">
      <c r="A4" s="525"/>
      <c r="B4" s="526"/>
      <c r="C4" s="473"/>
      <c r="D4" s="474"/>
      <c r="E4" s="474"/>
      <c r="F4" s="474"/>
      <c r="G4" s="474"/>
      <c r="H4" s="474"/>
      <c r="I4" s="474"/>
      <c r="J4" s="474"/>
      <c r="K4" s="474"/>
      <c r="L4" s="474"/>
      <c r="M4" s="474"/>
      <c r="N4" s="474"/>
      <c r="O4" s="474"/>
      <c r="P4" s="474"/>
      <c r="Q4" s="474"/>
      <c r="R4" s="474"/>
      <c r="S4" s="474"/>
      <c r="T4" s="474"/>
      <c r="U4" s="474"/>
      <c r="V4" s="474"/>
      <c r="W4" s="474"/>
      <c r="X4" s="474"/>
      <c r="Y4" s="474"/>
      <c r="Z4" s="474"/>
      <c r="AA4" s="474"/>
      <c r="AB4" s="474"/>
      <c r="AC4" s="474"/>
      <c r="AD4" s="474"/>
      <c r="AE4" s="474"/>
      <c r="AF4" s="474"/>
      <c r="AG4" s="474"/>
      <c r="AH4" s="474"/>
      <c r="AI4" s="474"/>
      <c r="AJ4" s="474"/>
      <c r="AK4" s="474"/>
      <c r="AL4" s="474"/>
      <c r="AM4" s="474"/>
      <c r="AN4" s="474"/>
      <c r="AO4" s="474"/>
      <c r="AP4" s="474"/>
      <c r="AQ4" s="474"/>
      <c r="AR4" s="474"/>
      <c r="AS4" s="474"/>
      <c r="AT4" s="475"/>
    </row>
    <row r="5" spans="1:46" s="322" customFormat="1" ht="28.5" customHeight="1" thickBot="1" x14ac:dyDescent="0.3">
      <c r="A5" s="527"/>
      <c r="B5" s="528"/>
      <c r="C5" s="476"/>
      <c r="D5" s="477"/>
      <c r="E5" s="477"/>
      <c r="F5" s="477"/>
      <c r="G5" s="477"/>
      <c r="H5" s="477"/>
      <c r="I5" s="477"/>
      <c r="J5" s="477"/>
      <c r="K5" s="477"/>
      <c r="L5" s="477"/>
      <c r="M5" s="477"/>
      <c r="N5" s="477"/>
      <c r="O5" s="477"/>
      <c r="P5" s="477"/>
      <c r="Q5" s="477"/>
      <c r="R5" s="477"/>
      <c r="S5" s="477"/>
      <c r="T5" s="477"/>
      <c r="U5" s="477"/>
      <c r="V5" s="477"/>
      <c r="W5" s="477"/>
      <c r="X5" s="477"/>
      <c r="Y5" s="477"/>
      <c r="Z5" s="477"/>
      <c r="AA5" s="477"/>
      <c r="AB5" s="477"/>
      <c r="AC5" s="477"/>
      <c r="AD5" s="477"/>
      <c r="AE5" s="477"/>
      <c r="AF5" s="477"/>
      <c r="AG5" s="477"/>
      <c r="AH5" s="477"/>
      <c r="AI5" s="477"/>
      <c r="AJ5" s="477"/>
      <c r="AK5" s="477"/>
      <c r="AL5" s="477"/>
      <c r="AM5" s="477"/>
      <c r="AN5" s="477"/>
      <c r="AO5" s="477"/>
      <c r="AP5" s="477"/>
      <c r="AQ5" s="477"/>
      <c r="AR5" s="477"/>
      <c r="AS5" s="477"/>
      <c r="AT5" s="478"/>
    </row>
    <row r="6" spans="1:46" s="322" customFormat="1" ht="16.5" customHeight="1" thickBot="1" x14ac:dyDescent="0.3">
      <c r="A6" s="323"/>
      <c r="B6" s="522"/>
      <c r="C6" s="522"/>
      <c r="D6" s="522"/>
      <c r="E6" s="522"/>
      <c r="F6" s="522"/>
      <c r="G6" s="522"/>
      <c r="H6" s="522"/>
      <c r="I6" s="522"/>
      <c r="J6" s="522"/>
      <c r="K6" s="522"/>
      <c r="L6" s="522"/>
      <c r="M6" s="522"/>
      <c r="N6" s="522"/>
      <c r="O6" s="522"/>
      <c r="P6" s="522"/>
      <c r="Q6" s="522"/>
      <c r="R6" s="522"/>
      <c r="S6" s="522"/>
      <c r="T6" s="522"/>
      <c r="U6" s="522"/>
      <c r="V6" s="522"/>
      <c r="W6" s="522"/>
      <c r="X6" s="522"/>
      <c r="Y6" s="522"/>
      <c r="Z6" s="522"/>
      <c r="AA6" s="522"/>
      <c r="AB6" s="522"/>
      <c r="AC6" s="522"/>
      <c r="AD6" s="522"/>
      <c r="AE6" s="522"/>
      <c r="AF6" s="522"/>
      <c r="AG6" s="522"/>
      <c r="AH6" s="522"/>
      <c r="AI6" s="522"/>
      <c r="AJ6" s="522"/>
      <c r="AK6" s="522"/>
      <c r="AL6" s="522"/>
      <c r="AM6" s="522"/>
      <c r="AN6" s="522"/>
    </row>
    <row r="7" spans="1:46" s="322" customFormat="1" ht="21.75" customHeight="1" thickBot="1" x14ac:dyDescent="0.3">
      <c r="A7" s="545" t="s">
        <v>406</v>
      </c>
      <c r="B7" s="546"/>
      <c r="C7" s="546"/>
      <c r="D7" s="546"/>
      <c r="E7" s="546"/>
      <c r="F7" s="546"/>
      <c r="G7" s="546"/>
      <c r="H7" s="546"/>
      <c r="I7" s="546"/>
      <c r="J7" s="546"/>
      <c r="K7" s="546"/>
      <c r="L7" s="546"/>
      <c r="M7" s="546"/>
      <c r="N7" s="546"/>
      <c r="O7" s="547"/>
      <c r="P7" s="324"/>
      <c r="Q7" s="548" t="s">
        <v>48</v>
      </c>
      <c r="R7" s="549"/>
      <c r="S7" s="549"/>
      <c r="T7" s="549"/>
      <c r="U7" s="549"/>
      <c r="V7" s="549"/>
      <c r="W7" s="549"/>
      <c r="X7" s="549"/>
      <c r="Y7" s="549"/>
      <c r="Z7" s="549"/>
      <c r="AA7" s="549"/>
      <c r="AB7" s="549"/>
      <c r="AC7" s="549"/>
      <c r="AD7" s="549"/>
      <c r="AE7" s="549"/>
      <c r="AF7" s="550"/>
      <c r="AG7" s="166"/>
      <c r="AH7" s="545" t="s">
        <v>46</v>
      </c>
      <c r="AI7" s="546"/>
      <c r="AJ7" s="546"/>
      <c r="AK7" s="546"/>
      <c r="AL7" s="546"/>
      <c r="AM7" s="546"/>
      <c r="AN7" s="546"/>
      <c r="AO7" s="546"/>
      <c r="AP7" s="546"/>
      <c r="AQ7" s="546"/>
      <c r="AR7" s="546"/>
      <c r="AS7" s="546"/>
      <c r="AT7" s="547"/>
    </row>
    <row r="8" spans="1:46" s="322" customFormat="1" ht="6" customHeight="1" thickBot="1" x14ac:dyDescent="0.3">
      <c r="A8" s="323"/>
      <c r="B8" s="283"/>
      <c r="C8" s="325"/>
      <c r="D8" s="325"/>
      <c r="E8" s="325"/>
      <c r="F8" s="325"/>
      <c r="G8" s="325"/>
      <c r="H8" s="283"/>
      <c r="I8" s="283"/>
      <c r="J8" s="283"/>
      <c r="K8" s="283"/>
      <c r="L8" s="283"/>
      <c r="M8" s="325"/>
      <c r="N8" s="325"/>
      <c r="O8" s="325"/>
      <c r="P8" s="325"/>
      <c r="Q8" s="325"/>
      <c r="R8" s="325"/>
      <c r="S8" s="325"/>
      <c r="T8" s="325"/>
      <c r="U8" s="325"/>
      <c r="V8" s="325"/>
      <c r="W8" s="325"/>
      <c r="X8" s="325"/>
      <c r="Y8" s="283"/>
      <c r="Z8" s="283"/>
      <c r="AA8" s="283"/>
      <c r="AB8" s="283"/>
      <c r="AC8" s="283"/>
      <c r="AD8" s="283"/>
      <c r="AE8" s="283"/>
      <c r="AF8" s="283"/>
      <c r="AG8" s="283"/>
      <c r="AH8" s="283"/>
      <c r="AI8" s="283"/>
      <c r="AJ8" s="283"/>
      <c r="AK8" s="283"/>
      <c r="AL8" s="283"/>
      <c r="AM8" s="283"/>
      <c r="AN8" s="283"/>
    </row>
    <row r="9" spans="1:46" s="174" customFormat="1" ht="30.75" customHeight="1" thickBot="1" x14ac:dyDescent="0.3">
      <c r="A9" s="529" t="s">
        <v>193</v>
      </c>
      <c r="B9" s="530"/>
      <c r="C9" s="284" t="s">
        <v>50</v>
      </c>
      <c r="D9" s="284" t="s">
        <v>51</v>
      </c>
      <c r="E9" s="284" t="s">
        <v>52</v>
      </c>
      <c r="F9" s="284" t="s">
        <v>53</v>
      </c>
      <c r="G9" s="284" t="s">
        <v>54</v>
      </c>
      <c r="H9" s="284" t="s">
        <v>55</v>
      </c>
      <c r="I9" s="167" t="s">
        <v>56</v>
      </c>
      <c r="J9" s="167" t="s">
        <v>57</v>
      </c>
      <c r="K9" s="167" t="s">
        <v>58</v>
      </c>
      <c r="L9" s="167" t="s">
        <v>59</v>
      </c>
      <c r="M9" s="167" t="s">
        <v>60</v>
      </c>
      <c r="N9" s="167" t="s">
        <v>61</v>
      </c>
      <c r="O9" s="168" t="s">
        <v>6</v>
      </c>
      <c r="P9" s="169"/>
      <c r="Q9" s="532" t="s">
        <v>47</v>
      </c>
      <c r="R9" s="533"/>
      <c r="S9" s="170"/>
      <c r="T9" s="171" t="s">
        <v>50</v>
      </c>
      <c r="U9" s="171" t="s">
        <v>51</v>
      </c>
      <c r="V9" s="171" t="s">
        <v>52</v>
      </c>
      <c r="W9" s="171" t="s">
        <v>53</v>
      </c>
      <c r="X9" s="171" t="s">
        <v>54</v>
      </c>
      <c r="Y9" s="171" t="s">
        <v>55</v>
      </c>
      <c r="Z9" s="167" t="s">
        <v>56</v>
      </c>
      <c r="AA9" s="167" t="s">
        <v>57</v>
      </c>
      <c r="AB9" s="167" t="s">
        <v>58</v>
      </c>
      <c r="AC9" s="167" t="s">
        <v>59</v>
      </c>
      <c r="AD9" s="167" t="s">
        <v>60</v>
      </c>
      <c r="AE9" s="167" t="s">
        <v>61</v>
      </c>
      <c r="AF9" s="168" t="s">
        <v>6</v>
      </c>
      <c r="AG9" s="169"/>
      <c r="AH9" s="172" t="s">
        <v>50</v>
      </c>
      <c r="AI9" s="167" t="s">
        <v>51</v>
      </c>
      <c r="AJ9" s="167" t="s">
        <v>52</v>
      </c>
      <c r="AK9" s="167" t="s">
        <v>53</v>
      </c>
      <c r="AL9" s="167" t="s">
        <v>54</v>
      </c>
      <c r="AM9" s="167" t="s">
        <v>55</v>
      </c>
      <c r="AN9" s="167" t="s">
        <v>56</v>
      </c>
      <c r="AO9" s="167" t="s">
        <v>57</v>
      </c>
      <c r="AP9" s="167" t="s">
        <v>58</v>
      </c>
      <c r="AQ9" s="167" t="s">
        <v>59</v>
      </c>
      <c r="AR9" s="167" t="s">
        <v>60</v>
      </c>
      <c r="AS9" s="167" t="s">
        <v>61</v>
      </c>
      <c r="AT9" s="173" t="s">
        <v>62</v>
      </c>
    </row>
    <row r="10" spans="1:46" s="174" customFormat="1" ht="26.1" customHeight="1" x14ac:dyDescent="0.25">
      <c r="A10" s="531">
        <v>1</v>
      </c>
      <c r="B10" s="538" t="str">
        <f>+'CONSOLIDADO ENE-DIC 2017'!C7</f>
        <v xml:space="preserve">Atender 100% las necesidades relacionadas con la prestación de servicios de apoyo a la gestión de la entidad </v>
      </c>
      <c r="C10" s="539">
        <f>+[22]MarcoTáctico!$C$21:$D$21</f>
        <v>0.17499999999999999</v>
      </c>
      <c r="D10" s="539">
        <v>0.25</v>
      </c>
      <c r="E10" s="539">
        <v>0.28999999999999998</v>
      </c>
      <c r="F10" s="539">
        <v>0.32</v>
      </c>
      <c r="G10" s="539">
        <v>0.36</v>
      </c>
      <c r="H10" s="539">
        <v>0.39</v>
      </c>
      <c r="I10" s="539">
        <v>0.43</v>
      </c>
      <c r="J10" s="539">
        <v>0.66</v>
      </c>
      <c r="K10" s="539">
        <v>0.75</v>
      </c>
      <c r="L10" s="539">
        <v>0.93</v>
      </c>
      <c r="M10" s="539">
        <v>0.97</v>
      </c>
      <c r="N10" s="539">
        <v>1</v>
      </c>
      <c r="O10" s="540">
        <v>1</v>
      </c>
      <c r="P10" s="175"/>
      <c r="Q10" s="520" t="s">
        <v>63</v>
      </c>
      <c r="R10" s="521" t="s">
        <v>64</v>
      </c>
      <c r="S10" s="176" t="s">
        <v>44</v>
      </c>
      <c r="T10" s="177">
        <v>20</v>
      </c>
      <c r="U10" s="177"/>
      <c r="V10" s="177"/>
      <c r="W10" s="177"/>
      <c r="X10" s="177"/>
      <c r="Y10" s="177"/>
      <c r="Z10" s="177"/>
      <c r="AA10" s="177">
        <v>40</v>
      </c>
      <c r="AB10" s="177">
        <v>20</v>
      </c>
      <c r="AC10" s="64">
        <v>20</v>
      </c>
      <c r="AD10" s="64"/>
      <c r="AE10" s="64"/>
      <c r="AF10" s="178">
        <f>IF(SUM(T10:AE10)=100,SUM(T10:AE10),IF(SUM(T10:AE10)=0,0,"Debe ponderar 100 puntos"))</f>
        <v>100</v>
      </c>
      <c r="AG10" s="175"/>
      <c r="AH10" s="519">
        <f t="shared" ref="AH10:AT10" si="0">IF(AND(T10=0,T11=0),"No Prog ni Ejec",IF(T10=0,CONCATENATE("No Prog, Ejec=  ",T11),T11/T10))</f>
        <v>1</v>
      </c>
      <c r="AI10" s="517" t="str">
        <f t="shared" si="0"/>
        <v>No Prog ni Ejec</v>
      </c>
      <c r="AJ10" s="517" t="str">
        <f t="shared" si="0"/>
        <v>No Prog ni Ejec</v>
      </c>
      <c r="AK10" s="517" t="str">
        <f t="shared" si="0"/>
        <v>No Prog ni Ejec</v>
      </c>
      <c r="AL10" s="517" t="str">
        <f t="shared" si="0"/>
        <v>No Prog ni Ejec</v>
      </c>
      <c r="AM10" s="517" t="str">
        <f t="shared" si="0"/>
        <v>No Prog ni Ejec</v>
      </c>
      <c r="AN10" s="517" t="str">
        <f t="shared" si="0"/>
        <v>No Prog ni Ejec</v>
      </c>
      <c r="AO10" s="517">
        <f t="shared" si="0"/>
        <v>1</v>
      </c>
      <c r="AP10" s="517">
        <f t="shared" si="0"/>
        <v>0.5</v>
      </c>
      <c r="AQ10" s="517">
        <f t="shared" si="0"/>
        <v>1.5</v>
      </c>
      <c r="AR10" s="517" t="str">
        <f t="shared" si="0"/>
        <v>No Prog ni Ejec</v>
      </c>
      <c r="AS10" s="517" t="str">
        <f t="shared" si="0"/>
        <v>No Prog ni Ejec</v>
      </c>
      <c r="AT10" s="518">
        <f t="shared" si="0"/>
        <v>1</v>
      </c>
    </row>
    <row r="11" spans="1:46" s="174" customFormat="1" ht="26.1" customHeight="1" x14ac:dyDescent="0.25">
      <c r="A11" s="487"/>
      <c r="B11" s="536"/>
      <c r="C11" s="457"/>
      <c r="D11" s="457"/>
      <c r="E11" s="457"/>
      <c r="F11" s="457"/>
      <c r="G11" s="457"/>
      <c r="H11" s="457"/>
      <c r="I11" s="457"/>
      <c r="J11" s="457"/>
      <c r="K11" s="457"/>
      <c r="L11" s="457"/>
      <c r="M11" s="457"/>
      <c r="N11" s="457"/>
      <c r="O11" s="541"/>
      <c r="P11" s="175"/>
      <c r="Q11" s="507"/>
      <c r="R11" s="508"/>
      <c r="S11" s="179" t="s">
        <v>45</v>
      </c>
      <c r="T11" s="180">
        <v>20</v>
      </c>
      <c r="U11" s="180"/>
      <c r="V11" s="180"/>
      <c r="W11" s="180"/>
      <c r="X11" s="180"/>
      <c r="Y11" s="180"/>
      <c r="Z11" s="180"/>
      <c r="AA11" s="180">
        <v>40</v>
      </c>
      <c r="AB11" s="180">
        <v>10</v>
      </c>
      <c r="AC11" s="65">
        <v>30</v>
      </c>
      <c r="AD11" s="65"/>
      <c r="AE11" s="65"/>
      <c r="AF11" s="181">
        <f>SUM(T11:AE11)</f>
        <v>100</v>
      </c>
      <c r="AG11" s="175"/>
      <c r="AH11" s="506"/>
      <c r="AI11" s="485"/>
      <c r="AJ11" s="485"/>
      <c r="AK11" s="485"/>
      <c r="AL11" s="485"/>
      <c r="AM11" s="485"/>
      <c r="AN11" s="485"/>
      <c r="AO11" s="485"/>
      <c r="AP11" s="485"/>
      <c r="AQ11" s="485"/>
      <c r="AR11" s="485"/>
      <c r="AS11" s="485"/>
      <c r="AT11" s="483"/>
    </row>
    <row r="12" spans="1:46" s="174" customFormat="1" ht="26.1" customHeight="1" x14ac:dyDescent="0.25">
      <c r="A12" s="487"/>
      <c r="B12" s="536"/>
      <c r="C12" s="457"/>
      <c r="D12" s="457"/>
      <c r="E12" s="457"/>
      <c r="F12" s="457"/>
      <c r="G12" s="457"/>
      <c r="H12" s="457"/>
      <c r="I12" s="457"/>
      <c r="J12" s="457"/>
      <c r="K12" s="457"/>
      <c r="L12" s="457"/>
      <c r="M12" s="457"/>
      <c r="N12" s="457"/>
      <c r="O12" s="541"/>
      <c r="P12" s="175"/>
      <c r="Q12" s="507" t="s">
        <v>65</v>
      </c>
      <c r="R12" s="508" t="s">
        <v>211</v>
      </c>
      <c r="S12" s="182" t="s">
        <v>44</v>
      </c>
      <c r="T12" s="183">
        <v>15</v>
      </c>
      <c r="U12" s="183">
        <v>15</v>
      </c>
      <c r="V12" s="183">
        <v>7</v>
      </c>
      <c r="W12" s="183">
        <v>7</v>
      </c>
      <c r="X12" s="183">
        <v>7</v>
      </c>
      <c r="Y12" s="183">
        <v>7</v>
      </c>
      <c r="Z12" s="183">
        <v>7</v>
      </c>
      <c r="AA12" s="183">
        <v>7</v>
      </c>
      <c r="AB12" s="183">
        <v>7</v>
      </c>
      <c r="AC12" s="68">
        <v>7</v>
      </c>
      <c r="AD12" s="68">
        <v>7</v>
      </c>
      <c r="AE12" s="68">
        <v>7</v>
      </c>
      <c r="AF12" s="184">
        <f>IF(SUM(T12:AE12)=100,SUM(T12:AE12),IF(SUM(T12:AE12)=0,0,"Debe ponderar 100 puntos"))</f>
        <v>100</v>
      </c>
      <c r="AG12" s="175"/>
      <c r="AH12" s="501">
        <f t="shared" ref="AH12" si="1">IF(AND(T12=0,T13=0),"No Prog ni Ejec",IF(T12=0,CONCATENATE("No Prog, Ejec=  ",T13),T13/T12))</f>
        <v>1</v>
      </c>
      <c r="AI12" s="503">
        <f t="shared" ref="AI12" si="2">IF(AND(U12=0,U13=0),"No Prog ni Ejec",IF(U12=0,CONCATENATE("No Prog, Ejec=  ",U13),U13/U12))</f>
        <v>1</v>
      </c>
      <c r="AJ12" s="503">
        <f t="shared" ref="AJ12" si="3">IF(AND(V12=0,V13=0),"No Prog ni Ejec",IF(V12=0,CONCATENATE("No Prog, Ejec=  ",V13),V13/V12))</f>
        <v>1</v>
      </c>
      <c r="AK12" s="503">
        <f t="shared" ref="AK12" si="4">IF(AND(W12=0,W13=0),"No Prog ni Ejec",IF(W12=0,CONCATENATE("No Prog, Ejec=  ",W13),W13/W12))</f>
        <v>1</v>
      </c>
      <c r="AL12" s="503">
        <f t="shared" ref="AL12" si="5">IF(AND(X12=0,X13=0),"No Prog ni Ejec",IF(X12=0,CONCATENATE("No Prog, Ejec=  ",X13),X13/X12))</f>
        <v>1</v>
      </c>
      <c r="AM12" s="503">
        <f t="shared" ref="AM12" si="6">IF(AND(Y12=0,Y13=0),"No Prog ni Ejec",IF(Y12=0,CONCATENATE("No Prog, Ejec=  ",Y13),Y13/Y12))</f>
        <v>1</v>
      </c>
      <c r="AN12" s="503">
        <f t="shared" ref="AN12" si="7">IF(AND(Z12=0,Z13=0),"No Prog ni Ejec",IF(Z12=0,CONCATENATE("No Prog, Ejec=  ",Z13),Z13/Z12))</f>
        <v>1</v>
      </c>
      <c r="AO12" s="503">
        <f t="shared" ref="AO12" si="8">IF(AND(AA12=0,AA13=0),"No Prog ni Ejec",IF(AA12=0,CONCATENATE("No Prog, Ejec=  ",AA13),AA13/AA12))</f>
        <v>1</v>
      </c>
      <c r="AP12" s="503">
        <f t="shared" ref="AP12" si="9">IF(AND(AB12=0,AB13=0),"No Prog ni Ejec",IF(AB12=0,CONCATENATE("No Prog, Ejec=  ",AB13),AB13/AB12))</f>
        <v>1</v>
      </c>
      <c r="AQ12" s="503">
        <f t="shared" ref="AQ12" si="10">IF(AND(AC12=0,AC13=0),"No Prog ni Ejec",IF(AC12=0,CONCATENATE("No Prog, Ejec=  ",AC13),AC13/AC12))</f>
        <v>1</v>
      </c>
      <c r="AR12" s="503">
        <f t="shared" ref="AR12" si="11">IF(AND(AD12=0,AD13=0),"No Prog ni Ejec",IF(AD12=0,CONCATENATE("No Prog, Ejec=  ",AD13),AD13/AD12))</f>
        <v>1</v>
      </c>
      <c r="AS12" s="503">
        <f t="shared" ref="AS12" si="12">IF(AND(AE12=0,AE13=0),"No Prog ni Ejec",IF(AE12=0,CONCATENATE("No Prog, Ejec=  ",AE13),AE13/AE12))</f>
        <v>1</v>
      </c>
      <c r="AT12" s="495">
        <f t="shared" ref="AT12" si="13">IF(AND(AF12=0,AF13=0),"No Prog ni Ejec",IF(AF12=0,CONCATENATE("No Prog, Ejec=  ",AF13),AF13/AF12))</f>
        <v>1</v>
      </c>
    </row>
    <row r="13" spans="1:46" s="174" customFormat="1" ht="26.1" customHeight="1" thickBot="1" x14ac:dyDescent="0.3">
      <c r="A13" s="488"/>
      <c r="B13" s="536"/>
      <c r="C13" s="458"/>
      <c r="D13" s="458"/>
      <c r="E13" s="458"/>
      <c r="F13" s="458"/>
      <c r="G13" s="458"/>
      <c r="H13" s="458"/>
      <c r="I13" s="458"/>
      <c r="J13" s="458"/>
      <c r="K13" s="458"/>
      <c r="L13" s="458"/>
      <c r="M13" s="458"/>
      <c r="N13" s="458"/>
      <c r="O13" s="542"/>
      <c r="P13" s="175"/>
      <c r="Q13" s="507"/>
      <c r="R13" s="509"/>
      <c r="S13" s="185" t="s">
        <v>45</v>
      </c>
      <c r="T13" s="186">
        <v>15</v>
      </c>
      <c r="U13" s="186">
        <v>15</v>
      </c>
      <c r="V13" s="186">
        <v>7</v>
      </c>
      <c r="W13" s="186">
        <v>7</v>
      </c>
      <c r="X13" s="186">
        <v>7</v>
      </c>
      <c r="Y13" s="186">
        <v>7</v>
      </c>
      <c r="Z13" s="186">
        <v>7</v>
      </c>
      <c r="AA13" s="186">
        <v>7</v>
      </c>
      <c r="AB13" s="186">
        <v>7</v>
      </c>
      <c r="AC13" s="66">
        <v>7</v>
      </c>
      <c r="AD13" s="66">
        <v>7</v>
      </c>
      <c r="AE13" s="66">
        <v>7</v>
      </c>
      <c r="AF13" s="187">
        <f>SUM(T13:AE13)</f>
        <v>100</v>
      </c>
      <c r="AG13" s="175"/>
      <c r="AH13" s="502"/>
      <c r="AI13" s="504"/>
      <c r="AJ13" s="504"/>
      <c r="AK13" s="504"/>
      <c r="AL13" s="504"/>
      <c r="AM13" s="504"/>
      <c r="AN13" s="504"/>
      <c r="AO13" s="504"/>
      <c r="AP13" s="504"/>
      <c r="AQ13" s="504"/>
      <c r="AR13" s="504"/>
      <c r="AS13" s="504"/>
      <c r="AT13" s="496"/>
    </row>
    <row r="14" spans="1:46" s="174" customFormat="1" ht="31.5" customHeight="1" thickTop="1" x14ac:dyDescent="0.25">
      <c r="A14" s="486">
        <v>2</v>
      </c>
      <c r="B14" s="535" t="str">
        <f>+'CONSOLIDADO ENE-DIC 2017'!C8</f>
        <v>Implementar y mantener 40% el sistema integrado de gestión de la entidad</v>
      </c>
      <c r="C14" s="456">
        <v>0.2</v>
      </c>
      <c r="D14" s="456">
        <v>0.22</v>
      </c>
      <c r="E14" s="456">
        <v>0.24</v>
      </c>
      <c r="F14" s="456">
        <v>0.26</v>
      </c>
      <c r="G14" s="456">
        <v>0.27</v>
      </c>
      <c r="H14" s="456">
        <v>0.3</v>
      </c>
      <c r="I14" s="456">
        <v>0.31</v>
      </c>
      <c r="J14" s="456">
        <v>0.33</v>
      </c>
      <c r="K14" s="456">
        <v>0.34</v>
      </c>
      <c r="L14" s="456">
        <v>0.37</v>
      </c>
      <c r="M14" s="456">
        <v>0.39</v>
      </c>
      <c r="N14" s="456">
        <v>0.4</v>
      </c>
      <c r="O14" s="479">
        <v>0.4</v>
      </c>
      <c r="P14" s="175"/>
      <c r="Q14" s="515" t="s">
        <v>66</v>
      </c>
      <c r="R14" s="537" t="s">
        <v>212</v>
      </c>
      <c r="S14" s="188" t="s">
        <v>44</v>
      </c>
      <c r="T14" s="189"/>
      <c r="U14" s="189">
        <v>20</v>
      </c>
      <c r="V14" s="189">
        <v>30</v>
      </c>
      <c r="W14" s="189">
        <v>50</v>
      </c>
      <c r="X14" s="189"/>
      <c r="Y14" s="189"/>
      <c r="Z14" s="189"/>
      <c r="AA14" s="189"/>
      <c r="AB14" s="189"/>
      <c r="AC14" s="70"/>
      <c r="AD14" s="70"/>
      <c r="AE14" s="70"/>
      <c r="AF14" s="190">
        <f>IF(SUM(T14:AE14)=100,SUM(T14:AE14),IF(SUM(T14:AE14)=0,0,"Debe ponderar 100 puntos"))</f>
        <v>100</v>
      </c>
      <c r="AG14" s="175"/>
      <c r="AH14" s="505" t="str">
        <f t="shared" ref="AH14" si="14">IF(AND(T14=0,T15=0),"No Prog ni Ejec",IF(T14=0,CONCATENATE("No Prog, Ejec=  ",T15),T15/T14))</f>
        <v>No Prog ni Ejec</v>
      </c>
      <c r="AI14" s="484">
        <f t="shared" ref="AI14" si="15">IF(AND(U14=0,U15=0),"No Prog ni Ejec",IF(U14=0,CONCATENATE("No Prog, Ejec=  ",U15),U15/U14))</f>
        <v>1</v>
      </c>
      <c r="AJ14" s="484">
        <f t="shared" ref="AJ14" si="16">IF(AND(V14=0,V15=0),"No Prog ni Ejec",IF(V14=0,CONCATENATE("No Prog, Ejec=  ",V15),V15/V14))</f>
        <v>1</v>
      </c>
      <c r="AK14" s="484">
        <f t="shared" ref="AK14" si="17">IF(AND(W14=0,W15=0),"No Prog ni Ejec",IF(W14=0,CONCATENATE("No Prog, Ejec=  ",W15),W15/W14))</f>
        <v>0</v>
      </c>
      <c r="AL14" s="484" t="str">
        <f t="shared" ref="AL14" si="18">IF(AND(X14=0,X15=0),"No Prog ni Ejec",IF(X14=0,CONCATENATE("No Prog, Ejec=  ",X15),X15/X14))</f>
        <v>No Prog, Ejec=  10</v>
      </c>
      <c r="AM14" s="484" t="str">
        <f t="shared" ref="AM14" si="19">IF(AND(Y14=0,Y15=0),"No Prog ni Ejec",IF(Y14=0,CONCATENATE("No Prog, Ejec=  ",Y15),Y15/Y14))</f>
        <v>No Prog, Ejec=  15</v>
      </c>
      <c r="AN14" s="484" t="str">
        <f t="shared" ref="AN14" si="20">IF(AND(Z14=0,Z15=0),"No Prog ni Ejec",IF(Z14=0,CONCATENATE("No Prog, Ejec=  ",Z15),Z15/Z14))</f>
        <v>No Prog ni Ejec</v>
      </c>
      <c r="AO14" s="484" t="str">
        <f t="shared" ref="AO14" si="21">IF(AND(AA14=0,AA15=0),"No Prog ni Ejec",IF(AA14=0,CONCATENATE("No Prog, Ejec=  ",AA15),AA15/AA14))</f>
        <v>No Prog, Ejec=  5</v>
      </c>
      <c r="AP14" s="484" t="str">
        <f t="shared" ref="AP14" si="22">IF(AND(AB14=0,AB15=0),"No Prog ni Ejec",IF(AB14=0,CONCATENATE("No Prog, Ejec=  ",AB15),AB15/AB14))</f>
        <v>No Prog ni Ejec</v>
      </c>
      <c r="AQ14" s="484" t="str">
        <f t="shared" ref="AQ14" si="23">IF(AND(AC14=0,AC15=0),"No Prog ni Ejec",IF(AC14=0,CONCATENATE("No Prog, Ejec=  ",AC15),AC15/AC14))</f>
        <v>No Prog, Ejec=  10</v>
      </c>
      <c r="AR14" s="484" t="str">
        <f t="shared" ref="AR14" si="24">IF(AND(AD14=0,AD15=0),"No Prog ni Ejec",IF(AD14=0,CONCATENATE("No Prog, Ejec=  ",AD15),AD15/AD14))</f>
        <v>No Prog, Ejec=  5</v>
      </c>
      <c r="AS14" s="484" t="str">
        <f t="shared" ref="AS14" si="25">IF(AND(AE14=0,AE15=0),"No Prog ni Ejec",IF(AE14=0,CONCATENATE("No Prog, Ejec=  ",AE15),AE15/AE14))</f>
        <v>No Prog, Ejec=  5</v>
      </c>
      <c r="AT14" s="482">
        <f t="shared" ref="AT14" si="26">IF(AND(AF14=0,AF15=0),"No Prog ni Ejec",IF(AF14=0,CONCATENATE("No Prog, Ejec=  ",AF15),AF15/AF14))</f>
        <v>1</v>
      </c>
    </row>
    <row r="15" spans="1:46" s="174" customFormat="1" ht="31.5" customHeight="1" x14ac:dyDescent="0.25">
      <c r="A15" s="487"/>
      <c r="B15" s="536"/>
      <c r="C15" s="457"/>
      <c r="D15" s="457"/>
      <c r="E15" s="457"/>
      <c r="F15" s="457"/>
      <c r="G15" s="457"/>
      <c r="H15" s="457"/>
      <c r="I15" s="457"/>
      <c r="J15" s="457"/>
      <c r="K15" s="457"/>
      <c r="L15" s="457"/>
      <c r="M15" s="457"/>
      <c r="N15" s="457"/>
      <c r="O15" s="480"/>
      <c r="P15" s="175"/>
      <c r="Q15" s="507"/>
      <c r="R15" s="508"/>
      <c r="S15" s="179" t="s">
        <v>45</v>
      </c>
      <c r="T15" s="180"/>
      <c r="U15" s="180">
        <v>20</v>
      </c>
      <c r="V15" s="180">
        <v>30</v>
      </c>
      <c r="W15" s="180">
        <v>0</v>
      </c>
      <c r="X15" s="180">
        <v>10</v>
      </c>
      <c r="Y15" s="180">
        <v>15</v>
      </c>
      <c r="Z15" s="180">
        <v>0</v>
      </c>
      <c r="AA15" s="180">
        <v>5</v>
      </c>
      <c r="AB15" s="180">
        <v>0</v>
      </c>
      <c r="AC15" s="65">
        <v>10</v>
      </c>
      <c r="AD15" s="65">
        <v>5</v>
      </c>
      <c r="AE15" s="65">
        <v>5</v>
      </c>
      <c r="AF15" s="181">
        <f>SUM(T15:AE15)</f>
        <v>100</v>
      </c>
      <c r="AG15" s="175"/>
      <c r="AH15" s="506"/>
      <c r="AI15" s="485"/>
      <c r="AJ15" s="485"/>
      <c r="AK15" s="485"/>
      <c r="AL15" s="485"/>
      <c r="AM15" s="485"/>
      <c r="AN15" s="485"/>
      <c r="AO15" s="485"/>
      <c r="AP15" s="485"/>
      <c r="AQ15" s="485"/>
      <c r="AR15" s="485"/>
      <c r="AS15" s="485"/>
      <c r="AT15" s="483"/>
    </row>
    <row r="16" spans="1:46" s="174" customFormat="1" ht="26.1" customHeight="1" x14ac:dyDescent="0.25">
      <c r="A16" s="487"/>
      <c r="B16" s="536"/>
      <c r="C16" s="457"/>
      <c r="D16" s="457"/>
      <c r="E16" s="457"/>
      <c r="F16" s="457"/>
      <c r="G16" s="457"/>
      <c r="H16" s="457"/>
      <c r="I16" s="457"/>
      <c r="J16" s="457"/>
      <c r="K16" s="457"/>
      <c r="L16" s="457"/>
      <c r="M16" s="457"/>
      <c r="N16" s="457"/>
      <c r="O16" s="480"/>
      <c r="P16" s="175"/>
      <c r="Q16" s="507" t="s">
        <v>67</v>
      </c>
      <c r="R16" s="508" t="s">
        <v>213</v>
      </c>
      <c r="S16" s="182" t="s">
        <v>44</v>
      </c>
      <c r="T16" s="183"/>
      <c r="U16" s="183"/>
      <c r="V16" s="183"/>
      <c r="W16" s="183">
        <v>10</v>
      </c>
      <c r="X16" s="183">
        <v>10</v>
      </c>
      <c r="Y16" s="183">
        <v>15</v>
      </c>
      <c r="Z16" s="183">
        <v>15</v>
      </c>
      <c r="AA16" s="183">
        <v>10</v>
      </c>
      <c r="AB16" s="183">
        <v>10</v>
      </c>
      <c r="AC16" s="68">
        <v>10</v>
      </c>
      <c r="AD16" s="68">
        <v>10</v>
      </c>
      <c r="AE16" s="68">
        <v>10</v>
      </c>
      <c r="AF16" s="184">
        <f>IF(SUM(T16:AE16)=100,SUM(T16:AE16),IF(SUM(T16:AE16)=0,0,"Debe ponderar 100 puntos"))</f>
        <v>100</v>
      </c>
      <c r="AG16" s="175"/>
      <c r="AH16" s="505" t="str">
        <f t="shared" ref="AH16" si="27">IF(AND(T16=0,T17=0),"No Prog ni Ejec",IF(T16=0,CONCATENATE("No Prog, Ejec=  ",T17),T17/T16))</f>
        <v>No Prog ni Ejec</v>
      </c>
      <c r="AI16" s="484" t="str">
        <f t="shared" ref="AI16" si="28">IF(AND(U16=0,U17=0),"No Prog ni Ejec",IF(U16=0,CONCATENATE("No Prog, Ejec=  ",U17),U17/U16))</f>
        <v>No Prog ni Ejec</v>
      </c>
      <c r="AJ16" s="484" t="str">
        <f t="shared" ref="AJ16" si="29">IF(AND(V16=0,V17=0),"No Prog ni Ejec",IF(V16=0,CONCATENATE("No Prog, Ejec=  ",V17),V17/V16))</f>
        <v>No Prog, Ejec=  5</v>
      </c>
      <c r="AK16" s="484">
        <f t="shared" ref="AK16" si="30">IF(AND(W16=0,W17=0),"No Prog ni Ejec",IF(W16=0,CONCATENATE("No Prog, Ejec=  ",W17),W17/W16))</f>
        <v>0.2</v>
      </c>
      <c r="AL16" s="484">
        <f t="shared" ref="AL16" si="31">IF(AND(X16=0,X17=0),"No Prog ni Ejec",IF(X16=0,CONCATENATE("No Prog, Ejec=  ",X17),X17/X16))</f>
        <v>0.2</v>
      </c>
      <c r="AM16" s="484">
        <f t="shared" ref="AM16" si="32">IF(AND(Y16=0,Y17=0),"No Prog ni Ejec",IF(Y16=0,CONCATENATE("No Prog, Ejec=  ",Y17),Y17/Y16))</f>
        <v>1</v>
      </c>
      <c r="AN16" s="484">
        <f t="shared" ref="AN16" si="33">IF(AND(Z16=0,Z17=0),"No Prog ni Ejec",IF(Z16=0,CONCATENATE("No Prog, Ejec=  ",Z17),Z17/Z16))</f>
        <v>0.4</v>
      </c>
      <c r="AO16" s="484">
        <f t="shared" ref="AO16" si="34">IF(AND(AA16=0,AA17=0),"No Prog ni Ejec",IF(AA16=0,CONCATENATE("No Prog, Ejec=  ",AA17),AA17/AA16))</f>
        <v>1.5</v>
      </c>
      <c r="AP16" s="484">
        <f t="shared" ref="AP16" si="35">IF(AND(AB16=0,AB17=0),"No Prog ni Ejec",IF(AB16=0,CONCATENATE("No Prog, Ejec=  ",AB17),AB17/AB16))</f>
        <v>1</v>
      </c>
      <c r="AQ16" s="484">
        <f t="shared" ref="AQ16" si="36">IF(AND(AC16=0,AC17=0),"No Prog ni Ejec",IF(AC16=0,CONCATENATE("No Prog, Ejec=  ",AC17),AC17/AC16))</f>
        <v>2</v>
      </c>
      <c r="AR16" s="484">
        <f t="shared" ref="AR16" si="37">IF(AND(AD16=0,AD17=0),"No Prog ni Ejec",IF(AD16=0,CONCATENATE("No Prog, Ejec=  ",AD17),AD17/AD16))</f>
        <v>1.5</v>
      </c>
      <c r="AS16" s="484">
        <f t="shared" ref="AS16" si="38">IF(AND(AE16=0,AE17=0),"No Prog ni Ejec",IF(AE16=0,CONCATENATE("No Prog, Ejec=  ",AE17),AE17/AE16))</f>
        <v>1</v>
      </c>
      <c r="AT16" s="482">
        <f t="shared" ref="AT16" si="39">IF(AND(AF16=0,AF17=0),"No Prog ni Ejec",IF(AF16=0,CONCATENATE("No Prog, Ejec=  ",AF17),AF17/AF16))</f>
        <v>1</v>
      </c>
    </row>
    <row r="17" spans="1:46" s="174" customFormat="1" ht="26.1" customHeight="1" x14ac:dyDescent="0.25">
      <c r="A17" s="487"/>
      <c r="B17" s="536"/>
      <c r="C17" s="457"/>
      <c r="D17" s="457"/>
      <c r="E17" s="457"/>
      <c r="F17" s="457"/>
      <c r="G17" s="457"/>
      <c r="H17" s="457"/>
      <c r="I17" s="457"/>
      <c r="J17" s="457"/>
      <c r="K17" s="457"/>
      <c r="L17" s="457"/>
      <c r="M17" s="457"/>
      <c r="N17" s="457"/>
      <c r="O17" s="480"/>
      <c r="P17" s="175"/>
      <c r="Q17" s="507"/>
      <c r="R17" s="508"/>
      <c r="S17" s="179" t="s">
        <v>45</v>
      </c>
      <c r="T17" s="180"/>
      <c r="U17" s="180"/>
      <c r="V17" s="180">
        <v>5</v>
      </c>
      <c r="W17" s="180">
        <v>2</v>
      </c>
      <c r="X17" s="180">
        <v>2</v>
      </c>
      <c r="Y17" s="180">
        <v>15</v>
      </c>
      <c r="Z17" s="180">
        <v>6</v>
      </c>
      <c r="AA17" s="180">
        <v>15</v>
      </c>
      <c r="AB17" s="180">
        <v>10</v>
      </c>
      <c r="AC17" s="65">
        <v>20</v>
      </c>
      <c r="AD17" s="65">
        <v>15</v>
      </c>
      <c r="AE17" s="65">
        <v>10</v>
      </c>
      <c r="AF17" s="181">
        <f>SUM(T17:AE17)</f>
        <v>100</v>
      </c>
      <c r="AG17" s="175"/>
      <c r="AH17" s="506"/>
      <c r="AI17" s="485"/>
      <c r="AJ17" s="485"/>
      <c r="AK17" s="485"/>
      <c r="AL17" s="485"/>
      <c r="AM17" s="485"/>
      <c r="AN17" s="485"/>
      <c r="AO17" s="485"/>
      <c r="AP17" s="485"/>
      <c r="AQ17" s="485"/>
      <c r="AR17" s="485"/>
      <c r="AS17" s="485"/>
      <c r="AT17" s="483"/>
    </row>
    <row r="18" spans="1:46" s="174" customFormat="1" ht="26.1" customHeight="1" x14ac:dyDescent="0.25">
      <c r="A18" s="487"/>
      <c r="B18" s="536"/>
      <c r="C18" s="457"/>
      <c r="D18" s="457"/>
      <c r="E18" s="457"/>
      <c r="F18" s="457"/>
      <c r="G18" s="457"/>
      <c r="H18" s="457"/>
      <c r="I18" s="457"/>
      <c r="J18" s="457"/>
      <c r="K18" s="457"/>
      <c r="L18" s="457"/>
      <c r="M18" s="457"/>
      <c r="N18" s="457"/>
      <c r="O18" s="480"/>
      <c r="P18" s="175"/>
      <c r="Q18" s="507" t="s">
        <v>68</v>
      </c>
      <c r="R18" s="508" t="s">
        <v>214</v>
      </c>
      <c r="S18" s="182" t="s">
        <v>44</v>
      </c>
      <c r="T18" s="183">
        <v>3</v>
      </c>
      <c r="U18" s="183">
        <v>7</v>
      </c>
      <c r="V18" s="183">
        <v>10</v>
      </c>
      <c r="W18" s="183">
        <v>10</v>
      </c>
      <c r="X18" s="183">
        <v>10</v>
      </c>
      <c r="Y18" s="183">
        <v>10</v>
      </c>
      <c r="Z18" s="183">
        <v>10</v>
      </c>
      <c r="AA18" s="183">
        <v>10</v>
      </c>
      <c r="AB18" s="183">
        <v>10</v>
      </c>
      <c r="AC18" s="68">
        <v>10</v>
      </c>
      <c r="AD18" s="68">
        <v>5</v>
      </c>
      <c r="AE18" s="68">
        <v>5</v>
      </c>
      <c r="AF18" s="184">
        <f>IF(SUM(T18:AE18)=100,SUM(T18:AE18),IF(SUM(T18:AE18)=0,0,"Debe ponderar 100 puntos"))</f>
        <v>100</v>
      </c>
      <c r="AG18" s="175"/>
      <c r="AH18" s="505">
        <f t="shared" ref="AH18" si="40">IF(AND(T18=0,T19=0),"No Prog ni Ejec",IF(T18=0,CONCATENATE("No Prog, Ejec=  ",T19),T19/T18))</f>
        <v>1</v>
      </c>
      <c r="AI18" s="484">
        <f t="shared" ref="AI18" si="41">IF(AND(U18=0,U19=0),"No Prog ni Ejec",IF(U18=0,CONCATENATE("No Prog, Ejec=  ",U19),U19/U18))</f>
        <v>1</v>
      </c>
      <c r="AJ18" s="484">
        <f t="shared" ref="AJ18" si="42">IF(AND(V18=0,V19=0),"No Prog ni Ejec",IF(V18=0,CONCATENATE("No Prog, Ejec=  ",V19),V19/V18))</f>
        <v>1</v>
      </c>
      <c r="AK18" s="484">
        <f t="shared" ref="AK18" si="43">IF(AND(W18=0,W19=0),"No Prog ni Ejec",IF(W18=0,CONCATENATE("No Prog, Ejec=  ",W19),W19/W18))</f>
        <v>1</v>
      </c>
      <c r="AL18" s="484">
        <f t="shared" ref="AL18" si="44">IF(AND(X18=0,X19=0),"No Prog ni Ejec",IF(X18=0,CONCATENATE("No Prog, Ejec=  ",X19),X19/X18))</f>
        <v>1</v>
      </c>
      <c r="AM18" s="484">
        <f t="shared" ref="AM18" si="45">IF(AND(Y18=0,Y19=0),"No Prog ni Ejec",IF(Y18=0,CONCATENATE("No Prog, Ejec=  ",Y19),Y19/Y18))</f>
        <v>1</v>
      </c>
      <c r="AN18" s="484">
        <f t="shared" ref="AN18" si="46">IF(AND(Z18=0,Z19=0),"No Prog ni Ejec",IF(Z18=0,CONCATENATE("No Prog, Ejec=  ",Z19),Z19/Z18))</f>
        <v>1</v>
      </c>
      <c r="AO18" s="484">
        <f t="shared" ref="AO18" si="47">IF(AND(AA18=0,AA19=0),"No Prog ni Ejec",IF(AA18=0,CONCATENATE("No Prog, Ejec=  ",AA19),AA19/AA18))</f>
        <v>1</v>
      </c>
      <c r="AP18" s="484">
        <f t="shared" ref="AP18" si="48">IF(AND(AB18=0,AB19=0),"No Prog ni Ejec",IF(AB18=0,CONCATENATE("No Prog, Ejec=  ",AB19),AB19/AB18))</f>
        <v>1</v>
      </c>
      <c r="AQ18" s="484">
        <f t="shared" ref="AQ18" si="49">IF(AND(AC18=0,AC19=0),"No Prog ni Ejec",IF(AC18=0,CONCATENATE("No Prog, Ejec=  ",AC19),AC19/AC18))</f>
        <v>1</v>
      </c>
      <c r="AR18" s="484">
        <f t="shared" ref="AR18" si="50">IF(AND(AD18=0,AD19=0),"No Prog ni Ejec",IF(AD18=0,CONCATENATE("No Prog, Ejec=  ",AD19),AD19/AD18))</f>
        <v>1</v>
      </c>
      <c r="AS18" s="484">
        <f t="shared" ref="AS18" si="51">IF(AND(AE18=0,AE19=0),"No Prog ni Ejec",IF(AE18=0,CONCATENATE("No Prog, Ejec=  ",AE19),AE19/AE18))</f>
        <v>1</v>
      </c>
      <c r="AT18" s="482">
        <f t="shared" ref="AT18" si="52">IF(AND(AF18=0,AF19=0),"No Prog ni Ejec",IF(AF18=0,CONCATENATE("No Prog, Ejec=  ",AF19),AF19/AF18))</f>
        <v>1</v>
      </c>
    </row>
    <row r="19" spans="1:46" s="174" customFormat="1" ht="26.1" customHeight="1" x14ac:dyDescent="0.25">
      <c r="A19" s="487"/>
      <c r="B19" s="536"/>
      <c r="C19" s="457"/>
      <c r="D19" s="457"/>
      <c r="E19" s="457"/>
      <c r="F19" s="457"/>
      <c r="G19" s="457"/>
      <c r="H19" s="457"/>
      <c r="I19" s="457"/>
      <c r="J19" s="457"/>
      <c r="K19" s="457"/>
      <c r="L19" s="457"/>
      <c r="M19" s="457"/>
      <c r="N19" s="457"/>
      <c r="O19" s="480"/>
      <c r="P19" s="175"/>
      <c r="Q19" s="507"/>
      <c r="R19" s="508"/>
      <c r="S19" s="179" t="s">
        <v>45</v>
      </c>
      <c r="T19" s="180">
        <v>3</v>
      </c>
      <c r="U19" s="180">
        <v>7</v>
      </c>
      <c r="V19" s="180">
        <v>10</v>
      </c>
      <c r="W19" s="180">
        <v>10</v>
      </c>
      <c r="X19" s="180">
        <v>10</v>
      </c>
      <c r="Y19" s="180">
        <v>10</v>
      </c>
      <c r="Z19" s="180">
        <v>10</v>
      </c>
      <c r="AA19" s="180">
        <v>10</v>
      </c>
      <c r="AB19" s="180">
        <v>10</v>
      </c>
      <c r="AC19" s="65">
        <v>10</v>
      </c>
      <c r="AD19" s="65">
        <v>5</v>
      </c>
      <c r="AE19" s="65">
        <v>5</v>
      </c>
      <c r="AF19" s="181">
        <f>SUM(T19:AE19)</f>
        <v>100</v>
      </c>
      <c r="AG19" s="175"/>
      <c r="AH19" s="506"/>
      <c r="AI19" s="485"/>
      <c r="AJ19" s="485"/>
      <c r="AK19" s="485"/>
      <c r="AL19" s="485"/>
      <c r="AM19" s="485"/>
      <c r="AN19" s="485"/>
      <c r="AO19" s="485"/>
      <c r="AP19" s="485"/>
      <c r="AQ19" s="485"/>
      <c r="AR19" s="485"/>
      <c r="AS19" s="485"/>
      <c r="AT19" s="483"/>
    </row>
    <row r="20" spans="1:46" s="174" customFormat="1" ht="26.1" customHeight="1" x14ac:dyDescent="0.25">
      <c r="A20" s="487"/>
      <c r="B20" s="536"/>
      <c r="C20" s="457"/>
      <c r="D20" s="457"/>
      <c r="E20" s="457"/>
      <c r="F20" s="457"/>
      <c r="G20" s="457"/>
      <c r="H20" s="457"/>
      <c r="I20" s="457"/>
      <c r="J20" s="457"/>
      <c r="K20" s="457"/>
      <c r="L20" s="457"/>
      <c r="M20" s="457"/>
      <c r="N20" s="457"/>
      <c r="O20" s="480"/>
      <c r="P20" s="175"/>
      <c r="Q20" s="507" t="s">
        <v>69</v>
      </c>
      <c r="R20" s="508" t="s">
        <v>215</v>
      </c>
      <c r="S20" s="182" t="s">
        <v>44</v>
      </c>
      <c r="T20" s="183">
        <v>11</v>
      </c>
      <c r="U20" s="183">
        <v>7</v>
      </c>
      <c r="V20" s="183">
        <v>7</v>
      </c>
      <c r="W20" s="183">
        <v>11</v>
      </c>
      <c r="X20" s="183">
        <v>7</v>
      </c>
      <c r="Y20" s="183">
        <v>7</v>
      </c>
      <c r="Z20" s="183">
        <v>11</v>
      </c>
      <c r="AA20" s="183">
        <v>7</v>
      </c>
      <c r="AB20" s="183">
        <v>7</v>
      </c>
      <c r="AC20" s="68">
        <v>11</v>
      </c>
      <c r="AD20" s="68">
        <v>7</v>
      </c>
      <c r="AE20" s="68">
        <v>7</v>
      </c>
      <c r="AF20" s="184">
        <f>IF(SUM(T20:AE20)=100,SUM(T20:AE20),IF(SUM(T20:AE20)=0,0,"Debe ponderar 100 puntos"))</f>
        <v>100</v>
      </c>
      <c r="AG20" s="175"/>
      <c r="AH20" s="501">
        <f t="shared" ref="AH20" si="53">IF(AND(T20=0,T21=0),"No Prog ni Ejec",IF(T20=0,CONCATENATE("No Prog, Ejec=  ",T21),T21/T20))</f>
        <v>1</v>
      </c>
      <c r="AI20" s="503">
        <f t="shared" ref="AI20" si="54">IF(AND(U20=0,U21=0),"No Prog ni Ejec",IF(U20=0,CONCATENATE("No Prog, Ejec=  ",U21),U21/U20))</f>
        <v>1</v>
      </c>
      <c r="AJ20" s="503">
        <f t="shared" ref="AJ20" si="55">IF(AND(V20=0,V21=0),"No Prog ni Ejec",IF(V20=0,CONCATENATE("No Prog, Ejec=  ",V21),V21/V20))</f>
        <v>1</v>
      </c>
      <c r="AK20" s="503">
        <f t="shared" ref="AK20" si="56">IF(AND(W20=0,W21=0),"No Prog ni Ejec",IF(W20=0,CONCATENATE("No Prog, Ejec=  ",W21),W21/W20))</f>
        <v>1</v>
      </c>
      <c r="AL20" s="503">
        <f t="shared" ref="AL20" si="57">IF(AND(X20=0,X21=0),"No Prog ni Ejec",IF(X20=0,CONCATENATE("No Prog, Ejec=  ",X21),X21/X20))</f>
        <v>1</v>
      </c>
      <c r="AM20" s="503">
        <f t="shared" ref="AM20" si="58">IF(AND(Y20=0,Y21=0),"No Prog ni Ejec",IF(Y20=0,CONCATENATE("No Prog, Ejec=  ",Y21),Y21/Y20))</f>
        <v>1</v>
      </c>
      <c r="AN20" s="503">
        <f t="shared" ref="AN20" si="59">IF(AND(Z20=0,Z21=0),"No Prog ni Ejec",IF(Z20=0,CONCATENATE("No Prog, Ejec=  ",Z21),Z21/Z20))</f>
        <v>1</v>
      </c>
      <c r="AO20" s="503">
        <f t="shared" ref="AO20" si="60">IF(AND(AA20=0,AA21=0),"No Prog ni Ejec",IF(AA20=0,CONCATENATE("No Prog, Ejec=  ",AA21),AA21/AA20))</f>
        <v>1</v>
      </c>
      <c r="AP20" s="503">
        <f t="shared" ref="AP20" si="61">IF(AND(AB20=0,AB21=0),"No Prog ni Ejec",IF(AB20=0,CONCATENATE("No Prog, Ejec=  ",AB21),AB21/AB20))</f>
        <v>1</v>
      </c>
      <c r="AQ20" s="503">
        <f t="shared" ref="AQ20" si="62">IF(AND(AC20=0,AC21=0),"No Prog ni Ejec",IF(AC20=0,CONCATENATE("No Prog, Ejec=  ",AC21),AC21/AC20))</f>
        <v>1</v>
      </c>
      <c r="AR20" s="503">
        <f t="shared" ref="AR20" si="63">IF(AND(AD20=0,AD21=0),"No Prog ni Ejec",IF(AD20=0,CONCATENATE("No Prog, Ejec=  ",AD21),AD21/AD20))</f>
        <v>1</v>
      </c>
      <c r="AS20" s="503">
        <f t="shared" ref="AS20" si="64">IF(AND(AE20=0,AE21=0),"No Prog ni Ejec",IF(AE20=0,CONCATENATE("No Prog, Ejec=  ",AE21),AE21/AE20))</f>
        <v>1</v>
      </c>
      <c r="AT20" s="495">
        <f t="shared" ref="AT20" si="65">IF(AND(AF20=0,AF21=0),"No Prog ni Ejec",IF(AF20=0,CONCATENATE("No Prog, Ejec=  ",AF21),AF21/AF20))</f>
        <v>1</v>
      </c>
    </row>
    <row r="21" spans="1:46" s="174" customFormat="1" ht="26.1" customHeight="1" thickBot="1" x14ac:dyDescent="0.3">
      <c r="A21" s="488"/>
      <c r="B21" s="536"/>
      <c r="C21" s="458"/>
      <c r="D21" s="458"/>
      <c r="E21" s="458"/>
      <c r="F21" s="458"/>
      <c r="G21" s="458"/>
      <c r="H21" s="458"/>
      <c r="I21" s="458"/>
      <c r="J21" s="458"/>
      <c r="K21" s="458"/>
      <c r="L21" s="458"/>
      <c r="M21" s="458"/>
      <c r="N21" s="458"/>
      <c r="O21" s="481"/>
      <c r="P21" s="175"/>
      <c r="Q21" s="507"/>
      <c r="R21" s="509"/>
      <c r="S21" s="185" t="s">
        <v>45</v>
      </c>
      <c r="T21" s="186">
        <v>11</v>
      </c>
      <c r="U21" s="186">
        <v>7</v>
      </c>
      <c r="V21" s="186">
        <v>7</v>
      </c>
      <c r="W21" s="186">
        <v>11</v>
      </c>
      <c r="X21" s="186">
        <v>7</v>
      </c>
      <c r="Y21" s="186">
        <v>7</v>
      </c>
      <c r="Z21" s="186">
        <v>11</v>
      </c>
      <c r="AA21" s="186">
        <v>7</v>
      </c>
      <c r="AB21" s="186">
        <v>7</v>
      </c>
      <c r="AC21" s="66">
        <v>11</v>
      </c>
      <c r="AD21" s="66">
        <v>7</v>
      </c>
      <c r="AE21" s="66">
        <v>7</v>
      </c>
      <c r="AF21" s="187">
        <f>SUM(T21:AE21)</f>
        <v>100</v>
      </c>
      <c r="AG21" s="175"/>
      <c r="AH21" s="502"/>
      <c r="AI21" s="504"/>
      <c r="AJ21" s="504"/>
      <c r="AK21" s="504"/>
      <c r="AL21" s="504"/>
      <c r="AM21" s="504"/>
      <c r="AN21" s="504"/>
      <c r="AO21" s="504"/>
      <c r="AP21" s="504"/>
      <c r="AQ21" s="504"/>
      <c r="AR21" s="504"/>
      <c r="AS21" s="504"/>
      <c r="AT21" s="496"/>
    </row>
    <row r="22" spans="1:46" s="174" customFormat="1" ht="31.5" customHeight="1" thickTop="1" x14ac:dyDescent="0.25">
      <c r="A22" s="489">
        <v>3</v>
      </c>
      <c r="B22" s="459" t="str">
        <f>+'CONSOLIDADO ENE-DIC 2017'!C9</f>
        <v>Promover 100% la participación ciudadana</v>
      </c>
      <c r="C22" s="456">
        <v>0.1</v>
      </c>
      <c r="D22" s="456">
        <v>0.1</v>
      </c>
      <c r="E22" s="456">
        <v>0.12</v>
      </c>
      <c r="F22" s="456">
        <v>0.12</v>
      </c>
      <c r="G22" s="456">
        <v>0.16</v>
      </c>
      <c r="H22" s="456">
        <v>0.2</v>
      </c>
      <c r="I22" s="456">
        <v>0.3</v>
      </c>
      <c r="J22" s="456">
        <v>0.31</v>
      </c>
      <c r="K22" s="456">
        <v>0.55000000000000004</v>
      </c>
      <c r="L22" s="456">
        <v>0.7</v>
      </c>
      <c r="M22" s="456">
        <v>0.9</v>
      </c>
      <c r="N22" s="456">
        <v>0.9</v>
      </c>
      <c r="O22" s="479">
        <v>0.9</v>
      </c>
      <c r="P22" s="175"/>
      <c r="Q22" s="515" t="s">
        <v>70</v>
      </c>
      <c r="R22" s="499" t="s">
        <v>216</v>
      </c>
      <c r="S22" s="191" t="s">
        <v>44</v>
      </c>
      <c r="T22" s="192"/>
      <c r="U22" s="192"/>
      <c r="V22" s="192"/>
      <c r="W22" s="192"/>
      <c r="X22" s="192">
        <v>20</v>
      </c>
      <c r="Y22" s="192"/>
      <c r="Z22" s="192"/>
      <c r="AA22" s="192"/>
      <c r="AB22" s="192">
        <v>30</v>
      </c>
      <c r="AC22" s="64">
        <v>50</v>
      </c>
      <c r="AD22" s="64"/>
      <c r="AE22" s="64"/>
      <c r="AF22" s="193">
        <f>IF(SUM(T22:AE22)=100,SUM(T22:AE22),IF(SUM(T22:AE22)=0,0,"Debe ponderar 100 puntos"))</f>
        <v>100</v>
      </c>
      <c r="AG22" s="175"/>
      <c r="AH22" s="505" t="str">
        <f t="shared" ref="AH22" si="66">IF(AND(T22=0,T23=0),"No Prog ni Ejec",IF(T22=0,CONCATENATE("No Prog, Ejec=  ",T23),T23/T22))</f>
        <v>No Prog ni Ejec</v>
      </c>
      <c r="AI22" s="484" t="str">
        <f t="shared" ref="AI22" si="67">IF(AND(U22=0,U23=0),"No Prog ni Ejec",IF(U22=0,CONCATENATE("No Prog, Ejec=  ",U23),U23/U22))</f>
        <v>No Prog ni Ejec</v>
      </c>
      <c r="AJ22" s="484" t="str">
        <f t="shared" ref="AJ22" si="68">IF(AND(V22=0,V23=0),"No Prog ni Ejec",IF(V22=0,CONCATENATE("No Prog, Ejec=  ",V23),V23/V22))</f>
        <v>No Prog, Ejec=  5</v>
      </c>
      <c r="AK22" s="484" t="str">
        <f t="shared" ref="AK22" si="69">IF(AND(W22=0,W23=0),"No Prog ni Ejec",IF(W22=0,CONCATENATE("No Prog, Ejec=  ",W23),W23/W22))</f>
        <v>No Prog ni Ejec</v>
      </c>
      <c r="AL22" s="484">
        <f t="shared" ref="AL22" si="70">IF(AND(X22=0,X23=0),"No Prog ni Ejec",IF(X22=0,CONCATENATE("No Prog, Ejec=  ",X23),X23/X22))</f>
        <v>0.75</v>
      </c>
      <c r="AM22" s="484" t="str">
        <f t="shared" ref="AM22" si="71">IF(AND(Y22=0,Y23=0),"No Prog ni Ejec",IF(Y22=0,CONCATENATE("No Prog, Ejec=  ",Y23),Y23/Y22))</f>
        <v>No Prog ni Ejec</v>
      </c>
      <c r="AN22" s="484" t="str">
        <f t="shared" ref="AN22" si="72">IF(AND(Z22=0,Z23=0),"No Prog ni Ejec",IF(Z22=0,CONCATENATE("No Prog, Ejec=  ",Z23),Z23/Z22))</f>
        <v>No Prog ni Ejec</v>
      </c>
      <c r="AO22" s="484" t="str">
        <f t="shared" ref="AO22" si="73">IF(AND(AA22=0,AA23=0),"No Prog ni Ejec",IF(AA22=0,CONCATENATE("No Prog, Ejec=  ",AA23),AA23/AA22))</f>
        <v>No Prog ni Ejec</v>
      </c>
      <c r="AP22" s="484">
        <f t="shared" ref="AP22" si="74">IF(AND(AB22=0,AB23=0),"No Prog ni Ejec",IF(AB22=0,CONCATENATE("No Prog, Ejec=  ",AB23),AB23/AB22))</f>
        <v>1</v>
      </c>
      <c r="AQ22" s="484">
        <f t="shared" ref="AQ22" si="75">IF(AND(AC22=0,AC23=0),"No Prog ni Ejec",IF(AC22=0,CONCATENATE("No Prog, Ejec=  ",AC23),AC23/AC22))</f>
        <v>1</v>
      </c>
      <c r="AR22" s="484" t="str">
        <f t="shared" ref="AR22" si="76">IF(AND(AD22=0,AD23=0),"No Prog ni Ejec",IF(AD22=0,CONCATENATE("No Prog, Ejec=  ",AD23),AD23/AD22))</f>
        <v>No Prog ni Ejec</v>
      </c>
      <c r="AS22" s="484" t="str">
        <f t="shared" ref="AS22" si="77">IF(AND(AE22=0,AE23=0),"No Prog ni Ejec",IF(AE22=0,CONCATENATE("No Prog, Ejec=  ",AE23),AE23/AE22))</f>
        <v>No Prog ni Ejec</v>
      </c>
      <c r="AT22" s="482">
        <f t="shared" ref="AT22" si="78">IF(AND(AF22=0,AF23=0),"No Prog ni Ejec",IF(AF22=0,CONCATENATE("No Prog, Ejec=  ",AF23),AF23/AF22))</f>
        <v>1</v>
      </c>
    </row>
    <row r="23" spans="1:46" s="174" customFormat="1" ht="31.5" customHeight="1" x14ac:dyDescent="0.25">
      <c r="A23" s="490"/>
      <c r="B23" s="460"/>
      <c r="C23" s="457"/>
      <c r="D23" s="457"/>
      <c r="E23" s="457"/>
      <c r="F23" s="457"/>
      <c r="G23" s="457"/>
      <c r="H23" s="457"/>
      <c r="I23" s="457"/>
      <c r="J23" s="457"/>
      <c r="K23" s="457"/>
      <c r="L23" s="457"/>
      <c r="M23" s="457"/>
      <c r="N23" s="457"/>
      <c r="O23" s="480"/>
      <c r="P23" s="175"/>
      <c r="Q23" s="507"/>
      <c r="R23" s="508"/>
      <c r="S23" s="179" t="s">
        <v>45</v>
      </c>
      <c r="T23" s="180"/>
      <c r="U23" s="180"/>
      <c r="V23" s="180">
        <v>5</v>
      </c>
      <c r="W23" s="180"/>
      <c r="X23" s="180">
        <v>15</v>
      </c>
      <c r="Y23" s="180"/>
      <c r="Z23" s="180"/>
      <c r="AA23" s="180"/>
      <c r="AB23" s="180">
        <v>30</v>
      </c>
      <c r="AC23" s="65">
        <v>50</v>
      </c>
      <c r="AD23" s="65"/>
      <c r="AE23" s="65"/>
      <c r="AF23" s="181">
        <f>SUM(T23:AE23)</f>
        <v>100</v>
      </c>
      <c r="AG23" s="175"/>
      <c r="AH23" s="506"/>
      <c r="AI23" s="485"/>
      <c r="AJ23" s="485"/>
      <c r="AK23" s="485"/>
      <c r="AL23" s="485"/>
      <c r="AM23" s="485"/>
      <c r="AN23" s="485"/>
      <c r="AO23" s="485"/>
      <c r="AP23" s="485"/>
      <c r="AQ23" s="485"/>
      <c r="AR23" s="485"/>
      <c r="AS23" s="485"/>
      <c r="AT23" s="483"/>
    </row>
    <row r="24" spans="1:46" s="174" customFormat="1" ht="26.1" customHeight="1" x14ac:dyDescent="0.25">
      <c r="A24" s="490"/>
      <c r="B24" s="460"/>
      <c r="C24" s="457"/>
      <c r="D24" s="457"/>
      <c r="E24" s="457"/>
      <c r="F24" s="457"/>
      <c r="G24" s="457"/>
      <c r="H24" s="457"/>
      <c r="I24" s="457"/>
      <c r="J24" s="457"/>
      <c r="K24" s="457"/>
      <c r="L24" s="457"/>
      <c r="M24" s="457"/>
      <c r="N24" s="457"/>
      <c r="O24" s="480"/>
      <c r="P24" s="175"/>
      <c r="Q24" s="507" t="s">
        <v>71</v>
      </c>
      <c r="R24" s="508" t="s">
        <v>217</v>
      </c>
      <c r="S24" s="182" t="s">
        <v>44</v>
      </c>
      <c r="T24" s="183"/>
      <c r="U24" s="183"/>
      <c r="V24" s="183"/>
      <c r="W24" s="183">
        <v>20</v>
      </c>
      <c r="X24" s="183"/>
      <c r="Y24" s="183">
        <v>20</v>
      </c>
      <c r="Z24" s="183"/>
      <c r="AA24" s="183">
        <v>20</v>
      </c>
      <c r="AB24" s="183"/>
      <c r="AC24" s="68">
        <v>20</v>
      </c>
      <c r="AD24" s="68">
        <v>20</v>
      </c>
      <c r="AE24" s="68"/>
      <c r="AF24" s="184">
        <f>IF(SUM(T24:AE24)=100,SUM(T24:AE24),IF(SUM(T24:AE24)=0,0,"Debe ponderar 100 puntos"))</f>
        <v>100</v>
      </c>
      <c r="AG24" s="175"/>
      <c r="AH24" s="505" t="str">
        <f t="shared" ref="AH24" si="79">IF(AND(T24=0,T25=0),"No Prog ni Ejec",IF(T24=0,CONCATENATE("No Prog, Ejec=  ",T25),T25/T24))</f>
        <v>No Prog ni Ejec</v>
      </c>
      <c r="AI24" s="484" t="str">
        <f t="shared" ref="AI24" si="80">IF(AND(U24=0,U25=0),"No Prog ni Ejec",IF(U24=0,CONCATENATE("No Prog, Ejec=  ",U25),U25/U24))</f>
        <v>No Prog ni Ejec</v>
      </c>
      <c r="AJ24" s="484" t="str">
        <f t="shared" ref="AJ24" si="81">IF(AND(V24=0,V25=0),"No Prog ni Ejec",IF(V24=0,CONCATENATE("No Prog, Ejec=  ",V25),V25/V24))</f>
        <v>No Prog ni Ejec</v>
      </c>
      <c r="AK24" s="484">
        <f t="shared" ref="AK24" si="82">IF(AND(W24=0,W25=0),"No Prog ni Ejec",IF(W24=0,CONCATENATE("No Prog, Ejec=  ",W25),W25/W24))</f>
        <v>0</v>
      </c>
      <c r="AL24" s="484" t="str">
        <f t="shared" ref="AL24" si="83">IF(AND(X24=0,X25=0),"No Prog ni Ejec",IF(X24=0,CONCATENATE("No Prog, Ejec=  ",X25),X25/X24))</f>
        <v>No Prog ni Ejec</v>
      </c>
      <c r="AM24" s="484">
        <f t="shared" ref="AM24" si="84">IF(AND(Y24=0,Y25=0),"No Prog ni Ejec",IF(Y24=0,CONCATENATE("No Prog, Ejec=  ",Y25),Y25/Y24))</f>
        <v>1</v>
      </c>
      <c r="AN24" s="484" t="str">
        <f t="shared" ref="AN24" si="85">IF(AND(Z24=0,Z25=0),"No Prog ni Ejec",IF(Z24=0,CONCATENATE("No Prog, Ejec=  ",Z25),Z25/Z24))</f>
        <v>No Prog ni Ejec</v>
      </c>
      <c r="AO24" s="484">
        <f t="shared" ref="AO24" si="86">IF(AND(AA24=0,AA25=0),"No Prog ni Ejec",IF(AA24=0,CONCATENATE("No Prog, Ejec=  ",AA25),AA25/AA24))</f>
        <v>0.25</v>
      </c>
      <c r="AP24" s="484" t="str">
        <f t="shared" ref="AP24" si="87">IF(AND(AB24=0,AB25=0),"No Prog ni Ejec",IF(AB24=0,CONCATENATE("No Prog, Ejec=  ",AB25),AB25/AB24))</f>
        <v>No Prog ni Ejec</v>
      </c>
      <c r="AQ24" s="484">
        <f t="shared" ref="AQ24" si="88">IF(AND(AC24=0,AC25=0),"No Prog ni Ejec",IF(AC24=0,CONCATENATE("No Prog, Ejec=  ",AC25),AC25/AC24))</f>
        <v>0</v>
      </c>
      <c r="AR24" s="484">
        <f t="shared" ref="AR24" si="89">IF(AND(AD24=0,AD25=0),"No Prog ni Ejec",IF(AD24=0,CONCATENATE("No Prog, Ejec=  ",AD25),AD25/AD24))</f>
        <v>0</v>
      </c>
      <c r="AS24" s="484" t="str">
        <f t="shared" ref="AS24" si="90">IF(AND(AE24=0,AE25=0),"No Prog ni Ejec",IF(AE24=0,CONCATENATE("No Prog, Ejec=  ",AE25),AE25/AE24))</f>
        <v>No Prog, Ejec=  25</v>
      </c>
      <c r="AT24" s="482">
        <f t="shared" ref="AT24" si="91">IF(AND(AF24=0,AF25=0),"No Prog ni Ejec",IF(AF24=0,CONCATENATE("No Prog, Ejec=  ",AF25),AF25/AF24))</f>
        <v>0.5</v>
      </c>
    </row>
    <row r="25" spans="1:46" s="174" customFormat="1" ht="26.1" customHeight="1" x14ac:dyDescent="0.25">
      <c r="A25" s="490"/>
      <c r="B25" s="460"/>
      <c r="C25" s="457"/>
      <c r="D25" s="457"/>
      <c r="E25" s="457"/>
      <c r="F25" s="457"/>
      <c r="G25" s="457"/>
      <c r="H25" s="457"/>
      <c r="I25" s="457"/>
      <c r="J25" s="457"/>
      <c r="K25" s="457"/>
      <c r="L25" s="457"/>
      <c r="M25" s="457"/>
      <c r="N25" s="457"/>
      <c r="O25" s="480"/>
      <c r="P25" s="175"/>
      <c r="Q25" s="507"/>
      <c r="R25" s="508"/>
      <c r="S25" s="179" t="s">
        <v>45</v>
      </c>
      <c r="T25" s="180"/>
      <c r="U25" s="180"/>
      <c r="V25" s="180"/>
      <c r="W25" s="180">
        <v>0</v>
      </c>
      <c r="X25" s="180">
        <v>0</v>
      </c>
      <c r="Y25" s="180">
        <v>20</v>
      </c>
      <c r="Z25" s="180"/>
      <c r="AA25" s="180">
        <v>5</v>
      </c>
      <c r="AB25" s="180"/>
      <c r="AC25" s="65">
        <v>0</v>
      </c>
      <c r="AD25" s="65">
        <v>0</v>
      </c>
      <c r="AE25" s="65">
        <v>25</v>
      </c>
      <c r="AF25" s="181">
        <f>SUM(T25:AE25)</f>
        <v>50</v>
      </c>
      <c r="AG25" s="175"/>
      <c r="AH25" s="506"/>
      <c r="AI25" s="485"/>
      <c r="AJ25" s="485"/>
      <c r="AK25" s="485"/>
      <c r="AL25" s="485"/>
      <c r="AM25" s="485"/>
      <c r="AN25" s="485"/>
      <c r="AO25" s="485"/>
      <c r="AP25" s="485"/>
      <c r="AQ25" s="485"/>
      <c r="AR25" s="485"/>
      <c r="AS25" s="485"/>
      <c r="AT25" s="483"/>
    </row>
    <row r="26" spans="1:46" s="174" customFormat="1" ht="26.1" customHeight="1" x14ac:dyDescent="0.25">
      <c r="A26" s="490"/>
      <c r="B26" s="460"/>
      <c r="C26" s="457"/>
      <c r="D26" s="457"/>
      <c r="E26" s="457"/>
      <c r="F26" s="457"/>
      <c r="G26" s="457"/>
      <c r="H26" s="457"/>
      <c r="I26" s="457"/>
      <c r="J26" s="457"/>
      <c r="K26" s="457"/>
      <c r="L26" s="457"/>
      <c r="M26" s="457"/>
      <c r="N26" s="457"/>
      <c r="O26" s="480"/>
      <c r="P26" s="175"/>
      <c r="Q26" s="507" t="s">
        <v>72</v>
      </c>
      <c r="R26" s="508" t="s">
        <v>218</v>
      </c>
      <c r="S26" s="182" t="s">
        <v>44</v>
      </c>
      <c r="T26" s="183">
        <v>20</v>
      </c>
      <c r="U26" s="183"/>
      <c r="V26" s="183"/>
      <c r="W26" s="183"/>
      <c r="X26" s="183"/>
      <c r="Y26" s="183"/>
      <c r="Z26" s="183">
        <v>20</v>
      </c>
      <c r="AA26" s="183"/>
      <c r="AB26" s="183">
        <v>30</v>
      </c>
      <c r="AC26" s="68"/>
      <c r="AD26" s="68">
        <v>30</v>
      </c>
      <c r="AE26" s="68"/>
      <c r="AF26" s="184">
        <f>IF(SUM(T26:AE26)=100,SUM(T26:AE26),IF(SUM(T26:AE26)=0,0,"Debe ponderar 100 puntos"))</f>
        <v>100</v>
      </c>
      <c r="AG26" s="175"/>
      <c r="AH26" s="501">
        <f t="shared" ref="AH26" si="92">IF(AND(T26=0,T27=0),"No Prog ni Ejec",IF(T26=0,CONCATENATE("No Prog, Ejec=  ",T27),T27/T26))</f>
        <v>1</v>
      </c>
      <c r="AI26" s="503" t="str">
        <f t="shared" ref="AI26" si="93">IF(AND(U26=0,U27=0),"No Prog ni Ejec",IF(U26=0,CONCATENATE("No Prog, Ejec=  ",U27),U27/U26))</f>
        <v>No Prog ni Ejec</v>
      </c>
      <c r="AJ26" s="503" t="str">
        <f t="shared" ref="AJ26" si="94">IF(AND(V26=0,V27=0),"No Prog ni Ejec",IF(V26=0,CONCATENATE("No Prog, Ejec=  ",V27),V27/V26))</f>
        <v>No Prog ni Ejec</v>
      </c>
      <c r="AK26" s="503" t="str">
        <f t="shared" ref="AK26" si="95">IF(AND(W26=0,W27=0),"No Prog ni Ejec",IF(W26=0,CONCATENATE("No Prog, Ejec=  ",W27),W27/W26))</f>
        <v>No Prog ni Ejec</v>
      </c>
      <c r="AL26" s="503" t="str">
        <f t="shared" ref="AL26" si="96">IF(AND(X26=0,X27=0),"No Prog ni Ejec",IF(X26=0,CONCATENATE("No Prog, Ejec=  ",X27),X27/X26))</f>
        <v>No Prog ni Ejec</v>
      </c>
      <c r="AM26" s="503" t="str">
        <f t="shared" ref="AM26" si="97">IF(AND(Y26=0,Y27=0),"No Prog ni Ejec",IF(Y26=0,CONCATENATE("No Prog, Ejec=  ",Y27),Y27/Y26))</f>
        <v>No Prog ni Ejec</v>
      </c>
      <c r="AN26" s="503">
        <f t="shared" ref="AN26" si="98">IF(AND(Z26=0,Z27=0),"No Prog ni Ejec",IF(Z26=0,CONCATENATE("No Prog, Ejec=  ",Z27),Z27/Z26))</f>
        <v>1</v>
      </c>
      <c r="AO26" s="503" t="str">
        <f t="shared" ref="AO26" si="99">IF(AND(AA26=0,AA27=0),"No Prog ni Ejec",IF(AA26=0,CONCATENATE("No Prog, Ejec=  ",AA27),AA27/AA26))</f>
        <v>No Prog ni Ejec</v>
      </c>
      <c r="AP26" s="503">
        <f t="shared" ref="AP26" si="100">IF(AND(AB26=0,AB27=0),"No Prog ni Ejec",IF(AB26=0,CONCATENATE("No Prog, Ejec=  ",AB27),AB27/AB26))</f>
        <v>1</v>
      </c>
      <c r="AQ26" s="503" t="str">
        <f t="shared" ref="AQ26" si="101">IF(AND(AC26=0,AC27=0),"No Prog ni Ejec",IF(AC26=0,CONCATENATE("No Prog, Ejec=  ",AC27),AC27/AC26))</f>
        <v>No Prog ni Ejec</v>
      </c>
      <c r="AR26" s="503">
        <f t="shared" ref="AR26" si="102">IF(AND(AD26=0,AD27=0),"No Prog ni Ejec",IF(AD26=0,CONCATENATE("No Prog, Ejec=  ",AD27),AD27/AD26))</f>
        <v>0</v>
      </c>
      <c r="AS26" s="503" t="str">
        <f t="shared" ref="AS26" si="103">IF(AND(AE26=0,AE27=0),"No Prog ni Ejec",IF(AE26=0,CONCATENATE("No Prog, Ejec=  ",AE27),AE27/AE26))</f>
        <v>No Prog, Ejec=  30</v>
      </c>
      <c r="AT26" s="495">
        <f t="shared" ref="AT26" si="104">IF(AND(AF26=0,AF27=0),"No Prog ni Ejec",IF(AF26=0,CONCATENATE("No Prog, Ejec=  ",AF27),AF27/AF26))</f>
        <v>1</v>
      </c>
    </row>
    <row r="27" spans="1:46" s="174" customFormat="1" ht="26.1" customHeight="1" thickBot="1" x14ac:dyDescent="0.3">
      <c r="A27" s="491"/>
      <c r="B27" s="460"/>
      <c r="C27" s="457"/>
      <c r="D27" s="457"/>
      <c r="E27" s="457"/>
      <c r="F27" s="457"/>
      <c r="G27" s="457"/>
      <c r="H27" s="457"/>
      <c r="I27" s="457"/>
      <c r="J27" s="457"/>
      <c r="K27" s="457"/>
      <c r="L27" s="457"/>
      <c r="M27" s="457"/>
      <c r="N27" s="457"/>
      <c r="O27" s="480"/>
      <c r="P27" s="175"/>
      <c r="Q27" s="516"/>
      <c r="R27" s="509"/>
      <c r="S27" s="179" t="s">
        <v>45</v>
      </c>
      <c r="T27" s="180">
        <v>20</v>
      </c>
      <c r="U27" s="180"/>
      <c r="V27" s="180"/>
      <c r="W27" s="180"/>
      <c r="X27" s="180"/>
      <c r="Y27" s="180"/>
      <c r="Z27" s="180">
        <v>20</v>
      </c>
      <c r="AA27" s="180"/>
      <c r="AB27" s="180">
        <v>30</v>
      </c>
      <c r="AC27" s="65"/>
      <c r="AD27" s="65">
        <v>0</v>
      </c>
      <c r="AE27" s="65">
        <v>30</v>
      </c>
      <c r="AF27" s="181">
        <f>SUM(T27:AE27)</f>
        <v>100</v>
      </c>
      <c r="AG27" s="175"/>
      <c r="AH27" s="502"/>
      <c r="AI27" s="504"/>
      <c r="AJ27" s="504"/>
      <c r="AK27" s="504"/>
      <c r="AL27" s="504"/>
      <c r="AM27" s="504"/>
      <c r="AN27" s="504"/>
      <c r="AO27" s="504"/>
      <c r="AP27" s="504"/>
      <c r="AQ27" s="504"/>
      <c r="AR27" s="504"/>
      <c r="AS27" s="504"/>
      <c r="AT27" s="496"/>
    </row>
    <row r="28" spans="1:46" s="174" customFormat="1" ht="26.1" customHeight="1" thickTop="1" x14ac:dyDescent="0.25">
      <c r="A28" s="490">
        <v>4</v>
      </c>
      <c r="B28" s="459" t="str">
        <f>+'CONSOLIDADO ENE-DIC 2017'!C10</f>
        <v>Asesorar 100% a los procesos en el desarrollo de las actividades clave para el logro de objetivos y metas institucionales.</v>
      </c>
      <c r="C28" s="456">
        <v>0.06</v>
      </c>
      <c r="D28" s="456">
        <v>0.17</v>
      </c>
      <c r="E28" s="456">
        <v>0.27</v>
      </c>
      <c r="F28" s="456">
        <v>0.39</v>
      </c>
      <c r="G28" s="456">
        <v>0.49</v>
      </c>
      <c r="H28" s="456">
        <v>0.55000000000000004</v>
      </c>
      <c r="I28" s="456">
        <v>0.62</v>
      </c>
      <c r="J28" s="456">
        <v>0.66</v>
      </c>
      <c r="K28" s="456">
        <v>0.7</v>
      </c>
      <c r="L28" s="456">
        <v>0.8</v>
      </c>
      <c r="M28" s="456">
        <v>0.84</v>
      </c>
      <c r="N28" s="456">
        <v>0.88</v>
      </c>
      <c r="O28" s="479">
        <v>0.88</v>
      </c>
      <c r="P28" s="175"/>
      <c r="Q28" s="515" t="s">
        <v>77</v>
      </c>
      <c r="R28" s="537" t="s">
        <v>219</v>
      </c>
      <c r="S28" s="188" t="s">
        <v>44</v>
      </c>
      <c r="T28" s="189"/>
      <c r="U28" s="70">
        <v>15</v>
      </c>
      <c r="V28" s="70">
        <v>20</v>
      </c>
      <c r="W28" s="70">
        <v>25</v>
      </c>
      <c r="X28" s="70">
        <v>10</v>
      </c>
      <c r="Y28" s="294">
        <v>4.3</v>
      </c>
      <c r="Z28" s="294">
        <v>4.3</v>
      </c>
      <c r="AA28" s="294">
        <v>4.3</v>
      </c>
      <c r="AB28" s="294">
        <v>4.3</v>
      </c>
      <c r="AC28" s="294">
        <v>4.3</v>
      </c>
      <c r="AD28" s="294">
        <v>4.3</v>
      </c>
      <c r="AE28" s="294">
        <v>4.2</v>
      </c>
      <c r="AF28" s="190">
        <f>IF(SUM(T28:AE28)=100,SUM(T28:AE28),IF(SUM(T28:AE28)=0,0,"Debe ponderar 100 puntos"))</f>
        <v>99.999999999999986</v>
      </c>
      <c r="AG28" s="175"/>
      <c r="AH28" s="505" t="str">
        <f t="shared" ref="AH28" si="105">IF(AND(T28=0,T29=0),"No Prog ni Ejec",IF(T28=0,CONCATENATE("No Prog, Ejec=  ",T29),T29/T28))</f>
        <v>No Prog ni Ejec</v>
      </c>
      <c r="AI28" s="484">
        <f t="shared" ref="AI28" si="106">IF(AND(U28=0,U29=0),"No Prog ni Ejec",IF(U28=0,CONCATENATE("No Prog, Ejec=  ",U29),U29/U28))</f>
        <v>1</v>
      </c>
      <c r="AJ28" s="484">
        <f t="shared" ref="AJ28" si="107">IF(AND(V28=0,V29=0),"No Prog ni Ejec",IF(V28=0,CONCATENATE("No Prog, Ejec=  ",V29),V29/V28))</f>
        <v>1</v>
      </c>
      <c r="AK28" s="484">
        <f t="shared" ref="AK28" si="108">IF(AND(W28=0,W29=0),"No Prog ni Ejec",IF(W28=0,CONCATENATE("No Prog, Ejec=  ",W29),W29/W28))</f>
        <v>1</v>
      </c>
      <c r="AL28" s="484">
        <f t="shared" ref="AL28" si="109">IF(AND(X28=0,X29=0),"No Prog ni Ejec",IF(X28=0,CONCATENATE("No Prog, Ejec=  ",X29),X29/X28))</f>
        <v>1</v>
      </c>
      <c r="AM28" s="484">
        <f t="shared" ref="AM28" si="110">IF(AND(Y28=0,Y29=0),"No Prog ni Ejec",IF(Y28=0,CONCATENATE("No Prog, Ejec=  ",Y29),Y29/Y28))</f>
        <v>1</v>
      </c>
      <c r="AN28" s="484">
        <f t="shared" ref="AN28" si="111">IF(AND(Z28=0,Z29=0),"No Prog ni Ejec",IF(Z28=0,CONCATENATE("No Prog, Ejec=  ",Z29),Z29/Z28))</f>
        <v>1</v>
      </c>
      <c r="AO28" s="484">
        <f t="shared" ref="AO28" si="112">IF(AND(AA28=0,AA29=0),"No Prog ni Ejec",IF(AA28=0,CONCATENATE("No Prog, Ejec=  ",AA29),AA29/AA28))</f>
        <v>1</v>
      </c>
      <c r="AP28" s="484">
        <f t="shared" ref="AP28" si="113">IF(AND(AB28=0,AB29=0),"No Prog ni Ejec",IF(AB28=0,CONCATENATE("No Prog, Ejec=  ",AB29),AB29/AB28))</f>
        <v>1</v>
      </c>
      <c r="AQ28" s="484">
        <f t="shared" ref="AQ28" si="114">IF(AND(AC28=0,AC29=0),"No Prog ni Ejec",IF(AC28=0,CONCATENATE("No Prog, Ejec=  ",AC29),AC29/AC28))</f>
        <v>1</v>
      </c>
      <c r="AR28" s="484">
        <f t="shared" ref="AR28" si="115">IF(AND(AD28=0,AD29=0),"No Prog ni Ejec",IF(AD28=0,CONCATENATE("No Prog, Ejec=  ",AD29),AD29/AD28))</f>
        <v>1</v>
      </c>
      <c r="AS28" s="484">
        <f t="shared" ref="AS28" si="116">IF(AND(AE28=0,AE29=0),"No Prog ni Ejec",IF(AE28=0,CONCATENATE("No Prog, Ejec=  ",AE29),AE29/AE28))</f>
        <v>1</v>
      </c>
      <c r="AT28" s="482">
        <f t="shared" ref="AT28" si="117">IF(AND(AF28=0,AF29=0),"No Prog ni Ejec",IF(AF28=0,CONCATENATE("No Prog, Ejec=  ",AF29),AF29/AF28))</f>
        <v>1</v>
      </c>
    </row>
    <row r="29" spans="1:46" s="174" customFormat="1" ht="26.1" customHeight="1" x14ac:dyDescent="0.25">
      <c r="A29" s="490"/>
      <c r="B29" s="460"/>
      <c r="C29" s="457"/>
      <c r="D29" s="457"/>
      <c r="E29" s="457"/>
      <c r="F29" s="457"/>
      <c r="G29" s="457"/>
      <c r="H29" s="457"/>
      <c r="I29" s="457"/>
      <c r="J29" s="457"/>
      <c r="K29" s="457"/>
      <c r="L29" s="457"/>
      <c r="M29" s="457"/>
      <c r="N29" s="457"/>
      <c r="O29" s="480"/>
      <c r="P29" s="175"/>
      <c r="Q29" s="507"/>
      <c r="R29" s="508"/>
      <c r="S29" s="179" t="s">
        <v>45</v>
      </c>
      <c r="T29" s="180"/>
      <c r="U29" s="65">
        <v>15</v>
      </c>
      <c r="V29" s="65">
        <v>20</v>
      </c>
      <c r="W29" s="65">
        <v>25</v>
      </c>
      <c r="X29" s="65">
        <v>10</v>
      </c>
      <c r="Y29" s="295">
        <v>4.3</v>
      </c>
      <c r="Z29" s="295">
        <v>4.3</v>
      </c>
      <c r="AA29" s="295">
        <v>4.3</v>
      </c>
      <c r="AB29" s="295">
        <v>4.3</v>
      </c>
      <c r="AC29" s="295">
        <v>4.3</v>
      </c>
      <c r="AD29" s="295">
        <v>4.3</v>
      </c>
      <c r="AE29" s="295">
        <v>4.2</v>
      </c>
      <c r="AF29" s="181">
        <f>SUM(T29:AE29)</f>
        <v>99.999999999999986</v>
      </c>
      <c r="AG29" s="175"/>
      <c r="AH29" s="506"/>
      <c r="AI29" s="485"/>
      <c r="AJ29" s="485"/>
      <c r="AK29" s="485"/>
      <c r="AL29" s="485"/>
      <c r="AM29" s="485"/>
      <c r="AN29" s="485"/>
      <c r="AO29" s="485"/>
      <c r="AP29" s="485"/>
      <c r="AQ29" s="485"/>
      <c r="AR29" s="485"/>
      <c r="AS29" s="485"/>
      <c r="AT29" s="483"/>
    </row>
    <row r="30" spans="1:46" s="174" customFormat="1" ht="26.1" customHeight="1" x14ac:dyDescent="0.25">
      <c r="A30" s="490"/>
      <c r="B30" s="460"/>
      <c r="C30" s="457"/>
      <c r="D30" s="457"/>
      <c r="E30" s="457"/>
      <c r="F30" s="457"/>
      <c r="G30" s="457"/>
      <c r="H30" s="457"/>
      <c r="I30" s="457"/>
      <c r="J30" s="457"/>
      <c r="K30" s="457"/>
      <c r="L30" s="457"/>
      <c r="M30" s="457"/>
      <c r="N30" s="457"/>
      <c r="O30" s="480"/>
      <c r="P30" s="175"/>
      <c r="Q30" s="507" t="s">
        <v>78</v>
      </c>
      <c r="R30" s="508" t="s">
        <v>220</v>
      </c>
      <c r="S30" s="182" t="s">
        <v>44</v>
      </c>
      <c r="T30" s="183">
        <v>15</v>
      </c>
      <c r="U30" s="183">
        <v>10</v>
      </c>
      <c r="V30" s="183">
        <v>15</v>
      </c>
      <c r="W30" s="183">
        <v>15</v>
      </c>
      <c r="X30" s="183">
        <v>10</v>
      </c>
      <c r="Y30" s="183">
        <v>5</v>
      </c>
      <c r="Z30" s="183">
        <v>5</v>
      </c>
      <c r="AA30" s="183">
        <v>5</v>
      </c>
      <c r="AB30" s="183">
        <v>5</v>
      </c>
      <c r="AC30" s="68">
        <v>5</v>
      </c>
      <c r="AD30" s="68">
        <v>5</v>
      </c>
      <c r="AE30" s="68">
        <v>5</v>
      </c>
      <c r="AF30" s="184">
        <f>IF(SUM(T30:AE30)=100,SUM(T30:AE30),IF(SUM(T30:AE30)=0,0,"Debe ponderar 100 puntos"))</f>
        <v>100</v>
      </c>
      <c r="AG30" s="175"/>
      <c r="AH30" s="505">
        <f t="shared" ref="AH30" si="118">IF(AND(T30=0,T31=0),"No Prog ni Ejec",IF(T30=0,CONCATENATE("No Prog, Ejec=  ",T31),T31/T30))</f>
        <v>0.66666666666666663</v>
      </c>
      <c r="AI30" s="484">
        <f t="shared" ref="AI30" si="119">IF(AND(U30=0,U31=0),"No Prog ni Ejec",IF(U30=0,CONCATENATE("No Prog, Ejec=  ",U31),U31/U30))</f>
        <v>1</v>
      </c>
      <c r="AJ30" s="484">
        <f t="shared" ref="AJ30" si="120">IF(AND(V30=0,V31=0),"No Prog ni Ejec",IF(V30=0,CONCATENATE("No Prog, Ejec=  ",V31),V31/V30))</f>
        <v>1</v>
      </c>
      <c r="AK30" s="484">
        <f t="shared" ref="AK30" si="121">IF(AND(W30=0,W31=0),"No Prog ni Ejec",IF(W30=0,CONCATENATE("No Prog, Ejec=  ",W31),W31/W30))</f>
        <v>1</v>
      </c>
      <c r="AL30" s="484">
        <f t="shared" ref="AL30" si="122">IF(AND(X30=0,X31=0),"No Prog ni Ejec",IF(X30=0,CONCATENATE("No Prog, Ejec=  ",X31),X31/X30))</f>
        <v>1</v>
      </c>
      <c r="AM30" s="484">
        <f t="shared" ref="AM30" si="123">IF(AND(Y30=0,Y31=0),"No Prog ni Ejec",IF(Y30=0,CONCATENATE("No Prog, Ejec=  ",Y31),Y31/Y30))</f>
        <v>1</v>
      </c>
      <c r="AN30" s="484">
        <f t="shared" ref="AN30" si="124">IF(AND(Z30=0,Z31=0),"No Prog ni Ejec",IF(Z30=0,CONCATENATE("No Prog, Ejec=  ",Z31),Z31/Z30))</f>
        <v>1</v>
      </c>
      <c r="AO30" s="484">
        <f t="shared" ref="AO30" si="125">IF(AND(AA30=0,AA31=0),"No Prog ni Ejec",IF(AA30=0,CONCATENATE("No Prog, Ejec=  ",AA31),AA31/AA30))</f>
        <v>1</v>
      </c>
      <c r="AP30" s="484">
        <f t="shared" ref="AP30" si="126">IF(AND(AB30=0,AB31=0),"No Prog ni Ejec",IF(AB30=0,CONCATENATE("No Prog, Ejec=  ",AB31),AB31/AB30))</f>
        <v>1</v>
      </c>
      <c r="AQ30" s="484">
        <f t="shared" ref="AQ30" si="127">IF(AND(AC30=0,AC31=0),"No Prog ni Ejec",IF(AC30=0,CONCATENATE("No Prog, Ejec=  ",AC31),AC31/AC30))</f>
        <v>1</v>
      </c>
      <c r="AR30" s="484">
        <f t="shared" ref="AR30" si="128">IF(AND(AD30=0,AD31=0),"No Prog ni Ejec",IF(AD30=0,CONCATENATE("No Prog, Ejec=  ",AD31),AD31/AD30))</f>
        <v>1</v>
      </c>
      <c r="AS30" s="484">
        <f t="shared" ref="AS30" si="129">IF(AND(AE30=0,AE31=0),"No Prog ni Ejec",IF(AE30=0,CONCATENATE("No Prog, Ejec=  ",AE31),AE31/AE30))</f>
        <v>2</v>
      </c>
      <c r="AT30" s="482">
        <f t="shared" ref="AT30" si="130">IF(AND(AF30=0,AF31=0),"No Prog ni Ejec",IF(AF30=0,CONCATENATE("No Prog, Ejec=  ",AF31),AF31/AF30))</f>
        <v>1</v>
      </c>
    </row>
    <row r="31" spans="1:46" s="174" customFormat="1" ht="26.1" customHeight="1" x14ac:dyDescent="0.25">
      <c r="A31" s="490"/>
      <c r="B31" s="460"/>
      <c r="C31" s="457"/>
      <c r="D31" s="457"/>
      <c r="E31" s="457"/>
      <c r="F31" s="457"/>
      <c r="G31" s="457"/>
      <c r="H31" s="457"/>
      <c r="I31" s="457"/>
      <c r="J31" s="457"/>
      <c r="K31" s="457"/>
      <c r="L31" s="457"/>
      <c r="M31" s="457"/>
      <c r="N31" s="457"/>
      <c r="O31" s="480"/>
      <c r="P31" s="175"/>
      <c r="Q31" s="507"/>
      <c r="R31" s="508"/>
      <c r="S31" s="179" t="s">
        <v>45</v>
      </c>
      <c r="T31" s="180">
        <v>10</v>
      </c>
      <c r="U31" s="180">
        <v>10</v>
      </c>
      <c r="V31" s="180">
        <v>15</v>
      </c>
      <c r="W31" s="180">
        <v>15</v>
      </c>
      <c r="X31" s="180">
        <v>10</v>
      </c>
      <c r="Y31" s="180">
        <v>5</v>
      </c>
      <c r="Z31" s="180">
        <v>5</v>
      </c>
      <c r="AA31" s="180">
        <v>5</v>
      </c>
      <c r="AB31" s="180">
        <v>5</v>
      </c>
      <c r="AC31" s="65">
        <v>5</v>
      </c>
      <c r="AD31" s="65">
        <v>5</v>
      </c>
      <c r="AE31" s="65">
        <v>10</v>
      </c>
      <c r="AF31" s="181">
        <f>SUM(T31:AE31)</f>
        <v>100</v>
      </c>
      <c r="AG31" s="175"/>
      <c r="AH31" s="506"/>
      <c r="AI31" s="485"/>
      <c r="AJ31" s="485"/>
      <c r="AK31" s="485"/>
      <c r="AL31" s="485"/>
      <c r="AM31" s="485"/>
      <c r="AN31" s="485"/>
      <c r="AO31" s="485"/>
      <c r="AP31" s="485"/>
      <c r="AQ31" s="485"/>
      <c r="AR31" s="485"/>
      <c r="AS31" s="485"/>
      <c r="AT31" s="483"/>
    </row>
    <row r="32" spans="1:46" s="174" customFormat="1" ht="26.1" customHeight="1" x14ac:dyDescent="0.25">
      <c r="A32" s="490"/>
      <c r="B32" s="460"/>
      <c r="C32" s="457"/>
      <c r="D32" s="457"/>
      <c r="E32" s="457"/>
      <c r="F32" s="457"/>
      <c r="G32" s="457"/>
      <c r="H32" s="457"/>
      <c r="I32" s="457"/>
      <c r="J32" s="457"/>
      <c r="K32" s="457"/>
      <c r="L32" s="457"/>
      <c r="M32" s="457"/>
      <c r="N32" s="457"/>
      <c r="O32" s="480"/>
      <c r="P32" s="175"/>
      <c r="Q32" s="507" t="s">
        <v>79</v>
      </c>
      <c r="R32" s="508" t="s">
        <v>74</v>
      </c>
      <c r="S32" s="182" t="s">
        <v>44</v>
      </c>
      <c r="T32" s="183">
        <v>10</v>
      </c>
      <c r="U32" s="183">
        <v>10</v>
      </c>
      <c r="V32" s="183">
        <v>5</v>
      </c>
      <c r="W32" s="183">
        <v>10</v>
      </c>
      <c r="X32" s="183">
        <v>5</v>
      </c>
      <c r="Y32" s="183">
        <v>5</v>
      </c>
      <c r="Z32" s="183">
        <v>10</v>
      </c>
      <c r="AA32" s="183">
        <v>5</v>
      </c>
      <c r="AB32" s="183">
        <v>6</v>
      </c>
      <c r="AC32" s="68">
        <v>21</v>
      </c>
      <c r="AD32" s="68">
        <v>8</v>
      </c>
      <c r="AE32" s="68">
        <v>5</v>
      </c>
      <c r="AF32" s="184">
        <f>IF(SUM(T32:AE32)=100,SUM(T32:AE32),IF(SUM(T32:AE32)=0,0,"Debe ponderar 100 puntos"))</f>
        <v>100</v>
      </c>
      <c r="AG32" s="175"/>
      <c r="AH32" s="505">
        <f t="shared" ref="AH32" si="131">IF(AND(T32=0,T33=0),"No Prog ni Ejec",IF(T32=0,CONCATENATE("No Prog, Ejec=  ",T33),T33/T32))</f>
        <v>1</v>
      </c>
      <c r="AI32" s="484">
        <f t="shared" ref="AI32" si="132">IF(AND(U32=0,U33=0),"No Prog ni Ejec",IF(U32=0,CONCATENATE("No Prog, Ejec=  ",U33),U33/U32))</f>
        <v>1</v>
      </c>
      <c r="AJ32" s="484">
        <f t="shared" ref="AJ32" si="133">IF(AND(V32=0,V33=0),"No Prog ni Ejec",IF(V32=0,CONCATENATE("No Prog, Ejec=  ",V33),V33/V32))</f>
        <v>1</v>
      </c>
      <c r="AK32" s="484">
        <f t="shared" ref="AK32" si="134">IF(AND(W32=0,W33=0),"No Prog ni Ejec",IF(W32=0,CONCATENATE("No Prog, Ejec=  ",W33),W33/W32))</f>
        <v>1</v>
      </c>
      <c r="AL32" s="484">
        <f t="shared" ref="AL32" si="135">IF(AND(X32=0,X33=0),"No Prog ni Ejec",IF(X32=0,CONCATENATE("No Prog, Ejec=  ",X33),X33/X32))</f>
        <v>1</v>
      </c>
      <c r="AM32" s="484">
        <f t="shared" ref="AM32" si="136">IF(AND(Y32=0,Y33=0),"No Prog ni Ejec",IF(Y32=0,CONCATENATE("No Prog, Ejec=  ",Y33),Y33/Y32))</f>
        <v>1</v>
      </c>
      <c r="AN32" s="484">
        <f t="shared" ref="AN32" si="137">IF(AND(Z32=0,Z33=0),"No Prog ni Ejec",IF(Z32=0,CONCATENATE("No Prog, Ejec=  ",Z33),Z33/Z32))</f>
        <v>1</v>
      </c>
      <c r="AO32" s="484">
        <f t="shared" ref="AO32" si="138">IF(AND(AA32=0,AA33=0),"No Prog ni Ejec",IF(AA32=0,CONCATENATE("No Prog, Ejec=  ",AA33),AA33/AA32))</f>
        <v>1</v>
      </c>
      <c r="AP32" s="484">
        <f t="shared" ref="AP32" si="139">IF(AND(AB32=0,AB33=0),"No Prog ni Ejec",IF(AB32=0,CONCATENATE("No Prog, Ejec=  ",AB33),AB33/AB32))</f>
        <v>1</v>
      </c>
      <c r="AQ32" s="484">
        <f t="shared" ref="AQ32" si="140">IF(AND(AC32=0,AC33=0),"No Prog ni Ejec",IF(AC32=0,CONCATENATE("No Prog, Ejec=  ",AC33),AC33/AC32))</f>
        <v>1</v>
      </c>
      <c r="AR32" s="484">
        <f t="shared" ref="AR32" si="141">IF(AND(AD32=0,AD33=0),"No Prog ni Ejec",IF(AD32=0,CONCATENATE("No Prog, Ejec=  ",AD33),AD33/AD32))</f>
        <v>1</v>
      </c>
      <c r="AS32" s="484">
        <f t="shared" ref="AS32" si="142">IF(AND(AE32=0,AE33=0),"No Prog ni Ejec",IF(AE32=0,CONCATENATE("No Prog, Ejec=  ",AE33),AE33/AE32))</f>
        <v>1</v>
      </c>
      <c r="AT32" s="482">
        <f t="shared" ref="AT32" si="143">IF(AND(AF32=0,AF33=0),"No Prog ni Ejec",IF(AF32=0,CONCATENATE("No Prog, Ejec=  ",AF33),AF33/AF32))</f>
        <v>1</v>
      </c>
    </row>
    <row r="33" spans="1:46" s="174" customFormat="1" ht="26.1" customHeight="1" x14ac:dyDescent="0.25">
      <c r="A33" s="490"/>
      <c r="B33" s="460"/>
      <c r="C33" s="457"/>
      <c r="D33" s="457"/>
      <c r="E33" s="457"/>
      <c r="F33" s="457"/>
      <c r="G33" s="457"/>
      <c r="H33" s="457"/>
      <c r="I33" s="457"/>
      <c r="J33" s="457"/>
      <c r="K33" s="457"/>
      <c r="L33" s="457"/>
      <c r="M33" s="457"/>
      <c r="N33" s="457"/>
      <c r="O33" s="480"/>
      <c r="P33" s="175"/>
      <c r="Q33" s="507"/>
      <c r="R33" s="508"/>
      <c r="S33" s="179" t="s">
        <v>45</v>
      </c>
      <c r="T33" s="180">
        <v>10</v>
      </c>
      <c r="U33" s="180">
        <v>10</v>
      </c>
      <c r="V33" s="180">
        <v>5</v>
      </c>
      <c r="W33" s="180">
        <v>10</v>
      </c>
      <c r="X33" s="180">
        <v>5</v>
      </c>
      <c r="Y33" s="180">
        <v>5</v>
      </c>
      <c r="Z33" s="180">
        <v>10</v>
      </c>
      <c r="AA33" s="180">
        <v>5</v>
      </c>
      <c r="AB33" s="180">
        <v>6</v>
      </c>
      <c r="AC33" s="65">
        <v>21</v>
      </c>
      <c r="AD33" s="65">
        <v>8</v>
      </c>
      <c r="AE33" s="65">
        <v>5</v>
      </c>
      <c r="AF33" s="181">
        <f>SUM(T33:AE33)</f>
        <v>100</v>
      </c>
      <c r="AG33" s="175"/>
      <c r="AH33" s="506"/>
      <c r="AI33" s="485"/>
      <c r="AJ33" s="485"/>
      <c r="AK33" s="485"/>
      <c r="AL33" s="485"/>
      <c r="AM33" s="485"/>
      <c r="AN33" s="485"/>
      <c r="AO33" s="485"/>
      <c r="AP33" s="485"/>
      <c r="AQ33" s="485"/>
      <c r="AR33" s="485"/>
      <c r="AS33" s="485"/>
      <c r="AT33" s="483"/>
    </row>
    <row r="34" spans="1:46" s="174" customFormat="1" ht="26.1" customHeight="1" x14ac:dyDescent="0.25">
      <c r="A34" s="490"/>
      <c r="B34" s="460"/>
      <c r="C34" s="457"/>
      <c r="D34" s="457"/>
      <c r="E34" s="457"/>
      <c r="F34" s="457"/>
      <c r="G34" s="457"/>
      <c r="H34" s="457"/>
      <c r="I34" s="457"/>
      <c r="J34" s="457"/>
      <c r="K34" s="457"/>
      <c r="L34" s="457"/>
      <c r="M34" s="457"/>
      <c r="N34" s="457"/>
      <c r="O34" s="480"/>
      <c r="P34" s="175"/>
      <c r="Q34" s="507" t="s">
        <v>80</v>
      </c>
      <c r="R34" s="508" t="s">
        <v>76</v>
      </c>
      <c r="S34" s="182" t="s">
        <v>44</v>
      </c>
      <c r="T34" s="183">
        <v>20</v>
      </c>
      <c r="U34" s="183">
        <v>23</v>
      </c>
      <c r="V34" s="183">
        <v>3</v>
      </c>
      <c r="W34" s="183">
        <v>10</v>
      </c>
      <c r="X34" s="183">
        <v>3</v>
      </c>
      <c r="Y34" s="183">
        <v>3</v>
      </c>
      <c r="Z34" s="183">
        <v>13</v>
      </c>
      <c r="AA34" s="183">
        <v>3</v>
      </c>
      <c r="AB34" s="183">
        <v>3</v>
      </c>
      <c r="AC34" s="68">
        <v>10</v>
      </c>
      <c r="AD34" s="68">
        <v>5</v>
      </c>
      <c r="AE34" s="68">
        <v>4</v>
      </c>
      <c r="AF34" s="184">
        <f>IF(SUM(T34:AE34)=100,SUM(T34:AE34),IF(SUM(T34:AE34)=0,0,"Debe ponderar 100 puntos"))</f>
        <v>100</v>
      </c>
      <c r="AG34" s="175"/>
      <c r="AH34" s="505">
        <f t="shared" ref="AH34" si="144">IF(AND(T34=0,T35=0),"No Prog ni Ejec",IF(T34=0,CONCATENATE("No Prog, Ejec=  ",T35),T35/T34))</f>
        <v>1</v>
      </c>
      <c r="AI34" s="484">
        <f t="shared" ref="AI34" si="145">IF(AND(U34=0,U35=0),"No Prog ni Ejec",IF(U34=0,CONCATENATE("No Prog, Ejec=  ",U35),U35/U34))</f>
        <v>1</v>
      </c>
      <c r="AJ34" s="484">
        <f t="shared" ref="AJ34" si="146">IF(AND(V34=0,V35=0),"No Prog ni Ejec",IF(V34=0,CONCATENATE("No Prog, Ejec=  ",V35),V35/V34))</f>
        <v>1</v>
      </c>
      <c r="AK34" s="484">
        <f t="shared" ref="AK34" si="147">IF(AND(W34=0,W35=0),"No Prog ni Ejec",IF(W34=0,CONCATENATE("No Prog, Ejec=  ",W35),W35/W34))</f>
        <v>1</v>
      </c>
      <c r="AL34" s="484">
        <f t="shared" ref="AL34" si="148">IF(AND(X34=0,X35=0),"No Prog ni Ejec",IF(X34=0,CONCATENATE("No Prog, Ejec=  ",X35),X35/X34))</f>
        <v>1</v>
      </c>
      <c r="AM34" s="484">
        <f t="shared" ref="AM34" si="149">IF(AND(Y34=0,Y35=0),"No Prog ni Ejec",IF(Y34=0,CONCATENATE("No Prog, Ejec=  ",Y35),Y35/Y34))</f>
        <v>1</v>
      </c>
      <c r="AN34" s="484">
        <f t="shared" ref="AN34" si="150">IF(AND(Z34=0,Z35=0),"No Prog ni Ejec",IF(Z34=0,CONCATENATE("No Prog, Ejec=  ",Z35),Z35/Z34))</f>
        <v>1</v>
      </c>
      <c r="AO34" s="484">
        <f t="shared" ref="AO34" si="151">IF(AND(AA34=0,AA35=0),"No Prog ni Ejec",IF(AA34=0,CONCATENATE("No Prog, Ejec=  ",AA35),AA35/AA34))</f>
        <v>1</v>
      </c>
      <c r="AP34" s="484">
        <f t="shared" ref="AP34" si="152">IF(AND(AB34=0,AB35=0),"No Prog ni Ejec",IF(AB34=0,CONCATENATE("No Prog, Ejec=  ",AB35),AB35/AB34))</f>
        <v>1</v>
      </c>
      <c r="AQ34" s="484">
        <f t="shared" ref="AQ34" si="153">IF(AND(AC34=0,AC35=0),"No Prog ni Ejec",IF(AC34=0,CONCATENATE("No Prog, Ejec=  ",AC35),AC35/AC34))</f>
        <v>1</v>
      </c>
      <c r="AR34" s="484">
        <f t="shared" ref="AR34" si="154">IF(AND(AD34=0,AD35=0),"No Prog ni Ejec",IF(AD34=0,CONCATENATE("No Prog, Ejec=  ",AD35),AD35/AD34))</f>
        <v>1</v>
      </c>
      <c r="AS34" s="484">
        <f t="shared" ref="AS34" si="155">IF(AND(AE34=0,AE35=0),"No Prog ni Ejec",IF(AE34=0,CONCATENATE("No Prog, Ejec=  ",AE35),AE35/AE34))</f>
        <v>1</v>
      </c>
      <c r="AT34" s="482">
        <f t="shared" ref="AT34" si="156">IF(AND(AF34=0,AF35=0),"No Prog ni Ejec",IF(AF34=0,CONCATENATE("No Prog, Ejec=  ",AF35),AF35/AF34))</f>
        <v>1</v>
      </c>
    </row>
    <row r="35" spans="1:46" s="174" customFormat="1" ht="26.1" customHeight="1" x14ac:dyDescent="0.25">
      <c r="A35" s="490"/>
      <c r="B35" s="460"/>
      <c r="C35" s="457"/>
      <c r="D35" s="457"/>
      <c r="E35" s="457"/>
      <c r="F35" s="457"/>
      <c r="G35" s="457"/>
      <c r="H35" s="457"/>
      <c r="I35" s="457"/>
      <c r="J35" s="457"/>
      <c r="K35" s="457"/>
      <c r="L35" s="457"/>
      <c r="M35" s="457"/>
      <c r="N35" s="457"/>
      <c r="O35" s="480"/>
      <c r="P35" s="175"/>
      <c r="Q35" s="507"/>
      <c r="R35" s="508"/>
      <c r="S35" s="179" t="s">
        <v>45</v>
      </c>
      <c r="T35" s="180">
        <v>20</v>
      </c>
      <c r="U35" s="180">
        <v>23</v>
      </c>
      <c r="V35" s="180">
        <v>3</v>
      </c>
      <c r="W35" s="180">
        <v>10</v>
      </c>
      <c r="X35" s="180">
        <v>3</v>
      </c>
      <c r="Y35" s="180">
        <v>3</v>
      </c>
      <c r="Z35" s="180">
        <v>13</v>
      </c>
      <c r="AA35" s="180">
        <v>3</v>
      </c>
      <c r="AB35" s="180">
        <v>3</v>
      </c>
      <c r="AC35" s="65">
        <v>10</v>
      </c>
      <c r="AD35" s="65">
        <v>5</v>
      </c>
      <c r="AE35" s="65">
        <v>4</v>
      </c>
      <c r="AF35" s="181">
        <f>SUM(T35:AE35)</f>
        <v>100</v>
      </c>
      <c r="AG35" s="175"/>
      <c r="AH35" s="506"/>
      <c r="AI35" s="485"/>
      <c r="AJ35" s="485"/>
      <c r="AK35" s="485"/>
      <c r="AL35" s="485"/>
      <c r="AM35" s="485"/>
      <c r="AN35" s="485"/>
      <c r="AO35" s="485"/>
      <c r="AP35" s="485"/>
      <c r="AQ35" s="485"/>
      <c r="AR35" s="485"/>
      <c r="AS35" s="485"/>
      <c r="AT35" s="483"/>
    </row>
    <row r="36" spans="1:46" s="174" customFormat="1" ht="26.1" customHeight="1" x14ac:dyDescent="0.25">
      <c r="A36" s="490"/>
      <c r="B36" s="460"/>
      <c r="C36" s="457"/>
      <c r="D36" s="457"/>
      <c r="E36" s="457"/>
      <c r="F36" s="457"/>
      <c r="G36" s="457"/>
      <c r="H36" s="457"/>
      <c r="I36" s="457"/>
      <c r="J36" s="457"/>
      <c r="K36" s="457"/>
      <c r="L36" s="457"/>
      <c r="M36" s="457"/>
      <c r="N36" s="457"/>
      <c r="O36" s="480"/>
      <c r="P36" s="175"/>
      <c r="Q36" s="507" t="s">
        <v>81</v>
      </c>
      <c r="R36" s="508" t="s">
        <v>221</v>
      </c>
      <c r="S36" s="182" t="s">
        <v>44</v>
      </c>
      <c r="T36" s="183"/>
      <c r="U36" s="183">
        <v>3</v>
      </c>
      <c r="V36" s="183">
        <v>5</v>
      </c>
      <c r="W36" s="183">
        <v>5</v>
      </c>
      <c r="X36" s="183">
        <v>16</v>
      </c>
      <c r="Y36" s="183">
        <v>16</v>
      </c>
      <c r="Z36" s="183">
        <v>3</v>
      </c>
      <c r="AA36" s="183">
        <v>5</v>
      </c>
      <c r="AB36" s="183">
        <v>16</v>
      </c>
      <c r="AC36" s="68">
        <v>16</v>
      </c>
      <c r="AD36" s="68">
        <v>10</v>
      </c>
      <c r="AE36" s="68">
        <v>5</v>
      </c>
      <c r="AF36" s="184">
        <f>IF(SUM(T36:AE36)=100,SUM(T36:AE36),IF(SUM(T36:AE36)=0,0,"Debe ponderar 100 puntos"))</f>
        <v>100</v>
      </c>
      <c r="AG36" s="175"/>
      <c r="AH36" s="501" t="str">
        <f t="shared" ref="AH36" si="157">IF(AND(T36=0,T37=0),"No Prog ni Ejec",IF(T36=0,CONCATENATE("No Prog, Ejec=  ",T37),T37/T36))</f>
        <v>No Prog ni Ejec</v>
      </c>
      <c r="AI36" s="503">
        <f t="shared" ref="AI36" si="158">IF(AND(U36=0,U37=0),"No Prog ni Ejec",IF(U36=0,CONCATENATE("No Prog, Ejec=  ",U37),U37/U36))</f>
        <v>1</v>
      </c>
      <c r="AJ36" s="503">
        <f t="shared" ref="AJ36" si="159">IF(AND(V36=0,V37=0),"No Prog ni Ejec",IF(V36=0,CONCATENATE("No Prog, Ejec=  ",V37),V37/V36))</f>
        <v>1</v>
      </c>
      <c r="AK36" s="503">
        <f t="shared" ref="AK36" si="160">IF(AND(W36=0,W37=0),"No Prog ni Ejec",IF(W36=0,CONCATENATE("No Prog, Ejec=  ",W37),W37/W36))</f>
        <v>1</v>
      </c>
      <c r="AL36" s="503">
        <f t="shared" ref="AL36" si="161">IF(AND(X36=0,X37=0),"No Prog ni Ejec",IF(X36=0,CONCATENATE("No Prog, Ejec=  ",X37),X37/X36))</f>
        <v>1</v>
      </c>
      <c r="AM36" s="503">
        <f t="shared" ref="AM36" si="162">IF(AND(Y36=0,Y37=0),"No Prog ni Ejec",IF(Y36=0,CONCATENATE("No Prog, Ejec=  ",Y37),Y37/Y36))</f>
        <v>1</v>
      </c>
      <c r="AN36" s="503">
        <f t="shared" ref="AN36" si="163">IF(AND(Z36=0,Z37=0),"No Prog ni Ejec",IF(Z36=0,CONCATENATE("No Prog, Ejec=  ",Z37),Z37/Z36))</f>
        <v>1</v>
      </c>
      <c r="AO36" s="503">
        <f t="shared" ref="AO36" si="164">IF(AND(AA36=0,AA37=0),"No Prog ni Ejec",IF(AA36=0,CONCATENATE("No Prog, Ejec=  ",AA37),AA37/AA36))</f>
        <v>1</v>
      </c>
      <c r="AP36" s="503">
        <f t="shared" ref="AP36" si="165">IF(AND(AB36=0,AB37=0),"No Prog ni Ejec",IF(AB36=0,CONCATENATE("No Prog, Ejec=  ",AB37),AB37/AB36))</f>
        <v>0</v>
      </c>
      <c r="AQ36" s="503">
        <f t="shared" ref="AQ36" si="166">IF(AND(AC36=0,AC37=0),"No Prog ni Ejec",IF(AC36=0,CONCATENATE("No Prog, Ejec=  ",AC37),AC37/AC36))</f>
        <v>0.3125</v>
      </c>
      <c r="AR36" s="503">
        <f t="shared" ref="AR36" si="167">IF(AND(AD36=0,AD37=0),"No Prog ni Ejec",IF(AD36=0,CONCATENATE("No Prog, Ejec=  ",AD37),AD37/AD36))</f>
        <v>0</v>
      </c>
      <c r="AS36" s="503">
        <f t="shared" ref="AS36" si="168">IF(AND(AE36=0,AE37=0),"No Prog ni Ejec",IF(AE36=0,CONCATENATE("No Prog, Ejec=  ",AE37),AE37/AE36))</f>
        <v>0</v>
      </c>
      <c r="AT36" s="495">
        <f t="shared" ref="AT36" si="169">IF(AND(AF36=0,AF37=0),"No Prog ni Ejec",IF(AF36=0,CONCATENATE("No Prog, Ejec=  ",AF37),AF37/AF36))</f>
        <v>0.57999999999999996</v>
      </c>
    </row>
    <row r="37" spans="1:46" s="174" customFormat="1" ht="31.5" customHeight="1" thickBot="1" x14ac:dyDescent="0.3">
      <c r="A37" s="491"/>
      <c r="B37" s="494"/>
      <c r="C37" s="458"/>
      <c r="D37" s="458"/>
      <c r="E37" s="458"/>
      <c r="F37" s="458"/>
      <c r="G37" s="458"/>
      <c r="H37" s="458"/>
      <c r="I37" s="458"/>
      <c r="J37" s="458"/>
      <c r="K37" s="458"/>
      <c r="L37" s="458"/>
      <c r="M37" s="458"/>
      <c r="N37" s="458"/>
      <c r="O37" s="481"/>
      <c r="P37" s="175"/>
      <c r="Q37" s="507"/>
      <c r="R37" s="509"/>
      <c r="S37" s="179" t="s">
        <v>45</v>
      </c>
      <c r="T37" s="180"/>
      <c r="U37" s="65">
        <v>3</v>
      </c>
      <c r="V37" s="65">
        <v>5</v>
      </c>
      <c r="W37" s="65">
        <v>5</v>
      </c>
      <c r="X37" s="65">
        <v>16</v>
      </c>
      <c r="Y37" s="65">
        <v>16</v>
      </c>
      <c r="Z37" s="65">
        <v>3</v>
      </c>
      <c r="AA37" s="65">
        <v>5</v>
      </c>
      <c r="AB37" s="65">
        <v>0</v>
      </c>
      <c r="AC37" s="65">
        <v>5</v>
      </c>
      <c r="AD37" s="65">
        <v>0</v>
      </c>
      <c r="AE37" s="65">
        <v>0</v>
      </c>
      <c r="AF37" s="181">
        <f>SUM(T37:AE37)</f>
        <v>58</v>
      </c>
      <c r="AG37" s="175"/>
      <c r="AH37" s="502"/>
      <c r="AI37" s="504"/>
      <c r="AJ37" s="504"/>
      <c r="AK37" s="504"/>
      <c r="AL37" s="504"/>
      <c r="AM37" s="504"/>
      <c r="AN37" s="504"/>
      <c r="AO37" s="504"/>
      <c r="AP37" s="504"/>
      <c r="AQ37" s="504"/>
      <c r="AR37" s="504"/>
      <c r="AS37" s="504"/>
      <c r="AT37" s="496"/>
    </row>
    <row r="38" spans="1:46" s="174" customFormat="1" ht="30" customHeight="1" thickTop="1" x14ac:dyDescent="0.25">
      <c r="A38" s="486">
        <v>5</v>
      </c>
      <c r="B38" s="459" t="str">
        <f>+'CONSOLIDADO ENE-DIC 2017'!C11</f>
        <v>Lograr una ejecución presupuestal de inversión a nivel de compromisos, superior al 96% al cierre de la vigencia fiscal.</v>
      </c>
      <c r="C38" s="461">
        <v>0.1066</v>
      </c>
      <c r="D38" s="461">
        <v>0.29609999999999997</v>
      </c>
      <c r="E38" s="464">
        <v>0.38719999999999999</v>
      </c>
      <c r="F38" s="467">
        <v>0.40460000000000002</v>
      </c>
      <c r="G38" s="467">
        <v>0.44669999999999999</v>
      </c>
      <c r="H38" s="467">
        <v>0.47060000000000002</v>
      </c>
      <c r="I38" s="467">
        <v>0.50409999999999999</v>
      </c>
      <c r="J38" s="467">
        <v>0.69369999999999998</v>
      </c>
      <c r="K38" s="467">
        <v>0.72529999999999994</v>
      </c>
      <c r="L38" s="467">
        <v>0.7893</v>
      </c>
      <c r="M38" s="467">
        <v>0.82599999999999996</v>
      </c>
      <c r="N38" s="467">
        <v>0.99060000000000004</v>
      </c>
      <c r="O38" s="551">
        <v>0.99060000000000004</v>
      </c>
      <c r="P38" s="175"/>
      <c r="Q38" s="497" t="s">
        <v>106</v>
      </c>
      <c r="R38" s="499" t="s">
        <v>222</v>
      </c>
      <c r="S38" s="188" t="s">
        <v>44</v>
      </c>
      <c r="T38" s="189">
        <v>67</v>
      </c>
      <c r="U38" s="189">
        <v>3</v>
      </c>
      <c r="V38" s="189">
        <v>3</v>
      </c>
      <c r="W38" s="189">
        <v>3</v>
      </c>
      <c r="X38" s="189">
        <v>3</v>
      </c>
      <c r="Y38" s="189">
        <v>3</v>
      </c>
      <c r="Z38" s="189">
        <v>3</v>
      </c>
      <c r="AA38" s="189">
        <v>3</v>
      </c>
      <c r="AB38" s="189">
        <v>3</v>
      </c>
      <c r="AC38" s="70">
        <v>3</v>
      </c>
      <c r="AD38" s="70">
        <v>3</v>
      </c>
      <c r="AE38" s="70">
        <v>3</v>
      </c>
      <c r="AF38" s="190">
        <f>IF(SUM(T38:AE38)=100,SUM(T38:AE38),IF(SUM(T38:AE38)=0,0,"Debe ponderar 100 puntos"))</f>
        <v>100</v>
      </c>
      <c r="AG38" s="175"/>
      <c r="AH38" s="505">
        <f t="shared" ref="AH38" si="170">IF(AND(T38=0,T39=0),"No Prog ni Ejec",IF(T38=0,CONCATENATE("No Prog, Ejec=  ",T39),T39/T38))</f>
        <v>1</v>
      </c>
      <c r="AI38" s="484">
        <f t="shared" ref="AI38" si="171">IF(AND(U38=0,U39=0),"No Prog ni Ejec",IF(U38=0,CONCATENATE("No Prog, Ejec=  ",U39),U39/U38))</f>
        <v>1</v>
      </c>
      <c r="AJ38" s="484">
        <f t="shared" ref="AJ38" si="172">IF(AND(V38=0,V39=0),"No Prog ni Ejec",IF(V38=0,CONCATENATE("No Prog, Ejec=  ",V39),V39/V38))</f>
        <v>1</v>
      </c>
      <c r="AK38" s="484">
        <f t="shared" ref="AK38" si="173">IF(AND(W38=0,W39=0),"No Prog ni Ejec",IF(W38=0,CONCATENATE("No Prog, Ejec=  ",W39),W39/W38))</f>
        <v>1</v>
      </c>
      <c r="AL38" s="484">
        <f t="shared" ref="AL38" si="174">IF(AND(X38=0,X39=0),"No Prog ni Ejec",IF(X38=0,CONCATENATE("No Prog, Ejec=  ",X39),X39/X38))</f>
        <v>1</v>
      </c>
      <c r="AM38" s="484">
        <f t="shared" ref="AM38" si="175">IF(AND(Y38=0,Y39=0),"No Prog ni Ejec",IF(Y38=0,CONCATENATE("No Prog, Ejec=  ",Y39),Y39/Y38))</f>
        <v>1</v>
      </c>
      <c r="AN38" s="484">
        <f t="shared" ref="AN38" si="176">IF(AND(Z38=0,Z39=0),"No Prog ni Ejec",IF(Z38=0,CONCATENATE("No Prog, Ejec=  ",Z39),Z39/Z38))</f>
        <v>1</v>
      </c>
      <c r="AO38" s="484">
        <f t="shared" ref="AO38" si="177">IF(AND(AA38=0,AA39=0),"No Prog ni Ejec",IF(AA38=0,CONCATENATE("No Prog, Ejec=  ",AA39),AA39/AA38))</f>
        <v>1</v>
      </c>
      <c r="AP38" s="484">
        <f t="shared" ref="AP38" si="178">IF(AND(AB38=0,AB39=0),"No Prog ni Ejec",IF(AB38=0,CONCATENATE("No Prog, Ejec=  ",AB39),AB39/AB38))</f>
        <v>1</v>
      </c>
      <c r="AQ38" s="484">
        <f t="shared" ref="AQ38" si="179">IF(AND(AC38=0,AC39=0),"No Prog ni Ejec",IF(AC38=0,CONCATENATE("No Prog, Ejec=  ",AC39),AC39/AC38))</f>
        <v>1</v>
      </c>
      <c r="AR38" s="484">
        <f t="shared" ref="AR38" si="180">IF(AND(AD38=0,AD39=0),"No Prog ni Ejec",IF(AD38=0,CONCATENATE("No Prog, Ejec=  ",AD39),AD39/AD38))</f>
        <v>1</v>
      </c>
      <c r="AS38" s="484">
        <f t="shared" ref="AS38" si="181">IF(AND(AE38=0,AE39=0),"No Prog ni Ejec",IF(AE38=0,CONCATENATE("No Prog, Ejec=  ",AE39),AE39/AE38))</f>
        <v>1</v>
      </c>
      <c r="AT38" s="482">
        <f>IF(AND(AF38=0,AF39=0),"No Prog ni Ejec",IF(AF38=0,CONCATENATE("No Prog, Ejec=  ",AF39),AF39/AF38))</f>
        <v>1</v>
      </c>
    </row>
    <row r="39" spans="1:46" s="174" customFormat="1" ht="30" customHeight="1" x14ac:dyDescent="0.25">
      <c r="A39" s="487"/>
      <c r="B39" s="460"/>
      <c r="C39" s="462"/>
      <c r="D39" s="462"/>
      <c r="E39" s="465"/>
      <c r="F39" s="468"/>
      <c r="G39" s="468"/>
      <c r="H39" s="468"/>
      <c r="I39" s="468"/>
      <c r="J39" s="468"/>
      <c r="K39" s="468"/>
      <c r="L39" s="468"/>
      <c r="M39" s="468"/>
      <c r="N39" s="468"/>
      <c r="O39" s="552"/>
      <c r="P39" s="175"/>
      <c r="Q39" s="498"/>
      <c r="R39" s="500"/>
      <c r="S39" s="179" t="s">
        <v>45</v>
      </c>
      <c r="T39" s="180">
        <v>67</v>
      </c>
      <c r="U39" s="180">
        <v>3</v>
      </c>
      <c r="V39" s="180">
        <v>3</v>
      </c>
      <c r="W39" s="180">
        <v>3</v>
      </c>
      <c r="X39" s="180">
        <v>3</v>
      </c>
      <c r="Y39" s="180">
        <v>3</v>
      </c>
      <c r="Z39" s="180">
        <v>3</v>
      </c>
      <c r="AA39" s="180">
        <v>3</v>
      </c>
      <c r="AB39" s="180">
        <v>3</v>
      </c>
      <c r="AC39" s="65">
        <v>3</v>
      </c>
      <c r="AD39" s="65">
        <v>3</v>
      </c>
      <c r="AE39" s="65">
        <v>3</v>
      </c>
      <c r="AF39" s="181">
        <f>SUM(T39:AE39)</f>
        <v>100</v>
      </c>
      <c r="AG39" s="175"/>
      <c r="AH39" s="506"/>
      <c r="AI39" s="485"/>
      <c r="AJ39" s="485"/>
      <c r="AK39" s="485"/>
      <c r="AL39" s="485"/>
      <c r="AM39" s="485"/>
      <c r="AN39" s="485"/>
      <c r="AO39" s="485"/>
      <c r="AP39" s="485"/>
      <c r="AQ39" s="485"/>
      <c r="AR39" s="485"/>
      <c r="AS39" s="485"/>
      <c r="AT39" s="483"/>
    </row>
    <row r="40" spans="1:46" s="174" customFormat="1" ht="30" customHeight="1" x14ac:dyDescent="0.25">
      <c r="A40" s="487"/>
      <c r="B40" s="460"/>
      <c r="C40" s="462"/>
      <c r="D40" s="462"/>
      <c r="E40" s="465"/>
      <c r="F40" s="468"/>
      <c r="G40" s="468"/>
      <c r="H40" s="468"/>
      <c r="I40" s="468"/>
      <c r="J40" s="468"/>
      <c r="K40" s="468"/>
      <c r="L40" s="468"/>
      <c r="M40" s="468"/>
      <c r="N40" s="468"/>
      <c r="O40" s="552"/>
      <c r="P40" s="175"/>
      <c r="Q40" s="512" t="s">
        <v>107</v>
      </c>
      <c r="R40" s="508" t="s">
        <v>223</v>
      </c>
      <c r="S40" s="182" t="s">
        <v>44</v>
      </c>
      <c r="T40" s="183"/>
      <c r="U40" s="183"/>
      <c r="V40" s="183"/>
      <c r="W40" s="183"/>
      <c r="X40" s="183"/>
      <c r="Y40" s="183"/>
      <c r="Z40" s="183"/>
      <c r="AA40" s="183">
        <v>50</v>
      </c>
      <c r="AB40" s="183">
        <v>30</v>
      </c>
      <c r="AC40" s="68">
        <v>20</v>
      </c>
      <c r="AD40" s="68"/>
      <c r="AE40" s="68"/>
      <c r="AF40" s="184">
        <f>IF(SUM(T40:AE40)=100,SUM(T40:AE40),IF(SUM(T40:AE40)=0,0,"Debe ponderar 100 puntos"))</f>
        <v>100</v>
      </c>
      <c r="AG40" s="175"/>
      <c r="AH40" s="505" t="str">
        <f t="shared" ref="AH40" si="182">IF(AND(T40=0,T41=0),"No Prog ni Ejec",IF(T40=0,CONCATENATE("No Prog, Ejec=  ",T41),T41/T40))</f>
        <v>No Prog ni Ejec</v>
      </c>
      <c r="AI40" s="484" t="str">
        <f t="shared" ref="AI40" si="183">IF(AND(U40=0,U41=0),"No Prog ni Ejec",IF(U40=0,CONCATENATE("No Prog, Ejec=  ",U41),U41/U40))</f>
        <v>No Prog ni Ejec</v>
      </c>
      <c r="AJ40" s="484" t="str">
        <f t="shared" ref="AJ40" si="184">IF(AND(V40=0,V41=0),"No Prog ni Ejec",IF(V40=0,CONCATENATE("No Prog, Ejec=  ",V41),V41/V40))</f>
        <v>No Prog ni Ejec</v>
      </c>
      <c r="AK40" s="484" t="str">
        <f t="shared" ref="AK40" si="185">IF(AND(W40=0,W41=0),"No Prog ni Ejec",IF(W40=0,CONCATENATE("No Prog, Ejec=  ",W41),W41/W40))</f>
        <v>No Prog ni Ejec</v>
      </c>
      <c r="AL40" s="484" t="str">
        <f t="shared" ref="AL40" si="186">IF(AND(X40=0,X41=0),"No Prog ni Ejec",IF(X40=0,CONCATENATE("No Prog, Ejec=  ",X41),X41/X40))</f>
        <v>No Prog ni Ejec</v>
      </c>
      <c r="AM40" s="484" t="str">
        <f t="shared" ref="AM40" si="187">IF(AND(Y40=0,Y41=0),"No Prog ni Ejec",IF(Y40=0,CONCATENATE("No Prog, Ejec=  ",Y41),Y41/Y40))</f>
        <v>No Prog ni Ejec</v>
      </c>
      <c r="AN40" s="484" t="str">
        <f t="shared" ref="AN40" si="188">IF(AND(Z40=0,Z41=0),"No Prog ni Ejec",IF(Z40=0,CONCATENATE("No Prog, Ejec=  ",Z41),Z41/Z40))</f>
        <v>No Prog ni Ejec</v>
      </c>
      <c r="AO40" s="484">
        <f t="shared" ref="AO40" si="189">IF(AND(AA40=0,AA41=0),"No Prog ni Ejec",IF(AA40=0,CONCATENATE("No Prog, Ejec=  ",AA41),AA41/AA40))</f>
        <v>1</v>
      </c>
      <c r="AP40" s="484">
        <f t="shared" ref="AP40" si="190">IF(AND(AB40=0,AB41=0),"No Prog ni Ejec",IF(AB40=0,CONCATENATE("No Prog, Ejec=  ",AB41),AB41/AB40))</f>
        <v>0.33333333333333331</v>
      </c>
      <c r="AQ40" s="484">
        <f>IF(AND(AC40=0,AC41=0),"No Prog ni Ejec",IF(AC40=0,CONCATENATE("No Prog, Ejec=  ",AC41),AC41/AC40))</f>
        <v>1</v>
      </c>
      <c r="AR40" s="484" t="str">
        <f t="shared" ref="AR40" si="191">IF(AND(AD40=0,AD41=0),"No Prog ni Ejec",IF(AD40=0,CONCATENATE("No Prog, Ejec=  ",AD41),AD41/AD40))</f>
        <v>No Prog, Ejec=  20</v>
      </c>
      <c r="AS40" s="484" t="str">
        <f t="shared" ref="AS40" si="192">IF(AND(AE40=0,AE41=0),"No Prog ni Ejec",IF(AE40=0,CONCATENATE("No Prog, Ejec=  ",AE41),AE41/AE40))</f>
        <v>No Prog ni Ejec</v>
      </c>
      <c r="AT40" s="482">
        <f>IF(AND(AF40=0,AF41=0),"No Prog ni Ejec",IF(AF40=0,CONCATENATE("No Prog, Ejec=  ",AF41),AF41/AF40))</f>
        <v>1</v>
      </c>
    </row>
    <row r="41" spans="1:46" s="174" customFormat="1" ht="30" customHeight="1" x14ac:dyDescent="0.25">
      <c r="A41" s="487"/>
      <c r="B41" s="460"/>
      <c r="C41" s="462"/>
      <c r="D41" s="462"/>
      <c r="E41" s="465"/>
      <c r="F41" s="468"/>
      <c r="G41" s="468"/>
      <c r="H41" s="468"/>
      <c r="I41" s="468"/>
      <c r="J41" s="468"/>
      <c r="K41" s="468"/>
      <c r="L41" s="468"/>
      <c r="M41" s="468"/>
      <c r="N41" s="468"/>
      <c r="O41" s="552"/>
      <c r="P41" s="175"/>
      <c r="Q41" s="498"/>
      <c r="R41" s="508"/>
      <c r="S41" s="179" t="s">
        <v>45</v>
      </c>
      <c r="T41" s="180"/>
      <c r="U41" s="180"/>
      <c r="V41" s="180"/>
      <c r="W41" s="180"/>
      <c r="X41" s="180"/>
      <c r="Y41" s="180"/>
      <c r="Z41" s="180"/>
      <c r="AA41" s="180">
        <v>50</v>
      </c>
      <c r="AB41" s="180">
        <v>10</v>
      </c>
      <c r="AC41" s="65">
        <v>20</v>
      </c>
      <c r="AD41" s="65">
        <v>20</v>
      </c>
      <c r="AE41" s="65"/>
      <c r="AF41" s="181">
        <f>SUM(T41:AE41)</f>
        <v>100</v>
      </c>
      <c r="AG41" s="175"/>
      <c r="AH41" s="506"/>
      <c r="AI41" s="485"/>
      <c r="AJ41" s="485"/>
      <c r="AK41" s="485"/>
      <c r="AL41" s="485"/>
      <c r="AM41" s="485"/>
      <c r="AN41" s="485"/>
      <c r="AO41" s="485"/>
      <c r="AP41" s="485"/>
      <c r="AQ41" s="485"/>
      <c r="AR41" s="485"/>
      <c r="AS41" s="485"/>
      <c r="AT41" s="483"/>
    </row>
    <row r="42" spans="1:46" s="174" customFormat="1" ht="30" customHeight="1" x14ac:dyDescent="0.25">
      <c r="A42" s="487"/>
      <c r="B42" s="460"/>
      <c r="C42" s="462"/>
      <c r="D42" s="462"/>
      <c r="E42" s="465"/>
      <c r="F42" s="468"/>
      <c r="G42" s="468"/>
      <c r="H42" s="468"/>
      <c r="I42" s="468"/>
      <c r="J42" s="468"/>
      <c r="K42" s="468"/>
      <c r="L42" s="468"/>
      <c r="M42" s="468"/>
      <c r="N42" s="468"/>
      <c r="O42" s="552"/>
      <c r="P42" s="175"/>
      <c r="Q42" s="512" t="s">
        <v>108</v>
      </c>
      <c r="R42" s="508" t="s">
        <v>224</v>
      </c>
      <c r="S42" s="182" t="s">
        <v>44</v>
      </c>
      <c r="T42" s="183">
        <v>6</v>
      </c>
      <c r="U42" s="183">
        <v>8</v>
      </c>
      <c r="V42" s="183">
        <v>8</v>
      </c>
      <c r="W42" s="183">
        <v>8</v>
      </c>
      <c r="X42" s="183">
        <v>8</v>
      </c>
      <c r="Y42" s="183">
        <v>8</v>
      </c>
      <c r="Z42" s="183">
        <v>8</v>
      </c>
      <c r="AA42" s="183">
        <v>8</v>
      </c>
      <c r="AB42" s="183">
        <v>8</v>
      </c>
      <c r="AC42" s="68">
        <v>10</v>
      </c>
      <c r="AD42" s="68">
        <v>10</v>
      </c>
      <c r="AE42" s="68">
        <v>10</v>
      </c>
      <c r="AF42" s="184">
        <f>IF(SUM(T42:AE42)=100,SUM(T42:AE42),IF(SUM(T42:AE42)=0,0,"Debe ponderar 100 puntos"))</f>
        <v>100</v>
      </c>
      <c r="AG42" s="175"/>
      <c r="AH42" s="505">
        <f t="shared" ref="AH42" si="193">IF(AND(T42=0,T43=0),"No Prog ni Ejec",IF(T42=0,CONCATENATE("No Prog, Ejec=  ",T43),T43/T42))</f>
        <v>1</v>
      </c>
      <c r="AI42" s="484">
        <f t="shared" ref="AI42" si="194">IF(AND(U42=0,U43=0),"No Prog ni Ejec",IF(U42=0,CONCATENATE("No Prog, Ejec=  ",U43),U43/U42))</f>
        <v>1</v>
      </c>
      <c r="AJ42" s="484">
        <f t="shared" ref="AJ42" si="195">IF(AND(V42=0,V43=0),"No Prog ni Ejec",IF(V42=0,CONCATENATE("No Prog, Ejec=  ",V43),V43/V42))</f>
        <v>1</v>
      </c>
      <c r="AK42" s="484">
        <f t="shared" ref="AK42" si="196">IF(AND(W42=0,W43=0),"No Prog ni Ejec",IF(W42=0,CONCATENATE("No Prog, Ejec=  ",W43),W43/W42))</f>
        <v>1</v>
      </c>
      <c r="AL42" s="484">
        <f t="shared" ref="AL42" si="197">IF(AND(X42=0,X43=0),"No Prog ni Ejec",IF(X42=0,CONCATENATE("No Prog, Ejec=  ",X43),X43/X42))</f>
        <v>1</v>
      </c>
      <c r="AM42" s="484">
        <f t="shared" ref="AM42" si="198">IF(AND(Y42=0,Y43=0),"No Prog ni Ejec",IF(Y42=0,CONCATENATE("No Prog, Ejec=  ",Y43),Y43/Y42))</f>
        <v>1</v>
      </c>
      <c r="AN42" s="484">
        <f t="shared" ref="AN42" si="199">IF(AND(Z42=0,Z43=0),"No Prog ni Ejec",IF(Z42=0,CONCATENATE("No Prog, Ejec=  ",Z43),Z43/Z42))</f>
        <v>1</v>
      </c>
      <c r="AO42" s="484">
        <f t="shared" ref="AO42" si="200">IF(AND(AA42=0,AA43=0),"No Prog ni Ejec",IF(AA42=0,CONCATENATE("No Prog, Ejec=  ",AA43),AA43/AA42))</f>
        <v>1</v>
      </c>
      <c r="AP42" s="484">
        <f t="shared" ref="AP42" si="201">IF(AND(AB42=0,AB43=0),"No Prog ni Ejec",IF(AB42=0,CONCATENATE("No Prog, Ejec=  ",AB43),AB43/AB42))</f>
        <v>1</v>
      </c>
      <c r="AQ42" s="484">
        <f t="shared" ref="AQ42" si="202">IF(AND(AC42=0,AC43=0),"No Prog ni Ejec",IF(AC42=0,CONCATENATE("No Prog, Ejec=  ",AC43),AC43/AC42))</f>
        <v>1</v>
      </c>
      <c r="AR42" s="484">
        <f t="shared" ref="AR42" si="203">IF(AND(AD42=0,AD43=0),"No Prog ni Ejec",IF(AD42=0,CONCATENATE("No Prog, Ejec=  ",AD43),AD43/AD42))</f>
        <v>1</v>
      </c>
      <c r="AS42" s="484">
        <f t="shared" ref="AS42" si="204">IF(AND(AE42=0,AE43=0),"No Prog ni Ejec",IF(AE42=0,CONCATENATE("No Prog, Ejec=  ",AE43),AE43/AE42))</f>
        <v>1</v>
      </c>
      <c r="AT42" s="482">
        <f t="shared" ref="AT42" si="205">IF(AND(AF42=0,AF43=0),"No Prog ni Ejec",IF(AF42=0,CONCATENATE("No Prog, Ejec=  ",AF43),AF43/AF42))</f>
        <v>1</v>
      </c>
    </row>
    <row r="43" spans="1:46" s="174" customFormat="1" ht="30" customHeight="1" x14ac:dyDescent="0.25">
      <c r="A43" s="487"/>
      <c r="B43" s="460"/>
      <c r="C43" s="462"/>
      <c r="D43" s="462"/>
      <c r="E43" s="465"/>
      <c r="F43" s="468"/>
      <c r="G43" s="468"/>
      <c r="H43" s="468"/>
      <c r="I43" s="468"/>
      <c r="J43" s="468"/>
      <c r="K43" s="468"/>
      <c r="L43" s="468"/>
      <c r="M43" s="468"/>
      <c r="N43" s="468"/>
      <c r="O43" s="552"/>
      <c r="P43" s="175"/>
      <c r="Q43" s="498"/>
      <c r="R43" s="508"/>
      <c r="S43" s="179" t="s">
        <v>45</v>
      </c>
      <c r="T43" s="180">
        <v>6</v>
      </c>
      <c r="U43" s="180">
        <v>8</v>
      </c>
      <c r="V43" s="180">
        <v>8</v>
      </c>
      <c r="W43" s="180">
        <v>8</v>
      </c>
      <c r="X43" s="180">
        <v>8</v>
      </c>
      <c r="Y43" s="180">
        <v>8</v>
      </c>
      <c r="Z43" s="180">
        <v>8</v>
      </c>
      <c r="AA43" s="180">
        <v>8</v>
      </c>
      <c r="AB43" s="180">
        <v>8</v>
      </c>
      <c r="AC43" s="65">
        <v>10</v>
      </c>
      <c r="AD43" s="65">
        <v>10</v>
      </c>
      <c r="AE43" s="65">
        <v>10</v>
      </c>
      <c r="AF43" s="181">
        <f>SUM(T43:AE43)</f>
        <v>100</v>
      </c>
      <c r="AG43" s="175"/>
      <c r="AH43" s="506"/>
      <c r="AI43" s="485"/>
      <c r="AJ43" s="485"/>
      <c r="AK43" s="485"/>
      <c r="AL43" s="485"/>
      <c r="AM43" s="485"/>
      <c r="AN43" s="485"/>
      <c r="AO43" s="485"/>
      <c r="AP43" s="485"/>
      <c r="AQ43" s="485"/>
      <c r="AR43" s="485"/>
      <c r="AS43" s="485"/>
      <c r="AT43" s="483"/>
    </row>
    <row r="44" spans="1:46" s="174" customFormat="1" ht="30" customHeight="1" x14ac:dyDescent="0.25">
      <c r="A44" s="487"/>
      <c r="B44" s="460"/>
      <c r="C44" s="462"/>
      <c r="D44" s="462"/>
      <c r="E44" s="465"/>
      <c r="F44" s="468"/>
      <c r="G44" s="468"/>
      <c r="H44" s="468"/>
      <c r="I44" s="468"/>
      <c r="J44" s="468"/>
      <c r="K44" s="468"/>
      <c r="L44" s="468"/>
      <c r="M44" s="468"/>
      <c r="N44" s="468"/>
      <c r="O44" s="552"/>
      <c r="P44" s="175"/>
      <c r="Q44" s="507" t="s">
        <v>109</v>
      </c>
      <c r="R44" s="510" t="s">
        <v>82</v>
      </c>
      <c r="S44" s="182" t="s">
        <v>44</v>
      </c>
      <c r="T44" s="183">
        <v>8</v>
      </c>
      <c r="U44" s="183">
        <v>12</v>
      </c>
      <c r="V44" s="183">
        <v>8</v>
      </c>
      <c r="W44" s="183">
        <v>8</v>
      </c>
      <c r="X44" s="183">
        <v>8</v>
      </c>
      <c r="Y44" s="183">
        <v>8</v>
      </c>
      <c r="Z44" s="183">
        <v>8</v>
      </c>
      <c r="AA44" s="183">
        <v>8</v>
      </c>
      <c r="AB44" s="183">
        <v>8</v>
      </c>
      <c r="AC44" s="68">
        <v>8</v>
      </c>
      <c r="AD44" s="68">
        <v>8</v>
      </c>
      <c r="AE44" s="68">
        <v>8</v>
      </c>
      <c r="AF44" s="184">
        <f>IF(SUM(T44:AE44)=100,SUM(T44:AE44),IF(SUM(T44:AE44)=0,0,"Debe ponderar 100 puntos"))</f>
        <v>100</v>
      </c>
      <c r="AG44" s="175"/>
      <c r="AH44" s="501">
        <f t="shared" ref="AH44" si="206">IF(AND(T44=0,T45=0),"No Prog ni Ejec",IF(T44=0,CONCATENATE("No Prog, Ejec=  ",T45),T45/T44))</f>
        <v>1</v>
      </c>
      <c r="AI44" s="503">
        <f t="shared" ref="AI44" si="207">IF(AND(U44=0,U45=0),"No Prog ni Ejec",IF(U44=0,CONCATENATE("No Prog, Ejec=  ",U45),U45/U44))</f>
        <v>1</v>
      </c>
      <c r="AJ44" s="503">
        <f t="shared" ref="AJ44" si="208">IF(AND(V44=0,V45=0),"No Prog ni Ejec",IF(V44=0,CONCATENATE("No Prog, Ejec=  ",V45),V45/V44))</f>
        <v>1</v>
      </c>
      <c r="AK44" s="503">
        <f t="shared" ref="AK44" si="209">IF(AND(W44=0,W45=0),"No Prog ni Ejec",IF(W44=0,CONCATENATE("No Prog, Ejec=  ",W45),W45/W44))</f>
        <v>1</v>
      </c>
      <c r="AL44" s="503">
        <f t="shared" ref="AL44" si="210">IF(AND(X44=0,X45=0),"No Prog ni Ejec",IF(X44=0,CONCATENATE("No Prog, Ejec=  ",X45),X45/X44))</f>
        <v>1</v>
      </c>
      <c r="AM44" s="503">
        <f t="shared" ref="AM44" si="211">IF(AND(Y44=0,Y45=0),"No Prog ni Ejec",IF(Y44=0,CONCATENATE("No Prog, Ejec=  ",Y45),Y45/Y44))</f>
        <v>1</v>
      </c>
      <c r="AN44" s="503">
        <f t="shared" ref="AN44" si="212">IF(AND(Z44=0,Z45=0),"No Prog ni Ejec",IF(Z44=0,CONCATENATE("No Prog, Ejec=  ",Z45),Z45/Z44))</f>
        <v>1</v>
      </c>
      <c r="AO44" s="503">
        <f t="shared" ref="AO44" si="213">IF(AND(AA44=0,AA45=0),"No Prog ni Ejec",IF(AA44=0,CONCATENATE("No Prog, Ejec=  ",AA45),AA45/AA44))</f>
        <v>1</v>
      </c>
      <c r="AP44" s="503">
        <f t="shared" ref="AP44" si="214">IF(AND(AB44=0,AB45=0),"No Prog ni Ejec",IF(AB44=0,CONCATENATE("No Prog, Ejec=  ",AB45),AB45/AB44))</f>
        <v>1</v>
      </c>
      <c r="AQ44" s="503">
        <f t="shared" ref="AQ44" si="215">IF(AND(AC44=0,AC45=0),"No Prog ni Ejec",IF(AC44=0,CONCATENATE("No Prog, Ejec=  ",AC45),AC45/AC44))</f>
        <v>1</v>
      </c>
      <c r="AR44" s="503">
        <f t="shared" ref="AR44" si="216">IF(AND(AD44=0,AD45=0),"No Prog ni Ejec",IF(AD44=0,CONCATENATE("No Prog, Ejec=  ",AD45),AD45/AD44))</f>
        <v>1</v>
      </c>
      <c r="AS44" s="503">
        <f t="shared" ref="AS44" si="217">IF(AND(AE44=0,AE45=0),"No Prog ni Ejec",IF(AE44=0,CONCATENATE("No Prog, Ejec=  ",AE45),AE45/AE44))</f>
        <v>1</v>
      </c>
      <c r="AT44" s="495">
        <f t="shared" ref="AT44" si="218">IF(AND(AF44=0,AF45=0),"No Prog ni Ejec",IF(AF44=0,CONCATENATE("No Prog, Ejec=  ",AF45),AF45/AF44))</f>
        <v>1</v>
      </c>
    </row>
    <row r="45" spans="1:46" s="174" customFormat="1" ht="30" customHeight="1" thickBot="1" x14ac:dyDescent="0.3">
      <c r="A45" s="492"/>
      <c r="B45" s="493"/>
      <c r="C45" s="463"/>
      <c r="D45" s="463"/>
      <c r="E45" s="466"/>
      <c r="F45" s="469"/>
      <c r="G45" s="469"/>
      <c r="H45" s="469"/>
      <c r="I45" s="469"/>
      <c r="J45" s="469"/>
      <c r="K45" s="469"/>
      <c r="L45" s="469"/>
      <c r="M45" s="469"/>
      <c r="N45" s="469"/>
      <c r="O45" s="553"/>
      <c r="P45" s="175"/>
      <c r="Q45" s="513"/>
      <c r="R45" s="511"/>
      <c r="S45" s="194" t="s">
        <v>45</v>
      </c>
      <c r="T45" s="195">
        <v>8</v>
      </c>
      <c r="U45" s="195">
        <v>12</v>
      </c>
      <c r="V45" s="195">
        <v>8</v>
      </c>
      <c r="W45" s="195">
        <v>8</v>
      </c>
      <c r="X45" s="195">
        <v>8</v>
      </c>
      <c r="Y45" s="195">
        <v>8</v>
      </c>
      <c r="Z45" s="195">
        <v>8</v>
      </c>
      <c r="AA45" s="195">
        <v>8</v>
      </c>
      <c r="AB45" s="195">
        <v>8</v>
      </c>
      <c r="AC45" s="14">
        <v>8</v>
      </c>
      <c r="AD45" s="14">
        <v>8</v>
      </c>
      <c r="AE45" s="14">
        <v>8</v>
      </c>
      <c r="AF45" s="196">
        <f>SUM(T45:AE45)</f>
        <v>100</v>
      </c>
      <c r="AG45" s="175"/>
      <c r="AH45" s="514"/>
      <c r="AI45" s="543"/>
      <c r="AJ45" s="543"/>
      <c r="AK45" s="543"/>
      <c r="AL45" s="543"/>
      <c r="AM45" s="543"/>
      <c r="AN45" s="543"/>
      <c r="AO45" s="543"/>
      <c r="AP45" s="543"/>
      <c r="AQ45" s="543"/>
      <c r="AR45" s="543"/>
      <c r="AS45" s="543"/>
      <c r="AT45" s="544"/>
    </row>
    <row r="46" spans="1:46" ht="9.75" customHeight="1" thickBot="1" x14ac:dyDescent="0.3"/>
    <row r="47" spans="1:46" ht="13.5" customHeight="1" thickTop="1" thickBot="1" x14ac:dyDescent="0.3">
      <c r="A47" s="203" t="s">
        <v>21</v>
      </c>
      <c r="B47" s="560" t="s">
        <v>408</v>
      </c>
      <c r="C47" s="561"/>
      <c r="D47" s="561"/>
      <c r="E47" s="561"/>
      <c r="F47" s="561"/>
      <c r="G47" s="561"/>
      <c r="H47" s="561"/>
      <c r="I47" s="561"/>
      <c r="J47" s="561"/>
      <c r="K47" s="562"/>
      <c r="AC47" s="204"/>
      <c r="AD47" s="204"/>
      <c r="AE47" s="204"/>
      <c r="AF47" s="204"/>
      <c r="AG47" s="204"/>
      <c r="AH47" s="559" t="s">
        <v>184</v>
      </c>
      <c r="AI47" s="559"/>
      <c r="AJ47" s="559"/>
      <c r="AK47" s="559"/>
      <c r="AL47" s="559"/>
      <c r="AM47" s="559"/>
      <c r="AN47" s="559"/>
    </row>
    <row r="48" spans="1:46" ht="16.5" thickTop="1" x14ac:dyDescent="0.2">
      <c r="A48" s="203"/>
      <c r="B48" s="326" t="s">
        <v>185</v>
      </c>
      <c r="C48" s="563" t="s">
        <v>186</v>
      </c>
      <c r="D48" s="564"/>
      <c r="E48" s="564"/>
      <c r="F48" s="564"/>
      <c r="G48" s="564"/>
      <c r="H48" s="564"/>
      <c r="I48" s="564"/>
      <c r="J48" s="564"/>
      <c r="K48" s="565"/>
      <c r="L48" s="327"/>
      <c r="M48" s="327"/>
      <c r="N48" s="327"/>
      <c r="AC48" s="205"/>
      <c r="AD48" s="205"/>
      <c r="AE48" s="205"/>
      <c r="AF48" s="205"/>
      <c r="AG48" s="205"/>
      <c r="AH48" s="572" t="s">
        <v>7</v>
      </c>
      <c r="AI48" s="572"/>
      <c r="AJ48" s="572"/>
      <c r="AK48" s="556" t="s">
        <v>8</v>
      </c>
      <c r="AL48" s="556"/>
      <c r="AM48" s="556"/>
      <c r="AN48" s="556"/>
    </row>
    <row r="49" spans="1:46" s="161" customFormat="1" ht="15" x14ac:dyDescent="0.2">
      <c r="A49" s="160"/>
      <c r="B49" s="328" t="s">
        <v>187</v>
      </c>
      <c r="C49" s="566" t="s">
        <v>26</v>
      </c>
      <c r="D49" s="567"/>
      <c r="E49" s="567"/>
      <c r="F49" s="567"/>
      <c r="G49" s="567"/>
      <c r="H49" s="567"/>
      <c r="I49" s="567"/>
      <c r="J49" s="567"/>
      <c r="K49" s="568"/>
      <c r="P49" s="206"/>
      <c r="AA49" s="163"/>
      <c r="AC49" s="207"/>
      <c r="AD49" s="207"/>
      <c r="AE49" s="207"/>
      <c r="AF49" s="207"/>
      <c r="AG49" s="207"/>
      <c r="AH49" s="573" t="s">
        <v>9</v>
      </c>
      <c r="AI49" s="573"/>
      <c r="AJ49" s="573"/>
      <c r="AK49" s="557" t="s">
        <v>83</v>
      </c>
      <c r="AL49" s="557"/>
      <c r="AM49" s="557"/>
      <c r="AN49" s="557"/>
    </row>
    <row r="50" spans="1:46" s="161" customFormat="1" ht="15.75" customHeight="1" x14ac:dyDescent="0.25">
      <c r="A50" s="160"/>
      <c r="B50" s="328" t="s">
        <v>188</v>
      </c>
      <c r="C50" s="566" t="s">
        <v>190</v>
      </c>
      <c r="D50" s="567"/>
      <c r="E50" s="567"/>
      <c r="F50" s="567"/>
      <c r="G50" s="567"/>
      <c r="H50" s="567"/>
      <c r="I50" s="567"/>
      <c r="J50" s="567"/>
      <c r="K50" s="568"/>
      <c r="L50" s="329"/>
      <c r="M50" s="329"/>
      <c r="AA50" s="163"/>
      <c r="AC50" s="208"/>
      <c r="AD50" s="208"/>
      <c r="AE50" s="208"/>
      <c r="AF50" s="208"/>
      <c r="AG50" s="208"/>
      <c r="AH50" s="574" t="s">
        <v>10</v>
      </c>
      <c r="AI50" s="574"/>
      <c r="AJ50" s="574"/>
      <c r="AK50" s="556" t="s">
        <v>11</v>
      </c>
      <c r="AL50" s="556"/>
      <c r="AM50" s="556"/>
      <c r="AN50" s="556"/>
    </row>
    <row r="51" spans="1:46" s="161" customFormat="1" ht="16.5" customHeight="1" thickBot="1" x14ac:dyDescent="0.3">
      <c r="A51" s="160"/>
      <c r="B51" s="330" t="s">
        <v>189</v>
      </c>
      <c r="C51" s="569" t="s">
        <v>445</v>
      </c>
      <c r="D51" s="570"/>
      <c r="E51" s="570"/>
      <c r="F51" s="570"/>
      <c r="G51" s="570"/>
      <c r="H51" s="570"/>
      <c r="I51" s="570"/>
      <c r="J51" s="570"/>
      <c r="K51" s="571"/>
      <c r="L51" s="331"/>
      <c r="M51" s="331"/>
      <c r="N51" s="331"/>
      <c r="AA51" s="163"/>
      <c r="AC51" s="208"/>
      <c r="AD51" s="208"/>
      <c r="AE51" s="208"/>
      <c r="AF51" s="208"/>
      <c r="AG51" s="208"/>
      <c r="AH51" s="575" t="s">
        <v>12</v>
      </c>
      <c r="AI51" s="575"/>
      <c r="AJ51" s="575"/>
      <c r="AK51" s="556" t="s">
        <v>13</v>
      </c>
      <c r="AL51" s="556"/>
      <c r="AM51" s="556"/>
      <c r="AN51" s="556"/>
    </row>
    <row r="52" spans="1:46" ht="13.5" thickTop="1" x14ac:dyDescent="0.25">
      <c r="B52" s="199"/>
      <c r="K52" s="199"/>
      <c r="L52" s="199"/>
      <c r="AC52" s="209"/>
      <c r="AD52" s="209"/>
      <c r="AE52" s="209"/>
      <c r="AF52" s="209"/>
      <c r="AG52" s="209"/>
      <c r="AH52" s="554">
        <v>1</v>
      </c>
      <c r="AI52" s="554"/>
      <c r="AJ52" s="554"/>
      <c r="AK52" s="556" t="s">
        <v>14</v>
      </c>
      <c r="AL52" s="556"/>
      <c r="AM52" s="556"/>
      <c r="AN52" s="556"/>
    </row>
    <row r="53" spans="1:46" ht="15.75" customHeight="1" x14ac:dyDescent="0.25">
      <c r="AC53" s="208"/>
      <c r="AD53" s="208"/>
      <c r="AE53" s="208"/>
      <c r="AF53" s="208"/>
      <c r="AG53" s="208"/>
      <c r="AH53" s="555" t="s">
        <v>15</v>
      </c>
      <c r="AI53" s="555"/>
      <c r="AJ53" s="555"/>
      <c r="AK53" s="558" t="s">
        <v>16</v>
      </c>
      <c r="AL53" s="558"/>
      <c r="AM53" s="558"/>
      <c r="AN53" s="558"/>
    </row>
    <row r="54" spans="1:46" x14ac:dyDescent="0.25">
      <c r="AB54" s="210"/>
      <c r="AC54" s="210"/>
      <c r="AD54" s="210"/>
      <c r="AE54" s="210"/>
      <c r="AF54" s="210"/>
      <c r="AG54" s="210"/>
      <c r="AH54" s="210"/>
    </row>
    <row r="58" spans="1:46" ht="15" x14ac:dyDescent="0.25">
      <c r="C58" s="163"/>
      <c r="D58" s="163"/>
      <c r="E58" s="161"/>
      <c r="K58" s="161"/>
      <c r="L58" s="163"/>
      <c r="M58" s="163"/>
      <c r="N58" s="163"/>
      <c r="O58" s="163"/>
      <c r="P58" s="163"/>
      <c r="Q58" s="163"/>
      <c r="R58" s="163"/>
      <c r="S58" s="163"/>
      <c r="T58" s="163"/>
      <c r="U58" s="163"/>
      <c r="V58" s="161"/>
    </row>
    <row r="59" spans="1:46" ht="15" x14ac:dyDescent="0.25">
      <c r="B59" s="211"/>
      <c r="C59" s="212"/>
      <c r="D59" s="213"/>
      <c r="E59" s="213"/>
      <c r="F59" s="214"/>
      <c r="G59" s="215"/>
      <c r="I59" s="213"/>
      <c r="K59" s="216"/>
      <c r="M59" s="163"/>
      <c r="N59" s="163"/>
      <c r="O59" s="163"/>
      <c r="P59" s="163"/>
      <c r="Q59" s="163"/>
      <c r="R59" s="163"/>
      <c r="S59" s="163"/>
      <c r="T59" s="163"/>
      <c r="U59" s="163"/>
      <c r="V59" s="161"/>
    </row>
    <row r="60" spans="1:46" ht="15" x14ac:dyDescent="0.25">
      <c r="C60" s="163"/>
      <c r="D60" s="163"/>
      <c r="E60" s="161"/>
      <c r="F60" s="201"/>
      <c r="K60" s="161"/>
      <c r="L60" s="163"/>
      <c r="M60" s="163"/>
      <c r="N60" s="163"/>
      <c r="O60" s="163"/>
      <c r="P60" s="163"/>
      <c r="Q60" s="163"/>
      <c r="R60" s="163"/>
      <c r="S60" s="163"/>
      <c r="T60" s="163"/>
      <c r="U60" s="163"/>
      <c r="V60" s="161"/>
    </row>
    <row r="61" spans="1:46" x14ac:dyDescent="0.25">
      <c r="C61" s="174"/>
      <c r="D61" s="174"/>
      <c r="L61" s="217"/>
      <c r="M61" s="218"/>
      <c r="N61" s="174"/>
      <c r="O61" s="174"/>
      <c r="P61" s="174"/>
      <c r="Q61" s="174"/>
      <c r="R61" s="174"/>
      <c r="S61" s="174"/>
      <c r="T61" s="174"/>
      <c r="U61" s="174"/>
      <c r="AJ61" s="219"/>
      <c r="AK61" s="219"/>
      <c r="AL61" s="219"/>
      <c r="AM61" s="219"/>
      <c r="AN61" s="213"/>
      <c r="AO61" s="219"/>
      <c r="AP61" s="213"/>
      <c r="AT61" s="213"/>
    </row>
    <row r="63" spans="1:46" x14ac:dyDescent="0.25">
      <c r="C63" s="197"/>
      <c r="D63" s="197"/>
      <c r="E63" s="197"/>
      <c r="F63" s="220"/>
      <c r="G63" s="220"/>
      <c r="H63" s="220"/>
      <c r="I63" s="220"/>
      <c r="J63" s="221"/>
      <c r="L63" s="198"/>
    </row>
    <row r="64" spans="1:46" x14ac:dyDescent="0.25">
      <c r="B64" s="211"/>
      <c r="C64" s="219"/>
      <c r="D64" s="219"/>
      <c r="E64" s="219"/>
      <c r="F64" s="219"/>
      <c r="G64" s="219"/>
      <c r="H64" s="219"/>
      <c r="I64" s="219"/>
      <c r="J64" s="289"/>
      <c r="K64" s="211"/>
      <c r="L64" s="211"/>
      <c r="M64" s="213"/>
      <c r="N64" s="213"/>
      <c r="O64" s="213"/>
    </row>
    <row r="68" spans="5:41" x14ac:dyDescent="0.25">
      <c r="AB68" s="213"/>
      <c r="AC68" s="213"/>
      <c r="AD68" s="213"/>
      <c r="AE68" s="213"/>
      <c r="AF68" s="213"/>
      <c r="AG68" s="213"/>
      <c r="AH68" s="213"/>
      <c r="AI68" s="213"/>
      <c r="AJ68" s="213"/>
      <c r="AK68" s="213"/>
      <c r="AL68" s="213"/>
      <c r="AM68" s="213"/>
      <c r="AN68" s="213"/>
      <c r="AO68" s="213"/>
    </row>
    <row r="71" spans="5:41" x14ac:dyDescent="0.25">
      <c r="E71" s="213"/>
      <c r="F71" s="213"/>
      <c r="G71" s="213"/>
      <c r="H71" s="213"/>
      <c r="I71" s="213"/>
      <c r="J71" s="214"/>
      <c r="K71" s="211"/>
      <c r="M71" s="213"/>
    </row>
  </sheetData>
  <sheetProtection algorithmName="SHA-512" hashValue="v4Rs++1NjtjW4yQKBXmv+5u0JK7RlLgH63um9QiXG7ZcQ+C2i3ege8iCSpRHy+1bw2hA+Kp3uZV3FRk3W3jT5w==" saltValue="dzwmHITyAjtKDViEVWOMyA==" spinCount="100000" sheet="1" formatCells="0" formatColumns="0" formatRows="0"/>
  <mergeCells count="373">
    <mergeCell ref="B47:K47"/>
    <mergeCell ref="C48:K48"/>
    <mergeCell ref="C49:K49"/>
    <mergeCell ref="C50:K50"/>
    <mergeCell ref="C51:K51"/>
    <mergeCell ref="AH48:AJ48"/>
    <mergeCell ref="AH49:AJ49"/>
    <mergeCell ref="AH50:AJ50"/>
    <mergeCell ref="AH51:AJ51"/>
    <mergeCell ref="AH52:AJ52"/>
    <mergeCell ref="AH53:AJ53"/>
    <mergeCell ref="AK48:AN48"/>
    <mergeCell ref="AK49:AN49"/>
    <mergeCell ref="AK50:AN50"/>
    <mergeCell ref="AK51:AN51"/>
    <mergeCell ref="AK52:AN52"/>
    <mergeCell ref="AK53:AN53"/>
    <mergeCell ref="AH47:AN47"/>
    <mergeCell ref="H38:H45"/>
    <mergeCell ref="AH7:AT7"/>
    <mergeCell ref="Q7:AF7"/>
    <mergeCell ref="A7:O7"/>
    <mergeCell ref="L38:L45"/>
    <mergeCell ref="M38:M45"/>
    <mergeCell ref="N38:N45"/>
    <mergeCell ref="O38:O45"/>
    <mergeCell ref="C10:C13"/>
    <mergeCell ref="D10:D13"/>
    <mergeCell ref="E10:E13"/>
    <mergeCell ref="F10:F13"/>
    <mergeCell ref="G10:G13"/>
    <mergeCell ref="H10:H13"/>
    <mergeCell ref="C14:C21"/>
    <mergeCell ref="D14:D21"/>
    <mergeCell ref="E14:E21"/>
    <mergeCell ref="AI38:AI39"/>
    <mergeCell ref="AJ38:AJ39"/>
    <mergeCell ref="AK38:AK39"/>
    <mergeCell ref="AI40:AI41"/>
    <mergeCell ref="AJ40:AJ41"/>
    <mergeCell ref="AK40:AK41"/>
    <mergeCell ref="C22:C27"/>
    <mergeCell ref="D22:D27"/>
    <mergeCell ref="E22:E27"/>
    <mergeCell ref="F22:F27"/>
    <mergeCell ref="G22:G27"/>
    <mergeCell ref="H22:H27"/>
    <mergeCell ref="C28:C37"/>
    <mergeCell ref="AI28:AI29"/>
    <mergeCell ref="AJ28:AJ29"/>
    <mergeCell ref="AK28:AK29"/>
    <mergeCell ref="AI30:AI31"/>
    <mergeCell ref="AJ30:AJ31"/>
    <mergeCell ref="AK30:AK31"/>
    <mergeCell ref="AI36:AI37"/>
    <mergeCell ref="AJ24:AJ25"/>
    <mergeCell ref="AK24:AK25"/>
    <mergeCell ref="AI26:AI27"/>
    <mergeCell ref="AJ26:AJ27"/>
    <mergeCell ref="AK26:AK27"/>
    <mergeCell ref="Q28:Q29"/>
    <mergeCell ref="R28:R29"/>
    <mergeCell ref="AH26:AH27"/>
    <mergeCell ref="Q32:Q33"/>
    <mergeCell ref="R32:R33"/>
    <mergeCell ref="AH30:AH31"/>
    <mergeCell ref="AK36:AK37"/>
    <mergeCell ref="AT44:AT45"/>
    <mergeCell ref="AI10:AI11"/>
    <mergeCell ref="AJ10:AJ11"/>
    <mergeCell ref="AK10:AK11"/>
    <mergeCell ref="AI12:AI13"/>
    <mergeCell ref="AJ12:AJ13"/>
    <mergeCell ref="AK12:AK13"/>
    <mergeCell ref="AI14:AI15"/>
    <mergeCell ref="AJ14:AJ15"/>
    <mergeCell ref="AK14:AK15"/>
    <mergeCell ref="AI16:AI17"/>
    <mergeCell ref="AJ16:AJ17"/>
    <mergeCell ref="AK16:AK17"/>
    <mergeCell ref="AI18:AI19"/>
    <mergeCell ref="AJ18:AJ19"/>
    <mergeCell ref="AK18:AK19"/>
    <mergeCell ref="AI20:AI21"/>
    <mergeCell ref="AJ20:AJ21"/>
    <mergeCell ref="AK20:AK21"/>
    <mergeCell ref="AI22:AI23"/>
    <mergeCell ref="AL38:AL39"/>
    <mergeCell ref="AM38:AM39"/>
    <mergeCell ref="AS40:AS41"/>
    <mergeCell ref="AL44:AL45"/>
    <mergeCell ref="AM44:AM45"/>
    <mergeCell ref="AN44:AN45"/>
    <mergeCell ref="AO44:AO45"/>
    <mergeCell ref="AP44:AP45"/>
    <mergeCell ref="AQ44:AQ45"/>
    <mergeCell ref="AR44:AR45"/>
    <mergeCell ref="AS44:AS45"/>
    <mergeCell ref="AI44:AI45"/>
    <mergeCell ref="AJ44:AJ45"/>
    <mergeCell ref="AK44:AK45"/>
    <mergeCell ref="AK42:AK43"/>
    <mergeCell ref="AH40:AH41"/>
    <mergeCell ref="AL40:AL41"/>
    <mergeCell ref="AM40:AM41"/>
    <mergeCell ref="AN40:AN41"/>
    <mergeCell ref="AO40:AO41"/>
    <mergeCell ref="AP40:AP41"/>
    <mergeCell ref="AQ40:AQ41"/>
    <mergeCell ref="AR40:AR41"/>
    <mergeCell ref="AM26:AM27"/>
    <mergeCell ref="AL28:AL29"/>
    <mergeCell ref="AM28:AM29"/>
    <mergeCell ref="AL30:AL31"/>
    <mergeCell ref="AM30:AM31"/>
    <mergeCell ref="AN22:AN23"/>
    <mergeCell ref="AN26:AN27"/>
    <mergeCell ref="AN28:AN29"/>
    <mergeCell ref="AN30:AN31"/>
    <mergeCell ref="AN24:AN25"/>
    <mergeCell ref="B6:AN6"/>
    <mergeCell ref="A3:B5"/>
    <mergeCell ref="A9:B9"/>
    <mergeCell ref="A10:A13"/>
    <mergeCell ref="Q9:R9"/>
    <mergeCell ref="M1:N1"/>
    <mergeCell ref="M2:N2"/>
    <mergeCell ref="B14:B21"/>
    <mergeCell ref="Q14:Q15"/>
    <mergeCell ref="R14:R15"/>
    <mergeCell ref="AH12:AH13"/>
    <mergeCell ref="B10:B13"/>
    <mergeCell ref="Q20:Q21"/>
    <mergeCell ref="R20:R21"/>
    <mergeCell ref="I10:I13"/>
    <mergeCell ref="J10:J13"/>
    <mergeCell ref="K10:K13"/>
    <mergeCell ref="L10:L13"/>
    <mergeCell ref="M10:M13"/>
    <mergeCell ref="N10:N13"/>
    <mergeCell ref="O10:O13"/>
    <mergeCell ref="I14:I21"/>
    <mergeCell ref="AN18:AN19"/>
    <mergeCell ref="AN20:AN21"/>
    <mergeCell ref="AR10:AR11"/>
    <mergeCell ref="AS10:AS11"/>
    <mergeCell ref="AT10:AT11"/>
    <mergeCell ref="Q12:Q13"/>
    <mergeCell ref="R12:R13"/>
    <mergeCell ref="AH10:AH11"/>
    <mergeCell ref="AO10:AO11"/>
    <mergeCell ref="AP10:AP11"/>
    <mergeCell ref="AQ10:AQ11"/>
    <mergeCell ref="Q10:Q11"/>
    <mergeCell ref="R10:R11"/>
    <mergeCell ref="AL10:AL11"/>
    <mergeCell ref="AM10:AM11"/>
    <mergeCell ref="AN10:AN11"/>
    <mergeCell ref="AN12:AN13"/>
    <mergeCell ref="AO12:AO13"/>
    <mergeCell ref="AP12:AP13"/>
    <mergeCell ref="AL12:AL13"/>
    <mergeCell ref="AM12:AM13"/>
    <mergeCell ref="AR14:AR15"/>
    <mergeCell ref="AS14:AS15"/>
    <mergeCell ref="AT14:AT15"/>
    <mergeCell ref="AH14:AH15"/>
    <mergeCell ref="AO14:AO15"/>
    <mergeCell ref="AP14:AP15"/>
    <mergeCell ref="AQ14:AQ15"/>
    <mergeCell ref="AQ12:AQ13"/>
    <mergeCell ref="AR12:AR13"/>
    <mergeCell ref="AS12:AS13"/>
    <mergeCell ref="AT12:AT13"/>
    <mergeCell ref="AN14:AN15"/>
    <mergeCell ref="AL14:AL15"/>
    <mergeCell ref="AM14:AM15"/>
    <mergeCell ref="AT20:AT21"/>
    <mergeCell ref="AH20:AH21"/>
    <mergeCell ref="AO20:AO21"/>
    <mergeCell ref="AP20:AP21"/>
    <mergeCell ref="AQ20:AQ21"/>
    <mergeCell ref="AR20:AR21"/>
    <mergeCell ref="AS20:AS21"/>
    <mergeCell ref="AT16:AT17"/>
    <mergeCell ref="AH16:AH17"/>
    <mergeCell ref="AS18:AS19"/>
    <mergeCell ref="AT18:AT19"/>
    <mergeCell ref="AH18:AH19"/>
    <mergeCell ref="AO18:AO19"/>
    <mergeCell ref="AP18:AP19"/>
    <mergeCell ref="AQ18:AQ19"/>
    <mergeCell ref="AR18:AR19"/>
    <mergeCell ref="AN16:AN17"/>
    <mergeCell ref="AO16:AO17"/>
    <mergeCell ref="AP16:AP17"/>
    <mergeCell ref="AL16:AL17"/>
    <mergeCell ref="AM16:AM17"/>
    <mergeCell ref="AL18:AL19"/>
    <mergeCell ref="AM18:AM19"/>
    <mergeCell ref="AQ16:AQ17"/>
    <mergeCell ref="AO24:AO25"/>
    <mergeCell ref="AP24:AP25"/>
    <mergeCell ref="AQ24:AQ25"/>
    <mergeCell ref="AJ22:AJ23"/>
    <mergeCell ref="AK22:AK23"/>
    <mergeCell ref="Q16:Q17"/>
    <mergeCell ref="R16:R17"/>
    <mergeCell ref="AR16:AR17"/>
    <mergeCell ref="AS16:AS17"/>
    <mergeCell ref="Q18:Q19"/>
    <mergeCell ref="R18:R19"/>
    <mergeCell ref="AL20:AL21"/>
    <mergeCell ref="AM20:AM21"/>
    <mergeCell ref="AO26:AO27"/>
    <mergeCell ref="AP26:AP27"/>
    <mergeCell ref="AQ26:AQ27"/>
    <mergeCell ref="Q22:Q23"/>
    <mergeCell ref="R22:R23"/>
    <mergeCell ref="AL22:AL23"/>
    <mergeCell ref="AM22:AM23"/>
    <mergeCell ref="AH28:AH29"/>
    <mergeCell ref="AO28:AO29"/>
    <mergeCell ref="AP28:AP29"/>
    <mergeCell ref="AQ28:AQ29"/>
    <mergeCell ref="Q26:Q27"/>
    <mergeCell ref="R26:R27"/>
    <mergeCell ref="AH24:AH25"/>
    <mergeCell ref="Q24:Q25"/>
    <mergeCell ref="R24:R25"/>
    <mergeCell ref="AL24:AL25"/>
    <mergeCell ref="AM24:AM25"/>
    <mergeCell ref="AI24:AI25"/>
    <mergeCell ref="AL26:AL27"/>
    <mergeCell ref="AH22:AH23"/>
    <mergeCell ref="AO22:AO23"/>
    <mergeCell ref="AP22:AP23"/>
    <mergeCell ref="AQ22:AQ23"/>
    <mergeCell ref="AT26:AT27"/>
    <mergeCell ref="AR26:AR27"/>
    <mergeCell ref="AT28:AT29"/>
    <mergeCell ref="AR24:AR25"/>
    <mergeCell ref="AS24:AS25"/>
    <mergeCell ref="AT24:AT25"/>
    <mergeCell ref="AT22:AT23"/>
    <mergeCell ref="AT30:AT31"/>
    <mergeCell ref="AS26:AS27"/>
    <mergeCell ref="AR22:AR23"/>
    <mergeCell ref="AS22:AS23"/>
    <mergeCell ref="AR28:AR29"/>
    <mergeCell ref="AS28:AS29"/>
    <mergeCell ref="AO30:AO31"/>
    <mergeCell ref="AP30:AP31"/>
    <mergeCell ref="AQ30:AQ31"/>
    <mergeCell ref="AR30:AR31"/>
    <mergeCell ref="AS30:AS31"/>
    <mergeCell ref="AN32:AN33"/>
    <mergeCell ref="AI32:AI33"/>
    <mergeCell ref="AJ32:AJ33"/>
    <mergeCell ref="AK32:AK33"/>
    <mergeCell ref="AL32:AL33"/>
    <mergeCell ref="AM32:AM33"/>
    <mergeCell ref="AJ34:AJ35"/>
    <mergeCell ref="Q30:Q31"/>
    <mergeCell ref="R30:R31"/>
    <mergeCell ref="Q36:Q37"/>
    <mergeCell ref="R36:R37"/>
    <mergeCell ref="Q34:Q35"/>
    <mergeCell ref="R40:R41"/>
    <mergeCell ref="R42:R43"/>
    <mergeCell ref="R44:R45"/>
    <mergeCell ref="Q40:Q41"/>
    <mergeCell ref="Q42:Q43"/>
    <mergeCell ref="Q44:Q45"/>
    <mergeCell ref="R34:R35"/>
    <mergeCell ref="AJ36:AJ37"/>
    <mergeCell ref="AH44:AH45"/>
    <mergeCell ref="AS36:AS37"/>
    <mergeCell ref="AH42:AH43"/>
    <mergeCell ref="AT34:AT35"/>
    <mergeCell ref="AH34:AH35"/>
    <mergeCell ref="AO34:AO35"/>
    <mergeCell ref="AP34:AP35"/>
    <mergeCell ref="AQ34:AQ35"/>
    <mergeCell ref="AQ32:AQ33"/>
    <mergeCell ref="AR32:AR33"/>
    <mergeCell ref="AS32:AS33"/>
    <mergeCell ref="AP42:AP43"/>
    <mergeCell ref="AQ42:AQ43"/>
    <mergeCell ref="AR42:AR43"/>
    <mergeCell ref="AS42:AS43"/>
    <mergeCell ref="AT42:AT43"/>
    <mergeCell ref="AI42:AI43"/>
    <mergeCell ref="AJ42:AJ43"/>
    <mergeCell ref="AH32:AH33"/>
    <mergeCell ref="AO32:AO33"/>
    <mergeCell ref="AP32:AP33"/>
    <mergeCell ref="AT32:AT33"/>
    <mergeCell ref="AS34:AS35"/>
    <mergeCell ref="AN34:AN35"/>
    <mergeCell ref="AI34:AI35"/>
    <mergeCell ref="B28:B37"/>
    <mergeCell ref="AT36:AT37"/>
    <mergeCell ref="Q38:Q39"/>
    <mergeCell ref="R38:R39"/>
    <mergeCell ref="AH36:AH37"/>
    <mergeCell ref="AO36:AO37"/>
    <mergeCell ref="AP36:AP37"/>
    <mergeCell ref="AQ36:AQ37"/>
    <mergeCell ref="AR36:AR37"/>
    <mergeCell ref="AT38:AT39"/>
    <mergeCell ref="AH38:AH39"/>
    <mergeCell ref="AO38:AO39"/>
    <mergeCell ref="AP38:AP39"/>
    <mergeCell ref="AQ38:AQ39"/>
    <mergeCell ref="AR38:AR39"/>
    <mergeCell ref="AS38:AS39"/>
    <mergeCell ref="AK34:AK35"/>
    <mergeCell ref="AR34:AR35"/>
    <mergeCell ref="AN36:AN37"/>
    <mergeCell ref="AN38:AN39"/>
    <mergeCell ref="AL34:AL35"/>
    <mergeCell ref="AM34:AM35"/>
    <mergeCell ref="AL36:AL37"/>
    <mergeCell ref="AM36:AM37"/>
    <mergeCell ref="G28:G37"/>
    <mergeCell ref="AT40:AT41"/>
    <mergeCell ref="AL42:AL43"/>
    <mergeCell ref="AM42:AM43"/>
    <mergeCell ref="AN42:AN43"/>
    <mergeCell ref="AO42:AO43"/>
    <mergeCell ref="C38:C45"/>
    <mergeCell ref="A14:A21"/>
    <mergeCell ref="J14:J21"/>
    <mergeCell ref="K14:K21"/>
    <mergeCell ref="L14:L21"/>
    <mergeCell ref="M14:M21"/>
    <mergeCell ref="N14:N21"/>
    <mergeCell ref="O14:O21"/>
    <mergeCell ref="A22:A27"/>
    <mergeCell ref="A38:A45"/>
    <mergeCell ref="B38:B45"/>
    <mergeCell ref="I38:I45"/>
    <mergeCell ref="J38:J45"/>
    <mergeCell ref="K38:K45"/>
    <mergeCell ref="F14:F21"/>
    <mergeCell ref="G14:G21"/>
    <mergeCell ref="H14:H21"/>
    <mergeCell ref="A28:A37"/>
    <mergeCell ref="H28:H37"/>
    <mergeCell ref="B22:B27"/>
    <mergeCell ref="D38:D45"/>
    <mergeCell ref="E38:E45"/>
    <mergeCell ref="F38:F45"/>
    <mergeCell ref="G38:G45"/>
    <mergeCell ref="C3:AT5"/>
    <mergeCell ref="I22:I27"/>
    <mergeCell ref="J22:J27"/>
    <mergeCell ref="K22:K27"/>
    <mergeCell ref="L22:L27"/>
    <mergeCell ref="M22:M27"/>
    <mergeCell ref="N22:N27"/>
    <mergeCell ref="O22:O27"/>
    <mergeCell ref="I28:I37"/>
    <mergeCell ref="J28:J37"/>
    <mergeCell ref="K28:K37"/>
    <mergeCell ref="L28:L37"/>
    <mergeCell ref="M28:M37"/>
    <mergeCell ref="N28:N37"/>
    <mergeCell ref="O28:O37"/>
    <mergeCell ref="D28:D37"/>
    <mergeCell ref="E28:E37"/>
    <mergeCell ref="F28:F37"/>
  </mergeCells>
  <conditionalFormatting sqref="AH10:AT45">
    <cfRule type="containsText" dxfId="1932" priority="1" operator="containsText" text="No Prog, Ejec=">
      <formula>NOT(ISERROR(SEARCH("No Prog, Ejec=",AH10)))</formula>
    </cfRule>
    <cfRule type="containsText" dxfId="1931" priority="2" operator="containsText" text="No Prog ni Ejec">
      <formula>NOT(ISERROR(SEARCH("No Prog ni Ejec",AH10)))</formula>
    </cfRule>
    <cfRule type="cellIs" dxfId="1930" priority="3" operator="greaterThan">
      <formula>100%</formula>
    </cfRule>
    <cfRule type="cellIs" dxfId="1929" priority="4" operator="equal">
      <formula>1</formula>
    </cfRule>
    <cfRule type="cellIs" dxfId="1928" priority="5" operator="between">
      <formula>91%</formula>
      <formula>99%</formula>
    </cfRule>
    <cfRule type="cellIs" dxfId="1927" priority="6" operator="between">
      <formula>0</formula>
      <formula>90</formula>
    </cfRule>
  </conditionalFormatting>
  <conditionalFormatting sqref="AH10:AT10 AH12:AT12 AH14:AT14 AH16:AT16 AH18:AT18 AH20:AT20 AH28:AT28 AH38:AT38 AH22:AT22 AH30:AT30 AH40:AT40 AH32:AT32 AH42:AT42 AH24:AT24 AH34:AT34 AH44:AT44 AH26:AT26 AH36:AT36">
    <cfRule type="cellIs" dxfId="1926" priority="12" operator="between">
      <formula>0</formula>
      <formula>90</formula>
    </cfRule>
  </conditionalFormatting>
  <conditionalFormatting sqref="AH10:AT45">
    <cfRule type="containsText" dxfId="1925" priority="7" operator="containsText" text="No Prog, Ejec=">
      <formula>NOT(ISERROR(SEARCH("No Prog, Ejec=",AH10)))</formula>
    </cfRule>
    <cfRule type="containsText" dxfId="1924" priority="8" operator="containsText" text="No Prog ni Ejec">
      <formula>NOT(ISERROR(SEARCH("No Prog ni Ejec",AH10)))</formula>
    </cfRule>
    <cfRule type="cellIs" dxfId="1923" priority="9" operator="greaterThan">
      <formula>100%</formula>
    </cfRule>
    <cfRule type="cellIs" dxfId="1922" priority="10" operator="equal">
      <formula>1</formula>
    </cfRule>
    <cfRule type="cellIs" dxfId="1921" priority="11" operator="between">
      <formula>91%</formula>
      <formula>99%</formula>
    </cfRule>
  </conditionalFormatting>
  <dataValidations disablePrompts="1" count="1">
    <dataValidation allowBlank="1" showInputMessage="1" showErrorMessage="1" sqref="L65545 HV65545 RR65545 ABN65545 ALJ65545 AVF65545 BFB65545 BOX65545 BYT65545 CIP65545 CSL65545 DCH65545 DMD65545 DVZ65545 EFV65545 EPR65545 EZN65545 FJJ65545 FTF65545 GDB65545 GMX65545 GWT65545 HGP65545 HQL65545 IAH65545 IKD65545 ITZ65545 JDV65545 JNR65545 JXN65545 KHJ65545 KRF65545 LBB65545 LKX65545 LUT65545 MEP65545 MOL65545 MYH65545 NID65545 NRZ65545 OBV65545 OLR65545 OVN65545 PFJ65545 PPF65545 PZB65545 QIX65545 QST65545 RCP65545 RML65545 RWH65545 SGD65545 SPZ65545 SZV65545 TJR65545 TTN65545 UDJ65545 UNF65545 UXB65545 VGX65545 VQT65545 WAP65545 WKL65545 WUH65545 L131081 HV131081 RR131081 ABN131081 ALJ131081 AVF131081 BFB131081 BOX131081 BYT131081 CIP131081 CSL131081 DCH131081 DMD131081 DVZ131081 EFV131081 EPR131081 EZN131081 FJJ131081 FTF131081 GDB131081 GMX131081 GWT131081 HGP131081 HQL131081 IAH131081 IKD131081 ITZ131081 JDV131081 JNR131081 JXN131081 KHJ131081 KRF131081 LBB131081 LKX131081 LUT131081 MEP131081 MOL131081 MYH131081 NID131081 NRZ131081 OBV131081 OLR131081 OVN131081 PFJ131081 PPF131081 PZB131081 QIX131081 QST131081 RCP131081 RML131081 RWH131081 SGD131081 SPZ131081 SZV131081 TJR131081 TTN131081 UDJ131081 UNF131081 UXB131081 VGX131081 VQT131081 WAP131081 WKL131081 WUH131081 L196617 HV196617 RR196617 ABN196617 ALJ196617 AVF196617 BFB196617 BOX196617 BYT196617 CIP196617 CSL196617 DCH196617 DMD196617 DVZ196617 EFV196617 EPR196617 EZN196617 FJJ196617 FTF196617 GDB196617 GMX196617 GWT196617 HGP196617 HQL196617 IAH196617 IKD196617 ITZ196617 JDV196617 JNR196617 JXN196617 KHJ196617 KRF196617 LBB196617 LKX196617 LUT196617 MEP196617 MOL196617 MYH196617 NID196617 NRZ196617 OBV196617 OLR196617 OVN196617 PFJ196617 PPF196617 PZB196617 QIX196617 QST196617 RCP196617 RML196617 RWH196617 SGD196617 SPZ196617 SZV196617 TJR196617 TTN196617 UDJ196617 UNF196617 UXB196617 VGX196617 VQT196617 WAP196617 WKL196617 WUH196617 L262153 HV262153 RR262153 ABN262153 ALJ262153 AVF262153 BFB262153 BOX262153 BYT262153 CIP262153 CSL262153 DCH262153 DMD262153 DVZ262153 EFV262153 EPR262153 EZN262153 FJJ262153 FTF262153 GDB262153 GMX262153 GWT262153 HGP262153 HQL262153 IAH262153 IKD262153 ITZ262153 JDV262153 JNR262153 JXN262153 KHJ262153 KRF262153 LBB262153 LKX262153 LUT262153 MEP262153 MOL262153 MYH262153 NID262153 NRZ262153 OBV262153 OLR262153 OVN262153 PFJ262153 PPF262153 PZB262153 QIX262153 QST262153 RCP262153 RML262153 RWH262153 SGD262153 SPZ262153 SZV262153 TJR262153 TTN262153 UDJ262153 UNF262153 UXB262153 VGX262153 VQT262153 WAP262153 WKL262153 WUH262153 L327689 HV327689 RR327689 ABN327689 ALJ327689 AVF327689 BFB327689 BOX327689 BYT327689 CIP327689 CSL327689 DCH327689 DMD327689 DVZ327689 EFV327689 EPR327689 EZN327689 FJJ327689 FTF327689 GDB327689 GMX327689 GWT327689 HGP327689 HQL327689 IAH327689 IKD327689 ITZ327689 JDV327689 JNR327689 JXN327689 KHJ327689 KRF327689 LBB327689 LKX327689 LUT327689 MEP327689 MOL327689 MYH327689 NID327689 NRZ327689 OBV327689 OLR327689 OVN327689 PFJ327689 PPF327689 PZB327689 QIX327689 QST327689 RCP327689 RML327689 RWH327689 SGD327689 SPZ327689 SZV327689 TJR327689 TTN327689 UDJ327689 UNF327689 UXB327689 VGX327689 VQT327689 WAP327689 WKL327689 WUH327689 L393225 HV393225 RR393225 ABN393225 ALJ393225 AVF393225 BFB393225 BOX393225 BYT393225 CIP393225 CSL393225 DCH393225 DMD393225 DVZ393225 EFV393225 EPR393225 EZN393225 FJJ393225 FTF393225 GDB393225 GMX393225 GWT393225 HGP393225 HQL393225 IAH393225 IKD393225 ITZ393225 JDV393225 JNR393225 JXN393225 KHJ393225 KRF393225 LBB393225 LKX393225 LUT393225 MEP393225 MOL393225 MYH393225 NID393225 NRZ393225 OBV393225 OLR393225 OVN393225 PFJ393225 PPF393225 PZB393225 QIX393225 QST393225 RCP393225 RML393225 RWH393225 SGD393225 SPZ393225 SZV393225 TJR393225 TTN393225 UDJ393225 UNF393225 UXB393225 VGX393225 VQT393225 WAP393225 WKL393225 WUH393225 L458761 HV458761 RR458761 ABN458761 ALJ458761 AVF458761 BFB458761 BOX458761 BYT458761 CIP458761 CSL458761 DCH458761 DMD458761 DVZ458761 EFV458761 EPR458761 EZN458761 FJJ458761 FTF458761 GDB458761 GMX458761 GWT458761 HGP458761 HQL458761 IAH458761 IKD458761 ITZ458761 JDV458761 JNR458761 JXN458761 KHJ458761 KRF458761 LBB458761 LKX458761 LUT458761 MEP458761 MOL458761 MYH458761 NID458761 NRZ458761 OBV458761 OLR458761 OVN458761 PFJ458761 PPF458761 PZB458761 QIX458761 QST458761 RCP458761 RML458761 RWH458761 SGD458761 SPZ458761 SZV458761 TJR458761 TTN458761 UDJ458761 UNF458761 UXB458761 VGX458761 VQT458761 WAP458761 WKL458761 WUH458761 L524297 HV524297 RR524297 ABN524297 ALJ524297 AVF524297 BFB524297 BOX524297 BYT524297 CIP524297 CSL524297 DCH524297 DMD524297 DVZ524297 EFV524297 EPR524297 EZN524297 FJJ524297 FTF524297 GDB524297 GMX524297 GWT524297 HGP524297 HQL524297 IAH524297 IKD524297 ITZ524297 JDV524297 JNR524297 JXN524297 KHJ524297 KRF524297 LBB524297 LKX524297 LUT524297 MEP524297 MOL524297 MYH524297 NID524297 NRZ524297 OBV524297 OLR524297 OVN524297 PFJ524297 PPF524297 PZB524297 QIX524297 QST524297 RCP524297 RML524297 RWH524297 SGD524297 SPZ524297 SZV524297 TJR524297 TTN524297 UDJ524297 UNF524297 UXB524297 VGX524297 VQT524297 WAP524297 WKL524297 WUH524297 L589833 HV589833 RR589833 ABN589833 ALJ589833 AVF589833 BFB589833 BOX589833 BYT589833 CIP589833 CSL589833 DCH589833 DMD589833 DVZ589833 EFV589833 EPR589833 EZN589833 FJJ589833 FTF589833 GDB589833 GMX589833 GWT589833 HGP589833 HQL589833 IAH589833 IKD589833 ITZ589833 JDV589833 JNR589833 JXN589833 KHJ589833 KRF589833 LBB589833 LKX589833 LUT589833 MEP589833 MOL589833 MYH589833 NID589833 NRZ589833 OBV589833 OLR589833 OVN589833 PFJ589833 PPF589833 PZB589833 QIX589833 QST589833 RCP589833 RML589833 RWH589833 SGD589833 SPZ589833 SZV589833 TJR589833 TTN589833 UDJ589833 UNF589833 UXB589833 VGX589833 VQT589833 WAP589833 WKL589833 WUH589833 L655369 HV655369 RR655369 ABN655369 ALJ655369 AVF655369 BFB655369 BOX655369 BYT655369 CIP655369 CSL655369 DCH655369 DMD655369 DVZ655369 EFV655369 EPR655369 EZN655369 FJJ655369 FTF655369 GDB655369 GMX655369 GWT655369 HGP655369 HQL655369 IAH655369 IKD655369 ITZ655369 JDV655369 JNR655369 JXN655369 KHJ655369 KRF655369 LBB655369 LKX655369 LUT655369 MEP655369 MOL655369 MYH655369 NID655369 NRZ655369 OBV655369 OLR655369 OVN655369 PFJ655369 PPF655369 PZB655369 QIX655369 QST655369 RCP655369 RML655369 RWH655369 SGD655369 SPZ655369 SZV655369 TJR655369 TTN655369 UDJ655369 UNF655369 UXB655369 VGX655369 VQT655369 WAP655369 WKL655369 WUH655369 L720905 HV720905 RR720905 ABN720905 ALJ720905 AVF720905 BFB720905 BOX720905 BYT720905 CIP720905 CSL720905 DCH720905 DMD720905 DVZ720905 EFV720905 EPR720905 EZN720905 FJJ720905 FTF720905 GDB720905 GMX720905 GWT720905 HGP720905 HQL720905 IAH720905 IKD720905 ITZ720905 JDV720905 JNR720905 JXN720905 KHJ720905 KRF720905 LBB720905 LKX720905 LUT720905 MEP720905 MOL720905 MYH720905 NID720905 NRZ720905 OBV720905 OLR720905 OVN720905 PFJ720905 PPF720905 PZB720905 QIX720905 QST720905 RCP720905 RML720905 RWH720905 SGD720905 SPZ720905 SZV720905 TJR720905 TTN720905 UDJ720905 UNF720905 UXB720905 VGX720905 VQT720905 WAP720905 WKL720905 WUH720905 L786441 HV786441 RR786441 ABN786441 ALJ786441 AVF786441 BFB786441 BOX786441 BYT786441 CIP786441 CSL786441 DCH786441 DMD786441 DVZ786441 EFV786441 EPR786441 EZN786441 FJJ786441 FTF786441 GDB786441 GMX786441 GWT786441 HGP786441 HQL786441 IAH786441 IKD786441 ITZ786441 JDV786441 JNR786441 JXN786441 KHJ786441 KRF786441 LBB786441 LKX786441 LUT786441 MEP786441 MOL786441 MYH786441 NID786441 NRZ786441 OBV786441 OLR786441 OVN786441 PFJ786441 PPF786441 PZB786441 QIX786441 QST786441 RCP786441 RML786441 RWH786441 SGD786441 SPZ786441 SZV786441 TJR786441 TTN786441 UDJ786441 UNF786441 UXB786441 VGX786441 VQT786441 WAP786441 WKL786441 WUH786441 L851977 HV851977 RR851977 ABN851977 ALJ851977 AVF851977 BFB851977 BOX851977 BYT851977 CIP851977 CSL851977 DCH851977 DMD851977 DVZ851977 EFV851977 EPR851977 EZN851977 FJJ851977 FTF851977 GDB851977 GMX851977 GWT851977 HGP851977 HQL851977 IAH851977 IKD851977 ITZ851977 JDV851977 JNR851977 JXN851977 KHJ851977 KRF851977 LBB851977 LKX851977 LUT851977 MEP851977 MOL851977 MYH851977 NID851977 NRZ851977 OBV851977 OLR851977 OVN851977 PFJ851977 PPF851977 PZB851977 QIX851977 QST851977 RCP851977 RML851977 RWH851977 SGD851977 SPZ851977 SZV851977 TJR851977 TTN851977 UDJ851977 UNF851977 UXB851977 VGX851977 VQT851977 WAP851977 WKL851977 WUH851977 L917513 HV917513 RR917513 ABN917513 ALJ917513 AVF917513 BFB917513 BOX917513 BYT917513 CIP917513 CSL917513 DCH917513 DMD917513 DVZ917513 EFV917513 EPR917513 EZN917513 FJJ917513 FTF917513 GDB917513 GMX917513 GWT917513 HGP917513 HQL917513 IAH917513 IKD917513 ITZ917513 JDV917513 JNR917513 JXN917513 KHJ917513 KRF917513 LBB917513 LKX917513 LUT917513 MEP917513 MOL917513 MYH917513 NID917513 NRZ917513 OBV917513 OLR917513 OVN917513 PFJ917513 PPF917513 PZB917513 QIX917513 QST917513 RCP917513 RML917513 RWH917513 SGD917513 SPZ917513 SZV917513 TJR917513 TTN917513 UDJ917513 UNF917513 UXB917513 VGX917513 VQT917513 WAP917513 WKL917513 WUH917513 L983049 HV983049 RR983049 ABN983049 ALJ983049 AVF983049 BFB983049 BOX983049 BYT983049 CIP983049 CSL983049 DCH983049 DMD983049 DVZ983049 EFV983049 EPR983049 EZN983049 FJJ983049 FTF983049 GDB983049 GMX983049 GWT983049 HGP983049 HQL983049 IAH983049 IKD983049 ITZ983049 JDV983049 JNR983049 JXN983049 KHJ983049 KRF983049 LBB983049 LKX983049 LUT983049 MEP983049 MOL983049 MYH983049 NID983049 NRZ983049 OBV983049 OLR983049 OVN983049 PFJ983049 PPF983049 PZB983049 QIX983049 QST983049 RCP983049 RML983049 RWH983049 SGD983049 SPZ983049 SZV983049 TJR983049 TTN983049 UDJ983049 UNF983049 UXB983049 VGX983049 VQT983049 WAP983049 WKL983049 WUH983049" xr:uid="{00000000-0002-0000-0200-000000000000}"/>
  </dataValidations>
  <printOptions horizontalCentered="1"/>
  <pageMargins left="0.70866141732283472" right="0.70866141732283472" top="0.74803149606299213" bottom="0.74803149606299213" header="0.31496062992125984" footer="0.31496062992125984"/>
  <pageSetup scale="31" fitToHeight="0" orientation="landscape" r:id="rId1"/>
  <headerFooter>
    <oddFooter>&amp;L&amp;"Times New Roman,Normal"&amp;12DE-F04 V2&amp;R&amp;"Times New Roman,Normal"&amp;12Página &amp;P de &amp;N</oddFooter>
  </headerFooter>
  <ignoredErrors>
    <ignoredError sqref="AF42:AF44 AF40:AF41 AF36:AF39 AF30:AF35 AF26:AF29 AF23:AF25 AF20:AF22 AF14:AF17 AF18:AF19 AF12:AF13 AF11" formula="1"/>
  </ignoredError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499984740745262"/>
    <pageSetUpPr fitToPage="1"/>
  </sheetPr>
  <dimension ref="A1:AT45"/>
  <sheetViews>
    <sheetView view="pageBreakPreview" zoomScale="70" zoomScaleNormal="70" zoomScaleSheetLayoutView="70" zoomScalePageLayoutView="50" workbookViewId="0">
      <selection sqref="A1:B3"/>
    </sheetView>
  </sheetViews>
  <sheetFormatPr baseColWidth="10" defaultRowHeight="12.75" x14ac:dyDescent="0.25"/>
  <cols>
    <col min="1" max="1" width="11.42578125" style="199"/>
    <col min="2" max="2" width="29.140625" style="198" customWidth="1"/>
    <col min="3" max="5" width="6.85546875" style="199" customWidth="1"/>
    <col min="6" max="8" width="6.85546875" style="200" customWidth="1"/>
    <col min="9" max="11" width="6.85546875" style="199" customWidth="1"/>
    <col min="12" max="14" width="6.85546875" style="200" customWidth="1"/>
    <col min="15" max="15" width="8.7109375" style="200" customWidth="1"/>
    <col min="16" max="16" width="2.140625" style="201" customWidth="1"/>
    <col min="17" max="17" width="6.85546875" style="198" customWidth="1"/>
    <col min="18" max="18" width="48" style="202" bestFit="1" customWidth="1"/>
    <col min="19" max="25" width="5.42578125" style="199" customWidth="1"/>
    <col min="26" max="28" width="5.85546875" style="199" customWidth="1"/>
    <col min="29" max="31" width="5.85546875" style="200" customWidth="1"/>
    <col min="32" max="32" width="9.140625" style="200" customWidth="1"/>
    <col min="33" max="33" width="2.42578125" style="174" customWidth="1"/>
    <col min="34" max="39" width="8.7109375" style="174" customWidth="1"/>
    <col min="40" max="45" width="8.7109375" style="199" customWidth="1"/>
    <col min="46" max="46" width="15.7109375" style="199" customWidth="1"/>
    <col min="47" max="236" width="11.42578125" style="199"/>
    <col min="237" max="237" width="19.28515625" style="199" customWidth="1"/>
    <col min="238" max="238" width="6.85546875" style="199" customWidth="1"/>
    <col min="239" max="239" width="48" style="199" bestFit="1" customWidth="1"/>
    <col min="240" max="241" width="7.42578125" style="199" customWidth="1"/>
    <col min="242" max="242" width="5.42578125" style="199" customWidth="1"/>
    <col min="243" max="248" width="0" style="199" hidden="1" customWidth="1"/>
    <col min="249" max="254" width="5.85546875" style="199" customWidth="1"/>
    <col min="255" max="255" width="9.140625" style="199" customWidth="1"/>
    <col min="256" max="256" width="8" style="199" customWidth="1"/>
    <col min="257" max="257" width="12.28515625" style="199" customWidth="1"/>
    <col min="258" max="282" width="0" style="199" hidden="1" customWidth="1"/>
    <col min="283" max="283" width="28.7109375" style="199" customWidth="1"/>
    <col min="284" max="284" width="56" style="199" customWidth="1"/>
    <col min="285" max="285" width="14.28515625" style="199" customWidth="1"/>
    <col min="286" max="291" width="0" style="199" hidden="1" customWidth="1"/>
    <col min="292" max="297" width="11.42578125" style="199"/>
    <col min="298" max="298" width="14.42578125" style="199" bestFit="1" customWidth="1"/>
    <col min="299" max="492" width="11.42578125" style="199"/>
    <col min="493" max="493" width="19.28515625" style="199" customWidth="1"/>
    <col min="494" max="494" width="6.85546875" style="199" customWidth="1"/>
    <col min="495" max="495" width="48" style="199" bestFit="1" customWidth="1"/>
    <col min="496" max="497" width="7.42578125" style="199" customWidth="1"/>
    <col min="498" max="498" width="5.42578125" style="199" customWidth="1"/>
    <col min="499" max="504" width="0" style="199" hidden="1" customWidth="1"/>
    <col min="505" max="510" width="5.85546875" style="199" customWidth="1"/>
    <col min="511" max="511" width="9.140625" style="199" customWidth="1"/>
    <col min="512" max="512" width="8" style="199" customWidth="1"/>
    <col min="513" max="513" width="12.28515625" style="199" customWidth="1"/>
    <col min="514" max="538" width="0" style="199" hidden="1" customWidth="1"/>
    <col min="539" max="539" width="28.7109375" style="199" customWidth="1"/>
    <col min="540" max="540" width="56" style="199" customWidth="1"/>
    <col min="541" max="541" width="14.28515625" style="199" customWidth="1"/>
    <col min="542" max="547" width="0" style="199" hidden="1" customWidth="1"/>
    <col min="548" max="553" width="11.42578125" style="199"/>
    <col min="554" max="554" width="14.42578125" style="199" bestFit="1" customWidth="1"/>
    <col min="555" max="748" width="11.42578125" style="199"/>
    <col min="749" max="749" width="19.28515625" style="199" customWidth="1"/>
    <col min="750" max="750" width="6.85546875" style="199" customWidth="1"/>
    <col min="751" max="751" width="48" style="199" bestFit="1" customWidth="1"/>
    <col min="752" max="753" width="7.42578125" style="199" customWidth="1"/>
    <col min="754" max="754" width="5.42578125" style="199" customWidth="1"/>
    <col min="755" max="760" width="0" style="199" hidden="1" customWidth="1"/>
    <col min="761" max="766" width="5.85546875" style="199" customWidth="1"/>
    <col min="767" max="767" width="9.140625" style="199" customWidth="1"/>
    <col min="768" max="768" width="8" style="199" customWidth="1"/>
    <col min="769" max="769" width="12.28515625" style="199" customWidth="1"/>
    <col min="770" max="794" width="0" style="199" hidden="1" customWidth="1"/>
    <col min="795" max="795" width="28.7109375" style="199" customWidth="1"/>
    <col min="796" max="796" width="56" style="199" customWidth="1"/>
    <col min="797" max="797" width="14.28515625" style="199" customWidth="1"/>
    <col min="798" max="803" width="0" style="199" hidden="1" customWidth="1"/>
    <col min="804" max="809" width="11.42578125" style="199"/>
    <col min="810" max="810" width="14.42578125" style="199" bestFit="1" customWidth="1"/>
    <col min="811" max="1004" width="11.42578125" style="199"/>
    <col min="1005" max="1005" width="19.28515625" style="199" customWidth="1"/>
    <col min="1006" max="1006" width="6.85546875" style="199" customWidth="1"/>
    <col min="1007" max="1007" width="48" style="199" bestFit="1" customWidth="1"/>
    <col min="1008" max="1009" width="7.42578125" style="199" customWidth="1"/>
    <col min="1010" max="1010" width="5.42578125" style="199" customWidth="1"/>
    <col min="1011" max="1016" width="0" style="199" hidden="1" customWidth="1"/>
    <col min="1017" max="1022" width="5.85546875" style="199" customWidth="1"/>
    <col min="1023" max="1023" width="9.140625" style="199" customWidth="1"/>
    <col min="1024" max="1024" width="8" style="199" customWidth="1"/>
    <col min="1025" max="1025" width="12.28515625" style="199" customWidth="1"/>
    <col min="1026" max="1050" width="0" style="199" hidden="1" customWidth="1"/>
    <col min="1051" max="1051" width="28.7109375" style="199" customWidth="1"/>
    <col min="1052" max="1052" width="56" style="199" customWidth="1"/>
    <col min="1053" max="1053" width="14.28515625" style="199" customWidth="1"/>
    <col min="1054" max="1059" width="0" style="199" hidden="1" customWidth="1"/>
    <col min="1060" max="1065" width="11.42578125" style="199"/>
    <col min="1066" max="1066" width="14.42578125" style="199" bestFit="1" customWidth="1"/>
    <col min="1067" max="1260" width="11.42578125" style="199"/>
    <col min="1261" max="1261" width="19.28515625" style="199" customWidth="1"/>
    <col min="1262" max="1262" width="6.85546875" style="199" customWidth="1"/>
    <col min="1263" max="1263" width="48" style="199" bestFit="1" customWidth="1"/>
    <col min="1264" max="1265" width="7.42578125" style="199" customWidth="1"/>
    <col min="1266" max="1266" width="5.42578125" style="199" customWidth="1"/>
    <col min="1267" max="1272" width="0" style="199" hidden="1" customWidth="1"/>
    <col min="1273" max="1278" width="5.85546875" style="199" customWidth="1"/>
    <col min="1279" max="1279" width="9.140625" style="199" customWidth="1"/>
    <col min="1280" max="1280" width="8" style="199" customWidth="1"/>
    <col min="1281" max="1281" width="12.28515625" style="199" customWidth="1"/>
    <col min="1282" max="1306" width="0" style="199" hidden="1" customWidth="1"/>
    <col min="1307" max="1307" width="28.7109375" style="199" customWidth="1"/>
    <col min="1308" max="1308" width="56" style="199" customWidth="1"/>
    <col min="1309" max="1309" width="14.28515625" style="199" customWidth="1"/>
    <col min="1310" max="1315" width="0" style="199" hidden="1" customWidth="1"/>
    <col min="1316" max="1321" width="11.42578125" style="199"/>
    <col min="1322" max="1322" width="14.42578125" style="199" bestFit="1" customWidth="1"/>
    <col min="1323" max="1516" width="11.42578125" style="199"/>
    <col min="1517" max="1517" width="19.28515625" style="199" customWidth="1"/>
    <col min="1518" max="1518" width="6.85546875" style="199" customWidth="1"/>
    <col min="1519" max="1519" width="48" style="199" bestFit="1" customWidth="1"/>
    <col min="1520" max="1521" width="7.42578125" style="199" customWidth="1"/>
    <col min="1522" max="1522" width="5.42578125" style="199" customWidth="1"/>
    <col min="1523" max="1528" width="0" style="199" hidden="1" customWidth="1"/>
    <col min="1529" max="1534" width="5.85546875" style="199" customWidth="1"/>
    <col min="1535" max="1535" width="9.140625" style="199" customWidth="1"/>
    <col min="1536" max="1536" width="8" style="199" customWidth="1"/>
    <col min="1537" max="1537" width="12.28515625" style="199" customWidth="1"/>
    <col min="1538" max="1562" width="0" style="199" hidden="1" customWidth="1"/>
    <col min="1563" max="1563" width="28.7109375" style="199" customWidth="1"/>
    <col min="1564" max="1564" width="56" style="199" customWidth="1"/>
    <col min="1565" max="1565" width="14.28515625" style="199" customWidth="1"/>
    <col min="1566" max="1571" width="0" style="199" hidden="1" customWidth="1"/>
    <col min="1572" max="1577" width="11.42578125" style="199"/>
    <col min="1578" max="1578" width="14.42578125" style="199" bestFit="1" customWidth="1"/>
    <col min="1579" max="1772" width="11.42578125" style="199"/>
    <col min="1773" max="1773" width="19.28515625" style="199" customWidth="1"/>
    <col min="1774" max="1774" width="6.85546875" style="199" customWidth="1"/>
    <col min="1775" max="1775" width="48" style="199" bestFit="1" customWidth="1"/>
    <col min="1776" max="1777" width="7.42578125" style="199" customWidth="1"/>
    <col min="1778" max="1778" width="5.42578125" style="199" customWidth="1"/>
    <col min="1779" max="1784" width="0" style="199" hidden="1" customWidth="1"/>
    <col min="1785" max="1790" width="5.85546875" style="199" customWidth="1"/>
    <col min="1791" max="1791" width="9.140625" style="199" customWidth="1"/>
    <col min="1792" max="1792" width="8" style="199" customWidth="1"/>
    <col min="1793" max="1793" width="12.28515625" style="199" customWidth="1"/>
    <col min="1794" max="1818" width="0" style="199" hidden="1" customWidth="1"/>
    <col min="1819" max="1819" width="28.7109375" style="199" customWidth="1"/>
    <col min="1820" max="1820" width="56" style="199" customWidth="1"/>
    <col min="1821" max="1821" width="14.28515625" style="199" customWidth="1"/>
    <col min="1822" max="1827" width="0" style="199" hidden="1" customWidth="1"/>
    <col min="1828" max="1833" width="11.42578125" style="199"/>
    <col min="1834" max="1834" width="14.42578125" style="199" bestFit="1" customWidth="1"/>
    <col min="1835" max="2028" width="11.42578125" style="199"/>
    <col min="2029" max="2029" width="19.28515625" style="199" customWidth="1"/>
    <col min="2030" max="2030" width="6.85546875" style="199" customWidth="1"/>
    <col min="2031" max="2031" width="48" style="199" bestFit="1" customWidth="1"/>
    <col min="2032" max="2033" width="7.42578125" style="199" customWidth="1"/>
    <col min="2034" max="2034" width="5.42578125" style="199" customWidth="1"/>
    <col min="2035" max="2040" width="0" style="199" hidden="1" customWidth="1"/>
    <col min="2041" max="2046" width="5.85546875" style="199" customWidth="1"/>
    <col min="2047" max="2047" width="9.140625" style="199" customWidth="1"/>
    <col min="2048" max="2048" width="8" style="199" customWidth="1"/>
    <col min="2049" max="2049" width="12.28515625" style="199" customWidth="1"/>
    <col min="2050" max="2074" width="0" style="199" hidden="1" customWidth="1"/>
    <col min="2075" max="2075" width="28.7109375" style="199" customWidth="1"/>
    <col min="2076" max="2076" width="56" style="199" customWidth="1"/>
    <col min="2077" max="2077" width="14.28515625" style="199" customWidth="1"/>
    <col min="2078" max="2083" width="0" style="199" hidden="1" customWidth="1"/>
    <col min="2084" max="2089" width="11.42578125" style="199"/>
    <col min="2090" max="2090" width="14.42578125" style="199" bestFit="1" customWidth="1"/>
    <col min="2091" max="2284" width="11.42578125" style="199"/>
    <col min="2285" max="2285" width="19.28515625" style="199" customWidth="1"/>
    <col min="2286" max="2286" width="6.85546875" style="199" customWidth="1"/>
    <col min="2287" max="2287" width="48" style="199" bestFit="1" customWidth="1"/>
    <col min="2288" max="2289" width="7.42578125" style="199" customWidth="1"/>
    <col min="2290" max="2290" width="5.42578125" style="199" customWidth="1"/>
    <col min="2291" max="2296" width="0" style="199" hidden="1" customWidth="1"/>
    <col min="2297" max="2302" width="5.85546875" style="199" customWidth="1"/>
    <col min="2303" max="2303" width="9.140625" style="199" customWidth="1"/>
    <col min="2304" max="2304" width="8" style="199" customWidth="1"/>
    <col min="2305" max="2305" width="12.28515625" style="199" customWidth="1"/>
    <col min="2306" max="2330" width="0" style="199" hidden="1" customWidth="1"/>
    <col min="2331" max="2331" width="28.7109375" style="199" customWidth="1"/>
    <col min="2332" max="2332" width="56" style="199" customWidth="1"/>
    <col min="2333" max="2333" width="14.28515625" style="199" customWidth="1"/>
    <col min="2334" max="2339" width="0" style="199" hidden="1" customWidth="1"/>
    <col min="2340" max="2345" width="11.42578125" style="199"/>
    <col min="2346" max="2346" width="14.42578125" style="199" bestFit="1" customWidth="1"/>
    <col min="2347" max="2540" width="11.42578125" style="199"/>
    <col min="2541" max="2541" width="19.28515625" style="199" customWidth="1"/>
    <col min="2542" max="2542" width="6.85546875" style="199" customWidth="1"/>
    <col min="2543" max="2543" width="48" style="199" bestFit="1" customWidth="1"/>
    <col min="2544" max="2545" width="7.42578125" style="199" customWidth="1"/>
    <col min="2546" max="2546" width="5.42578125" style="199" customWidth="1"/>
    <col min="2547" max="2552" width="0" style="199" hidden="1" customWidth="1"/>
    <col min="2553" max="2558" width="5.85546875" style="199" customWidth="1"/>
    <col min="2559" max="2559" width="9.140625" style="199" customWidth="1"/>
    <col min="2560" max="2560" width="8" style="199" customWidth="1"/>
    <col min="2561" max="2561" width="12.28515625" style="199" customWidth="1"/>
    <col min="2562" max="2586" width="0" style="199" hidden="1" customWidth="1"/>
    <col min="2587" max="2587" width="28.7109375" style="199" customWidth="1"/>
    <col min="2588" max="2588" width="56" style="199" customWidth="1"/>
    <col min="2589" max="2589" width="14.28515625" style="199" customWidth="1"/>
    <col min="2590" max="2595" width="0" style="199" hidden="1" customWidth="1"/>
    <col min="2596" max="2601" width="11.42578125" style="199"/>
    <col min="2602" max="2602" width="14.42578125" style="199" bestFit="1" customWidth="1"/>
    <col min="2603" max="2796" width="11.42578125" style="199"/>
    <col min="2797" max="2797" width="19.28515625" style="199" customWidth="1"/>
    <col min="2798" max="2798" width="6.85546875" style="199" customWidth="1"/>
    <col min="2799" max="2799" width="48" style="199" bestFit="1" customWidth="1"/>
    <col min="2800" max="2801" width="7.42578125" style="199" customWidth="1"/>
    <col min="2802" max="2802" width="5.42578125" style="199" customWidth="1"/>
    <col min="2803" max="2808" width="0" style="199" hidden="1" customWidth="1"/>
    <col min="2809" max="2814" width="5.85546875" style="199" customWidth="1"/>
    <col min="2815" max="2815" width="9.140625" style="199" customWidth="1"/>
    <col min="2816" max="2816" width="8" style="199" customWidth="1"/>
    <col min="2817" max="2817" width="12.28515625" style="199" customWidth="1"/>
    <col min="2818" max="2842" width="0" style="199" hidden="1" customWidth="1"/>
    <col min="2843" max="2843" width="28.7109375" style="199" customWidth="1"/>
    <col min="2844" max="2844" width="56" style="199" customWidth="1"/>
    <col min="2845" max="2845" width="14.28515625" style="199" customWidth="1"/>
    <col min="2846" max="2851" width="0" style="199" hidden="1" customWidth="1"/>
    <col min="2852" max="2857" width="11.42578125" style="199"/>
    <col min="2858" max="2858" width="14.42578125" style="199" bestFit="1" customWidth="1"/>
    <col min="2859" max="3052" width="11.42578125" style="199"/>
    <col min="3053" max="3053" width="19.28515625" style="199" customWidth="1"/>
    <col min="3054" max="3054" width="6.85546875" style="199" customWidth="1"/>
    <col min="3055" max="3055" width="48" style="199" bestFit="1" customWidth="1"/>
    <col min="3056" max="3057" width="7.42578125" style="199" customWidth="1"/>
    <col min="3058" max="3058" width="5.42578125" style="199" customWidth="1"/>
    <col min="3059" max="3064" width="0" style="199" hidden="1" customWidth="1"/>
    <col min="3065" max="3070" width="5.85546875" style="199" customWidth="1"/>
    <col min="3071" max="3071" width="9.140625" style="199" customWidth="1"/>
    <col min="3072" max="3072" width="8" style="199" customWidth="1"/>
    <col min="3073" max="3073" width="12.28515625" style="199" customWidth="1"/>
    <col min="3074" max="3098" width="0" style="199" hidden="1" customWidth="1"/>
    <col min="3099" max="3099" width="28.7109375" style="199" customWidth="1"/>
    <col min="3100" max="3100" width="56" style="199" customWidth="1"/>
    <col min="3101" max="3101" width="14.28515625" style="199" customWidth="1"/>
    <col min="3102" max="3107" width="0" style="199" hidden="1" customWidth="1"/>
    <col min="3108" max="3113" width="11.42578125" style="199"/>
    <col min="3114" max="3114" width="14.42578125" style="199" bestFit="1" customWidth="1"/>
    <col min="3115" max="3308" width="11.42578125" style="199"/>
    <col min="3309" max="3309" width="19.28515625" style="199" customWidth="1"/>
    <col min="3310" max="3310" width="6.85546875" style="199" customWidth="1"/>
    <col min="3311" max="3311" width="48" style="199" bestFit="1" customWidth="1"/>
    <col min="3312" max="3313" width="7.42578125" style="199" customWidth="1"/>
    <col min="3314" max="3314" width="5.42578125" style="199" customWidth="1"/>
    <col min="3315" max="3320" width="0" style="199" hidden="1" customWidth="1"/>
    <col min="3321" max="3326" width="5.85546875" style="199" customWidth="1"/>
    <col min="3327" max="3327" width="9.140625" style="199" customWidth="1"/>
    <col min="3328" max="3328" width="8" style="199" customWidth="1"/>
    <col min="3329" max="3329" width="12.28515625" style="199" customWidth="1"/>
    <col min="3330" max="3354" width="0" style="199" hidden="1" customWidth="1"/>
    <col min="3355" max="3355" width="28.7109375" style="199" customWidth="1"/>
    <col min="3356" max="3356" width="56" style="199" customWidth="1"/>
    <col min="3357" max="3357" width="14.28515625" style="199" customWidth="1"/>
    <col min="3358" max="3363" width="0" style="199" hidden="1" customWidth="1"/>
    <col min="3364" max="3369" width="11.42578125" style="199"/>
    <col min="3370" max="3370" width="14.42578125" style="199" bestFit="1" customWidth="1"/>
    <col min="3371" max="3564" width="11.42578125" style="199"/>
    <col min="3565" max="3565" width="19.28515625" style="199" customWidth="1"/>
    <col min="3566" max="3566" width="6.85546875" style="199" customWidth="1"/>
    <col min="3567" max="3567" width="48" style="199" bestFit="1" customWidth="1"/>
    <col min="3568" max="3569" width="7.42578125" style="199" customWidth="1"/>
    <col min="3570" max="3570" width="5.42578125" style="199" customWidth="1"/>
    <col min="3571" max="3576" width="0" style="199" hidden="1" customWidth="1"/>
    <col min="3577" max="3582" width="5.85546875" style="199" customWidth="1"/>
    <col min="3583" max="3583" width="9.140625" style="199" customWidth="1"/>
    <col min="3584" max="3584" width="8" style="199" customWidth="1"/>
    <col min="3585" max="3585" width="12.28515625" style="199" customWidth="1"/>
    <col min="3586" max="3610" width="0" style="199" hidden="1" customWidth="1"/>
    <col min="3611" max="3611" width="28.7109375" style="199" customWidth="1"/>
    <col min="3612" max="3612" width="56" style="199" customWidth="1"/>
    <col min="3613" max="3613" width="14.28515625" style="199" customWidth="1"/>
    <col min="3614" max="3619" width="0" style="199" hidden="1" customWidth="1"/>
    <col min="3620" max="3625" width="11.42578125" style="199"/>
    <col min="3626" max="3626" width="14.42578125" style="199" bestFit="1" customWidth="1"/>
    <col min="3627" max="3820" width="11.42578125" style="199"/>
    <col min="3821" max="3821" width="19.28515625" style="199" customWidth="1"/>
    <col min="3822" max="3822" width="6.85546875" style="199" customWidth="1"/>
    <col min="3823" max="3823" width="48" style="199" bestFit="1" customWidth="1"/>
    <col min="3824" max="3825" width="7.42578125" style="199" customWidth="1"/>
    <col min="3826" max="3826" width="5.42578125" style="199" customWidth="1"/>
    <col min="3827" max="3832" width="0" style="199" hidden="1" customWidth="1"/>
    <col min="3833" max="3838" width="5.85546875" style="199" customWidth="1"/>
    <col min="3839" max="3839" width="9.140625" style="199" customWidth="1"/>
    <col min="3840" max="3840" width="8" style="199" customWidth="1"/>
    <col min="3841" max="3841" width="12.28515625" style="199" customWidth="1"/>
    <col min="3842" max="3866" width="0" style="199" hidden="1" customWidth="1"/>
    <col min="3867" max="3867" width="28.7109375" style="199" customWidth="1"/>
    <col min="3868" max="3868" width="56" style="199" customWidth="1"/>
    <col min="3869" max="3869" width="14.28515625" style="199" customWidth="1"/>
    <col min="3870" max="3875" width="0" style="199" hidden="1" customWidth="1"/>
    <col min="3876" max="3881" width="11.42578125" style="199"/>
    <col min="3882" max="3882" width="14.42578125" style="199" bestFit="1" customWidth="1"/>
    <col min="3883" max="4076" width="11.42578125" style="199"/>
    <col min="4077" max="4077" width="19.28515625" style="199" customWidth="1"/>
    <col min="4078" max="4078" width="6.85546875" style="199" customWidth="1"/>
    <col min="4079" max="4079" width="48" style="199" bestFit="1" customWidth="1"/>
    <col min="4080" max="4081" width="7.42578125" style="199" customWidth="1"/>
    <col min="4082" max="4082" width="5.42578125" style="199" customWidth="1"/>
    <col min="4083" max="4088" width="0" style="199" hidden="1" customWidth="1"/>
    <col min="4089" max="4094" width="5.85546875" style="199" customWidth="1"/>
    <col min="4095" max="4095" width="9.140625" style="199" customWidth="1"/>
    <col min="4096" max="4096" width="8" style="199" customWidth="1"/>
    <col min="4097" max="4097" width="12.28515625" style="199" customWidth="1"/>
    <col min="4098" max="4122" width="0" style="199" hidden="1" customWidth="1"/>
    <col min="4123" max="4123" width="28.7109375" style="199" customWidth="1"/>
    <col min="4124" max="4124" width="56" style="199" customWidth="1"/>
    <col min="4125" max="4125" width="14.28515625" style="199" customWidth="1"/>
    <col min="4126" max="4131" width="0" style="199" hidden="1" customWidth="1"/>
    <col min="4132" max="4137" width="11.42578125" style="199"/>
    <col min="4138" max="4138" width="14.42578125" style="199" bestFit="1" customWidth="1"/>
    <col min="4139" max="4332" width="11.42578125" style="199"/>
    <col min="4333" max="4333" width="19.28515625" style="199" customWidth="1"/>
    <col min="4334" max="4334" width="6.85546875" style="199" customWidth="1"/>
    <col min="4335" max="4335" width="48" style="199" bestFit="1" customWidth="1"/>
    <col min="4336" max="4337" width="7.42578125" style="199" customWidth="1"/>
    <col min="4338" max="4338" width="5.42578125" style="199" customWidth="1"/>
    <col min="4339" max="4344" width="0" style="199" hidden="1" customWidth="1"/>
    <col min="4345" max="4350" width="5.85546875" style="199" customWidth="1"/>
    <col min="4351" max="4351" width="9.140625" style="199" customWidth="1"/>
    <col min="4352" max="4352" width="8" style="199" customWidth="1"/>
    <col min="4353" max="4353" width="12.28515625" style="199" customWidth="1"/>
    <col min="4354" max="4378" width="0" style="199" hidden="1" customWidth="1"/>
    <col min="4379" max="4379" width="28.7109375" style="199" customWidth="1"/>
    <col min="4380" max="4380" width="56" style="199" customWidth="1"/>
    <col min="4381" max="4381" width="14.28515625" style="199" customWidth="1"/>
    <col min="4382" max="4387" width="0" style="199" hidden="1" customWidth="1"/>
    <col min="4388" max="4393" width="11.42578125" style="199"/>
    <col min="4394" max="4394" width="14.42578125" style="199" bestFit="1" customWidth="1"/>
    <col min="4395" max="4588" width="11.42578125" style="199"/>
    <col min="4589" max="4589" width="19.28515625" style="199" customWidth="1"/>
    <col min="4590" max="4590" width="6.85546875" style="199" customWidth="1"/>
    <col min="4591" max="4591" width="48" style="199" bestFit="1" customWidth="1"/>
    <col min="4592" max="4593" width="7.42578125" style="199" customWidth="1"/>
    <col min="4594" max="4594" width="5.42578125" style="199" customWidth="1"/>
    <col min="4595" max="4600" width="0" style="199" hidden="1" customWidth="1"/>
    <col min="4601" max="4606" width="5.85546875" style="199" customWidth="1"/>
    <col min="4607" max="4607" width="9.140625" style="199" customWidth="1"/>
    <col min="4608" max="4608" width="8" style="199" customWidth="1"/>
    <col min="4609" max="4609" width="12.28515625" style="199" customWidth="1"/>
    <col min="4610" max="4634" width="0" style="199" hidden="1" customWidth="1"/>
    <col min="4635" max="4635" width="28.7109375" style="199" customWidth="1"/>
    <col min="4636" max="4636" width="56" style="199" customWidth="1"/>
    <col min="4637" max="4637" width="14.28515625" style="199" customWidth="1"/>
    <col min="4638" max="4643" width="0" style="199" hidden="1" customWidth="1"/>
    <col min="4644" max="4649" width="11.42578125" style="199"/>
    <col min="4650" max="4650" width="14.42578125" style="199" bestFit="1" customWidth="1"/>
    <col min="4651" max="4844" width="11.42578125" style="199"/>
    <col min="4845" max="4845" width="19.28515625" style="199" customWidth="1"/>
    <col min="4846" max="4846" width="6.85546875" style="199" customWidth="1"/>
    <col min="4847" max="4847" width="48" style="199" bestFit="1" customWidth="1"/>
    <col min="4848" max="4849" width="7.42578125" style="199" customWidth="1"/>
    <col min="4850" max="4850" width="5.42578125" style="199" customWidth="1"/>
    <col min="4851" max="4856" width="0" style="199" hidden="1" customWidth="1"/>
    <col min="4857" max="4862" width="5.85546875" style="199" customWidth="1"/>
    <col min="4863" max="4863" width="9.140625" style="199" customWidth="1"/>
    <col min="4864" max="4864" width="8" style="199" customWidth="1"/>
    <col min="4865" max="4865" width="12.28515625" style="199" customWidth="1"/>
    <col min="4866" max="4890" width="0" style="199" hidden="1" customWidth="1"/>
    <col min="4891" max="4891" width="28.7109375" style="199" customWidth="1"/>
    <col min="4892" max="4892" width="56" style="199" customWidth="1"/>
    <col min="4893" max="4893" width="14.28515625" style="199" customWidth="1"/>
    <col min="4894" max="4899" width="0" style="199" hidden="1" customWidth="1"/>
    <col min="4900" max="4905" width="11.42578125" style="199"/>
    <col min="4906" max="4906" width="14.42578125" style="199" bestFit="1" customWidth="1"/>
    <col min="4907" max="5100" width="11.42578125" style="199"/>
    <col min="5101" max="5101" width="19.28515625" style="199" customWidth="1"/>
    <col min="5102" max="5102" width="6.85546875" style="199" customWidth="1"/>
    <col min="5103" max="5103" width="48" style="199" bestFit="1" customWidth="1"/>
    <col min="5104" max="5105" width="7.42578125" style="199" customWidth="1"/>
    <col min="5106" max="5106" width="5.42578125" style="199" customWidth="1"/>
    <col min="5107" max="5112" width="0" style="199" hidden="1" customWidth="1"/>
    <col min="5113" max="5118" width="5.85546875" style="199" customWidth="1"/>
    <col min="5119" max="5119" width="9.140625" style="199" customWidth="1"/>
    <col min="5120" max="5120" width="8" style="199" customWidth="1"/>
    <col min="5121" max="5121" width="12.28515625" style="199" customWidth="1"/>
    <col min="5122" max="5146" width="0" style="199" hidden="1" customWidth="1"/>
    <col min="5147" max="5147" width="28.7109375" style="199" customWidth="1"/>
    <col min="5148" max="5148" width="56" style="199" customWidth="1"/>
    <col min="5149" max="5149" width="14.28515625" style="199" customWidth="1"/>
    <col min="5150" max="5155" width="0" style="199" hidden="1" customWidth="1"/>
    <col min="5156" max="5161" width="11.42578125" style="199"/>
    <col min="5162" max="5162" width="14.42578125" style="199" bestFit="1" customWidth="1"/>
    <col min="5163" max="5356" width="11.42578125" style="199"/>
    <col min="5357" max="5357" width="19.28515625" style="199" customWidth="1"/>
    <col min="5358" max="5358" width="6.85546875" style="199" customWidth="1"/>
    <col min="5359" max="5359" width="48" style="199" bestFit="1" customWidth="1"/>
    <col min="5360" max="5361" width="7.42578125" style="199" customWidth="1"/>
    <col min="5362" max="5362" width="5.42578125" style="199" customWidth="1"/>
    <col min="5363" max="5368" width="0" style="199" hidden="1" customWidth="1"/>
    <col min="5369" max="5374" width="5.85546875" style="199" customWidth="1"/>
    <col min="5375" max="5375" width="9.140625" style="199" customWidth="1"/>
    <col min="5376" max="5376" width="8" style="199" customWidth="1"/>
    <col min="5377" max="5377" width="12.28515625" style="199" customWidth="1"/>
    <col min="5378" max="5402" width="0" style="199" hidden="1" customWidth="1"/>
    <col min="5403" max="5403" width="28.7109375" style="199" customWidth="1"/>
    <col min="5404" max="5404" width="56" style="199" customWidth="1"/>
    <col min="5405" max="5405" width="14.28515625" style="199" customWidth="1"/>
    <col min="5406" max="5411" width="0" style="199" hidden="1" customWidth="1"/>
    <col min="5412" max="5417" width="11.42578125" style="199"/>
    <col min="5418" max="5418" width="14.42578125" style="199" bestFit="1" customWidth="1"/>
    <col min="5419" max="5612" width="11.42578125" style="199"/>
    <col min="5613" max="5613" width="19.28515625" style="199" customWidth="1"/>
    <col min="5614" max="5614" width="6.85546875" style="199" customWidth="1"/>
    <col min="5615" max="5615" width="48" style="199" bestFit="1" customWidth="1"/>
    <col min="5616" max="5617" width="7.42578125" style="199" customWidth="1"/>
    <col min="5618" max="5618" width="5.42578125" style="199" customWidth="1"/>
    <col min="5619" max="5624" width="0" style="199" hidden="1" customWidth="1"/>
    <col min="5625" max="5630" width="5.85546875" style="199" customWidth="1"/>
    <col min="5631" max="5631" width="9.140625" style="199" customWidth="1"/>
    <col min="5632" max="5632" width="8" style="199" customWidth="1"/>
    <col min="5633" max="5633" width="12.28515625" style="199" customWidth="1"/>
    <col min="5634" max="5658" width="0" style="199" hidden="1" customWidth="1"/>
    <col min="5659" max="5659" width="28.7109375" style="199" customWidth="1"/>
    <col min="5660" max="5660" width="56" style="199" customWidth="1"/>
    <col min="5661" max="5661" width="14.28515625" style="199" customWidth="1"/>
    <col min="5662" max="5667" width="0" style="199" hidden="1" customWidth="1"/>
    <col min="5668" max="5673" width="11.42578125" style="199"/>
    <col min="5674" max="5674" width="14.42578125" style="199" bestFit="1" customWidth="1"/>
    <col min="5675" max="5868" width="11.42578125" style="199"/>
    <col min="5869" max="5869" width="19.28515625" style="199" customWidth="1"/>
    <col min="5870" max="5870" width="6.85546875" style="199" customWidth="1"/>
    <col min="5871" max="5871" width="48" style="199" bestFit="1" customWidth="1"/>
    <col min="5872" max="5873" width="7.42578125" style="199" customWidth="1"/>
    <col min="5874" max="5874" width="5.42578125" style="199" customWidth="1"/>
    <col min="5875" max="5880" width="0" style="199" hidden="1" customWidth="1"/>
    <col min="5881" max="5886" width="5.85546875" style="199" customWidth="1"/>
    <col min="5887" max="5887" width="9.140625" style="199" customWidth="1"/>
    <col min="5888" max="5888" width="8" style="199" customWidth="1"/>
    <col min="5889" max="5889" width="12.28515625" style="199" customWidth="1"/>
    <col min="5890" max="5914" width="0" style="199" hidden="1" customWidth="1"/>
    <col min="5915" max="5915" width="28.7109375" style="199" customWidth="1"/>
    <col min="5916" max="5916" width="56" style="199" customWidth="1"/>
    <col min="5917" max="5917" width="14.28515625" style="199" customWidth="1"/>
    <col min="5918" max="5923" width="0" style="199" hidden="1" customWidth="1"/>
    <col min="5924" max="5929" width="11.42578125" style="199"/>
    <col min="5930" max="5930" width="14.42578125" style="199" bestFit="1" customWidth="1"/>
    <col min="5931" max="6124" width="11.42578125" style="199"/>
    <col min="6125" max="6125" width="19.28515625" style="199" customWidth="1"/>
    <col min="6126" max="6126" width="6.85546875" style="199" customWidth="1"/>
    <col min="6127" max="6127" width="48" style="199" bestFit="1" customWidth="1"/>
    <col min="6128" max="6129" width="7.42578125" style="199" customWidth="1"/>
    <col min="6130" max="6130" width="5.42578125" style="199" customWidth="1"/>
    <col min="6131" max="6136" width="0" style="199" hidden="1" customWidth="1"/>
    <col min="6137" max="6142" width="5.85546875" style="199" customWidth="1"/>
    <col min="6143" max="6143" width="9.140625" style="199" customWidth="1"/>
    <col min="6144" max="6144" width="8" style="199" customWidth="1"/>
    <col min="6145" max="6145" width="12.28515625" style="199" customWidth="1"/>
    <col min="6146" max="6170" width="0" style="199" hidden="1" customWidth="1"/>
    <col min="6171" max="6171" width="28.7109375" style="199" customWidth="1"/>
    <col min="6172" max="6172" width="56" style="199" customWidth="1"/>
    <col min="6173" max="6173" width="14.28515625" style="199" customWidth="1"/>
    <col min="6174" max="6179" width="0" style="199" hidden="1" customWidth="1"/>
    <col min="6180" max="6185" width="11.42578125" style="199"/>
    <col min="6186" max="6186" width="14.42578125" style="199" bestFit="1" customWidth="1"/>
    <col min="6187" max="6380" width="11.42578125" style="199"/>
    <col min="6381" max="6381" width="19.28515625" style="199" customWidth="1"/>
    <col min="6382" max="6382" width="6.85546875" style="199" customWidth="1"/>
    <col min="6383" max="6383" width="48" style="199" bestFit="1" customWidth="1"/>
    <col min="6384" max="6385" width="7.42578125" style="199" customWidth="1"/>
    <col min="6386" max="6386" width="5.42578125" style="199" customWidth="1"/>
    <col min="6387" max="6392" width="0" style="199" hidden="1" customWidth="1"/>
    <col min="6393" max="6398" width="5.85546875" style="199" customWidth="1"/>
    <col min="6399" max="6399" width="9.140625" style="199" customWidth="1"/>
    <col min="6400" max="6400" width="8" style="199" customWidth="1"/>
    <col min="6401" max="6401" width="12.28515625" style="199" customWidth="1"/>
    <col min="6402" max="6426" width="0" style="199" hidden="1" customWidth="1"/>
    <col min="6427" max="6427" width="28.7109375" style="199" customWidth="1"/>
    <col min="6428" max="6428" width="56" style="199" customWidth="1"/>
    <col min="6429" max="6429" width="14.28515625" style="199" customWidth="1"/>
    <col min="6430" max="6435" width="0" style="199" hidden="1" customWidth="1"/>
    <col min="6436" max="6441" width="11.42578125" style="199"/>
    <col min="6442" max="6442" width="14.42578125" style="199" bestFit="1" customWidth="1"/>
    <col min="6443" max="6636" width="11.42578125" style="199"/>
    <col min="6637" max="6637" width="19.28515625" style="199" customWidth="1"/>
    <col min="6638" max="6638" width="6.85546875" style="199" customWidth="1"/>
    <col min="6639" max="6639" width="48" style="199" bestFit="1" customWidth="1"/>
    <col min="6640" max="6641" width="7.42578125" style="199" customWidth="1"/>
    <col min="6642" max="6642" width="5.42578125" style="199" customWidth="1"/>
    <col min="6643" max="6648" width="0" style="199" hidden="1" customWidth="1"/>
    <col min="6649" max="6654" width="5.85546875" style="199" customWidth="1"/>
    <col min="6655" max="6655" width="9.140625" style="199" customWidth="1"/>
    <col min="6656" max="6656" width="8" style="199" customWidth="1"/>
    <col min="6657" max="6657" width="12.28515625" style="199" customWidth="1"/>
    <col min="6658" max="6682" width="0" style="199" hidden="1" customWidth="1"/>
    <col min="6683" max="6683" width="28.7109375" style="199" customWidth="1"/>
    <col min="6684" max="6684" width="56" style="199" customWidth="1"/>
    <col min="6685" max="6685" width="14.28515625" style="199" customWidth="1"/>
    <col min="6686" max="6691" width="0" style="199" hidden="1" customWidth="1"/>
    <col min="6692" max="6697" width="11.42578125" style="199"/>
    <col min="6698" max="6698" width="14.42578125" style="199" bestFit="1" customWidth="1"/>
    <col min="6699" max="6892" width="11.42578125" style="199"/>
    <col min="6893" max="6893" width="19.28515625" style="199" customWidth="1"/>
    <col min="6894" max="6894" width="6.85546875" style="199" customWidth="1"/>
    <col min="6895" max="6895" width="48" style="199" bestFit="1" customWidth="1"/>
    <col min="6896" max="6897" width="7.42578125" style="199" customWidth="1"/>
    <col min="6898" max="6898" width="5.42578125" style="199" customWidth="1"/>
    <col min="6899" max="6904" width="0" style="199" hidden="1" customWidth="1"/>
    <col min="6905" max="6910" width="5.85546875" style="199" customWidth="1"/>
    <col min="6911" max="6911" width="9.140625" style="199" customWidth="1"/>
    <col min="6912" max="6912" width="8" style="199" customWidth="1"/>
    <col min="6913" max="6913" width="12.28515625" style="199" customWidth="1"/>
    <col min="6914" max="6938" width="0" style="199" hidden="1" customWidth="1"/>
    <col min="6939" max="6939" width="28.7109375" style="199" customWidth="1"/>
    <col min="6940" max="6940" width="56" style="199" customWidth="1"/>
    <col min="6941" max="6941" width="14.28515625" style="199" customWidth="1"/>
    <col min="6942" max="6947" width="0" style="199" hidden="1" customWidth="1"/>
    <col min="6948" max="6953" width="11.42578125" style="199"/>
    <col min="6954" max="6954" width="14.42578125" style="199" bestFit="1" customWidth="1"/>
    <col min="6955" max="7148" width="11.42578125" style="199"/>
    <col min="7149" max="7149" width="19.28515625" style="199" customWidth="1"/>
    <col min="7150" max="7150" width="6.85546875" style="199" customWidth="1"/>
    <col min="7151" max="7151" width="48" style="199" bestFit="1" customWidth="1"/>
    <col min="7152" max="7153" width="7.42578125" style="199" customWidth="1"/>
    <col min="7154" max="7154" width="5.42578125" style="199" customWidth="1"/>
    <col min="7155" max="7160" width="0" style="199" hidden="1" customWidth="1"/>
    <col min="7161" max="7166" width="5.85546875" style="199" customWidth="1"/>
    <col min="7167" max="7167" width="9.140625" style="199" customWidth="1"/>
    <col min="7168" max="7168" width="8" style="199" customWidth="1"/>
    <col min="7169" max="7169" width="12.28515625" style="199" customWidth="1"/>
    <col min="7170" max="7194" width="0" style="199" hidden="1" customWidth="1"/>
    <col min="7195" max="7195" width="28.7109375" style="199" customWidth="1"/>
    <col min="7196" max="7196" width="56" style="199" customWidth="1"/>
    <col min="7197" max="7197" width="14.28515625" style="199" customWidth="1"/>
    <col min="7198" max="7203" width="0" style="199" hidden="1" customWidth="1"/>
    <col min="7204" max="7209" width="11.42578125" style="199"/>
    <col min="7210" max="7210" width="14.42578125" style="199" bestFit="1" customWidth="1"/>
    <col min="7211" max="7404" width="11.42578125" style="199"/>
    <col min="7405" max="7405" width="19.28515625" style="199" customWidth="1"/>
    <col min="7406" max="7406" width="6.85546875" style="199" customWidth="1"/>
    <col min="7407" max="7407" width="48" style="199" bestFit="1" customWidth="1"/>
    <col min="7408" max="7409" width="7.42578125" style="199" customWidth="1"/>
    <col min="7410" max="7410" width="5.42578125" style="199" customWidth="1"/>
    <col min="7411" max="7416" width="0" style="199" hidden="1" customWidth="1"/>
    <col min="7417" max="7422" width="5.85546875" style="199" customWidth="1"/>
    <col min="7423" max="7423" width="9.140625" style="199" customWidth="1"/>
    <col min="7424" max="7424" width="8" style="199" customWidth="1"/>
    <col min="7425" max="7425" width="12.28515625" style="199" customWidth="1"/>
    <col min="7426" max="7450" width="0" style="199" hidden="1" customWidth="1"/>
    <col min="7451" max="7451" width="28.7109375" style="199" customWidth="1"/>
    <col min="7452" max="7452" width="56" style="199" customWidth="1"/>
    <col min="7453" max="7453" width="14.28515625" style="199" customWidth="1"/>
    <col min="7454" max="7459" width="0" style="199" hidden="1" customWidth="1"/>
    <col min="7460" max="7465" width="11.42578125" style="199"/>
    <col min="7466" max="7466" width="14.42578125" style="199" bestFit="1" customWidth="1"/>
    <col min="7467" max="7660" width="11.42578125" style="199"/>
    <col min="7661" max="7661" width="19.28515625" style="199" customWidth="1"/>
    <col min="7662" max="7662" width="6.85546875" style="199" customWidth="1"/>
    <col min="7663" max="7663" width="48" style="199" bestFit="1" customWidth="1"/>
    <col min="7664" max="7665" width="7.42578125" style="199" customWidth="1"/>
    <col min="7666" max="7666" width="5.42578125" style="199" customWidth="1"/>
    <col min="7667" max="7672" width="0" style="199" hidden="1" customWidth="1"/>
    <col min="7673" max="7678" width="5.85546875" style="199" customWidth="1"/>
    <col min="7679" max="7679" width="9.140625" style="199" customWidth="1"/>
    <col min="7680" max="7680" width="8" style="199" customWidth="1"/>
    <col min="7681" max="7681" width="12.28515625" style="199" customWidth="1"/>
    <col min="7682" max="7706" width="0" style="199" hidden="1" customWidth="1"/>
    <col min="7707" max="7707" width="28.7109375" style="199" customWidth="1"/>
    <col min="7708" max="7708" width="56" style="199" customWidth="1"/>
    <col min="7709" max="7709" width="14.28515625" style="199" customWidth="1"/>
    <col min="7710" max="7715" width="0" style="199" hidden="1" customWidth="1"/>
    <col min="7716" max="7721" width="11.42578125" style="199"/>
    <col min="7722" max="7722" width="14.42578125" style="199" bestFit="1" customWidth="1"/>
    <col min="7723" max="7916" width="11.42578125" style="199"/>
    <col min="7917" max="7917" width="19.28515625" style="199" customWidth="1"/>
    <col min="7918" max="7918" width="6.85546875" style="199" customWidth="1"/>
    <col min="7919" max="7919" width="48" style="199" bestFit="1" customWidth="1"/>
    <col min="7920" max="7921" width="7.42578125" style="199" customWidth="1"/>
    <col min="7922" max="7922" width="5.42578125" style="199" customWidth="1"/>
    <col min="7923" max="7928" width="0" style="199" hidden="1" customWidth="1"/>
    <col min="7929" max="7934" width="5.85546875" style="199" customWidth="1"/>
    <col min="7935" max="7935" width="9.140625" style="199" customWidth="1"/>
    <col min="7936" max="7936" width="8" style="199" customWidth="1"/>
    <col min="7937" max="7937" width="12.28515625" style="199" customWidth="1"/>
    <col min="7938" max="7962" width="0" style="199" hidden="1" customWidth="1"/>
    <col min="7963" max="7963" width="28.7109375" style="199" customWidth="1"/>
    <col min="7964" max="7964" width="56" style="199" customWidth="1"/>
    <col min="7965" max="7965" width="14.28515625" style="199" customWidth="1"/>
    <col min="7966" max="7971" width="0" style="199" hidden="1" customWidth="1"/>
    <col min="7972" max="7977" width="11.42578125" style="199"/>
    <col min="7978" max="7978" width="14.42578125" style="199" bestFit="1" customWidth="1"/>
    <col min="7979" max="8172" width="11.42578125" style="199"/>
    <col min="8173" max="8173" width="19.28515625" style="199" customWidth="1"/>
    <col min="8174" max="8174" width="6.85546875" style="199" customWidth="1"/>
    <col min="8175" max="8175" width="48" style="199" bestFit="1" customWidth="1"/>
    <col min="8176" max="8177" width="7.42578125" style="199" customWidth="1"/>
    <col min="8178" max="8178" width="5.42578125" style="199" customWidth="1"/>
    <col min="8179" max="8184" width="0" style="199" hidden="1" customWidth="1"/>
    <col min="8185" max="8190" width="5.85546875" style="199" customWidth="1"/>
    <col min="8191" max="8191" width="9.140625" style="199" customWidth="1"/>
    <col min="8192" max="8192" width="8" style="199" customWidth="1"/>
    <col min="8193" max="8193" width="12.28515625" style="199" customWidth="1"/>
    <col min="8194" max="8218" width="0" style="199" hidden="1" customWidth="1"/>
    <col min="8219" max="8219" width="28.7109375" style="199" customWidth="1"/>
    <col min="8220" max="8220" width="56" style="199" customWidth="1"/>
    <col min="8221" max="8221" width="14.28515625" style="199" customWidth="1"/>
    <col min="8222" max="8227" width="0" style="199" hidden="1" customWidth="1"/>
    <col min="8228" max="8233" width="11.42578125" style="199"/>
    <col min="8234" max="8234" width="14.42578125" style="199" bestFit="1" customWidth="1"/>
    <col min="8235" max="8428" width="11.42578125" style="199"/>
    <col min="8429" max="8429" width="19.28515625" style="199" customWidth="1"/>
    <col min="8430" max="8430" width="6.85546875" style="199" customWidth="1"/>
    <col min="8431" max="8431" width="48" style="199" bestFit="1" customWidth="1"/>
    <col min="8432" max="8433" width="7.42578125" style="199" customWidth="1"/>
    <col min="8434" max="8434" width="5.42578125" style="199" customWidth="1"/>
    <col min="8435" max="8440" width="0" style="199" hidden="1" customWidth="1"/>
    <col min="8441" max="8446" width="5.85546875" style="199" customWidth="1"/>
    <col min="8447" max="8447" width="9.140625" style="199" customWidth="1"/>
    <col min="8448" max="8448" width="8" style="199" customWidth="1"/>
    <col min="8449" max="8449" width="12.28515625" style="199" customWidth="1"/>
    <col min="8450" max="8474" width="0" style="199" hidden="1" customWidth="1"/>
    <col min="8475" max="8475" width="28.7109375" style="199" customWidth="1"/>
    <col min="8476" max="8476" width="56" style="199" customWidth="1"/>
    <col min="8477" max="8477" width="14.28515625" style="199" customWidth="1"/>
    <col min="8478" max="8483" width="0" style="199" hidden="1" customWidth="1"/>
    <col min="8484" max="8489" width="11.42578125" style="199"/>
    <col min="8490" max="8490" width="14.42578125" style="199" bestFit="1" customWidth="1"/>
    <col min="8491" max="8684" width="11.42578125" style="199"/>
    <col min="8685" max="8685" width="19.28515625" style="199" customWidth="1"/>
    <col min="8686" max="8686" width="6.85546875" style="199" customWidth="1"/>
    <col min="8687" max="8687" width="48" style="199" bestFit="1" customWidth="1"/>
    <col min="8688" max="8689" width="7.42578125" style="199" customWidth="1"/>
    <col min="8690" max="8690" width="5.42578125" style="199" customWidth="1"/>
    <col min="8691" max="8696" width="0" style="199" hidden="1" customWidth="1"/>
    <col min="8697" max="8702" width="5.85546875" style="199" customWidth="1"/>
    <col min="8703" max="8703" width="9.140625" style="199" customWidth="1"/>
    <col min="8704" max="8704" width="8" style="199" customWidth="1"/>
    <col min="8705" max="8705" width="12.28515625" style="199" customWidth="1"/>
    <col min="8706" max="8730" width="0" style="199" hidden="1" customWidth="1"/>
    <col min="8731" max="8731" width="28.7109375" style="199" customWidth="1"/>
    <col min="8732" max="8732" width="56" style="199" customWidth="1"/>
    <col min="8733" max="8733" width="14.28515625" style="199" customWidth="1"/>
    <col min="8734" max="8739" width="0" style="199" hidden="1" customWidth="1"/>
    <col min="8740" max="8745" width="11.42578125" style="199"/>
    <col min="8746" max="8746" width="14.42578125" style="199" bestFit="1" customWidth="1"/>
    <col min="8747" max="8940" width="11.42578125" style="199"/>
    <col min="8941" max="8941" width="19.28515625" style="199" customWidth="1"/>
    <col min="8942" max="8942" width="6.85546875" style="199" customWidth="1"/>
    <col min="8943" max="8943" width="48" style="199" bestFit="1" customWidth="1"/>
    <col min="8944" max="8945" width="7.42578125" style="199" customWidth="1"/>
    <col min="8946" max="8946" width="5.42578125" style="199" customWidth="1"/>
    <col min="8947" max="8952" width="0" style="199" hidden="1" customWidth="1"/>
    <col min="8953" max="8958" width="5.85546875" style="199" customWidth="1"/>
    <col min="8959" max="8959" width="9.140625" style="199" customWidth="1"/>
    <col min="8960" max="8960" width="8" style="199" customWidth="1"/>
    <col min="8961" max="8961" width="12.28515625" style="199" customWidth="1"/>
    <col min="8962" max="8986" width="0" style="199" hidden="1" customWidth="1"/>
    <col min="8987" max="8987" width="28.7109375" style="199" customWidth="1"/>
    <col min="8988" max="8988" width="56" style="199" customWidth="1"/>
    <col min="8989" max="8989" width="14.28515625" style="199" customWidth="1"/>
    <col min="8990" max="8995" width="0" style="199" hidden="1" customWidth="1"/>
    <col min="8996" max="9001" width="11.42578125" style="199"/>
    <col min="9002" max="9002" width="14.42578125" style="199" bestFit="1" customWidth="1"/>
    <col min="9003" max="9196" width="11.42578125" style="199"/>
    <col min="9197" max="9197" width="19.28515625" style="199" customWidth="1"/>
    <col min="9198" max="9198" width="6.85546875" style="199" customWidth="1"/>
    <col min="9199" max="9199" width="48" style="199" bestFit="1" customWidth="1"/>
    <col min="9200" max="9201" width="7.42578125" style="199" customWidth="1"/>
    <col min="9202" max="9202" width="5.42578125" style="199" customWidth="1"/>
    <col min="9203" max="9208" width="0" style="199" hidden="1" customWidth="1"/>
    <col min="9209" max="9214" width="5.85546875" style="199" customWidth="1"/>
    <col min="9215" max="9215" width="9.140625" style="199" customWidth="1"/>
    <col min="9216" max="9216" width="8" style="199" customWidth="1"/>
    <col min="9217" max="9217" width="12.28515625" style="199" customWidth="1"/>
    <col min="9218" max="9242" width="0" style="199" hidden="1" customWidth="1"/>
    <col min="9243" max="9243" width="28.7109375" style="199" customWidth="1"/>
    <col min="9244" max="9244" width="56" style="199" customWidth="1"/>
    <col min="9245" max="9245" width="14.28515625" style="199" customWidth="1"/>
    <col min="9246" max="9251" width="0" style="199" hidden="1" customWidth="1"/>
    <col min="9252" max="9257" width="11.42578125" style="199"/>
    <col min="9258" max="9258" width="14.42578125" style="199" bestFit="1" customWidth="1"/>
    <col min="9259" max="9452" width="11.42578125" style="199"/>
    <col min="9453" max="9453" width="19.28515625" style="199" customWidth="1"/>
    <col min="9454" max="9454" width="6.85546875" style="199" customWidth="1"/>
    <col min="9455" max="9455" width="48" style="199" bestFit="1" customWidth="1"/>
    <col min="9456" max="9457" width="7.42578125" style="199" customWidth="1"/>
    <col min="9458" max="9458" width="5.42578125" style="199" customWidth="1"/>
    <col min="9459" max="9464" width="0" style="199" hidden="1" customWidth="1"/>
    <col min="9465" max="9470" width="5.85546875" style="199" customWidth="1"/>
    <col min="9471" max="9471" width="9.140625" style="199" customWidth="1"/>
    <col min="9472" max="9472" width="8" style="199" customWidth="1"/>
    <col min="9473" max="9473" width="12.28515625" style="199" customWidth="1"/>
    <col min="9474" max="9498" width="0" style="199" hidden="1" customWidth="1"/>
    <col min="9499" max="9499" width="28.7109375" style="199" customWidth="1"/>
    <col min="9500" max="9500" width="56" style="199" customWidth="1"/>
    <col min="9501" max="9501" width="14.28515625" style="199" customWidth="1"/>
    <col min="9502" max="9507" width="0" style="199" hidden="1" customWidth="1"/>
    <col min="9508" max="9513" width="11.42578125" style="199"/>
    <col min="9514" max="9514" width="14.42578125" style="199" bestFit="1" customWidth="1"/>
    <col min="9515" max="9708" width="11.42578125" style="199"/>
    <col min="9709" max="9709" width="19.28515625" style="199" customWidth="1"/>
    <col min="9710" max="9710" width="6.85546875" style="199" customWidth="1"/>
    <col min="9711" max="9711" width="48" style="199" bestFit="1" customWidth="1"/>
    <col min="9712" max="9713" width="7.42578125" style="199" customWidth="1"/>
    <col min="9714" max="9714" width="5.42578125" style="199" customWidth="1"/>
    <col min="9715" max="9720" width="0" style="199" hidden="1" customWidth="1"/>
    <col min="9721" max="9726" width="5.85546875" style="199" customWidth="1"/>
    <col min="9727" max="9727" width="9.140625" style="199" customWidth="1"/>
    <col min="9728" max="9728" width="8" style="199" customWidth="1"/>
    <col min="9729" max="9729" width="12.28515625" style="199" customWidth="1"/>
    <col min="9730" max="9754" width="0" style="199" hidden="1" customWidth="1"/>
    <col min="9755" max="9755" width="28.7109375" style="199" customWidth="1"/>
    <col min="9756" max="9756" width="56" style="199" customWidth="1"/>
    <col min="9757" max="9757" width="14.28515625" style="199" customWidth="1"/>
    <col min="9758" max="9763" width="0" style="199" hidden="1" customWidth="1"/>
    <col min="9764" max="9769" width="11.42578125" style="199"/>
    <col min="9770" max="9770" width="14.42578125" style="199" bestFit="1" customWidth="1"/>
    <col min="9771" max="9964" width="11.42578125" style="199"/>
    <col min="9965" max="9965" width="19.28515625" style="199" customWidth="1"/>
    <col min="9966" max="9966" width="6.85546875" style="199" customWidth="1"/>
    <col min="9967" max="9967" width="48" style="199" bestFit="1" customWidth="1"/>
    <col min="9968" max="9969" width="7.42578125" style="199" customWidth="1"/>
    <col min="9970" max="9970" width="5.42578125" style="199" customWidth="1"/>
    <col min="9971" max="9976" width="0" style="199" hidden="1" customWidth="1"/>
    <col min="9977" max="9982" width="5.85546875" style="199" customWidth="1"/>
    <col min="9983" max="9983" width="9.140625" style="199" customWidth="1"/>
    <col min="9984" max="9984" width="8" style="199" customWidth="1"/>
    <col min="9985" max="9985" width="12.28515625" style="199" customWidth="1"/>
    <col min="9986" max="10010" width="0" style="199" hidden="1" customWidth="1"/>
    <col min="10011" max="10011" width="28.7109375" style="199" customWidth="1"/>
    <col min="10012" max="10012" width="56" style="199" customWidth="1"/>
    <col min="10013" max="10013" width="14.28515625" style="199" customWidth="1"/>
    <col min="10014" max="10019" width="0" style="199" hidden="1" customWidth="1"/>
    <col min="10020" max="10025" width="11.42578125" style="199"/>
    <col min="10026" max="10026" width="14.42578125" style="199" bestFit="1" customWidth="1"/>
    <col min="10027" max="10220" width="11.42578125" style="199"/>
    <col min="10221" max="10221" width="19.28515625" style="199" customWidth="1"/>
    <col min="10222" max="10222" width="6.85546875" style="199" customWidth="1"/>
    <col min="10223" max="10223" width="48" style="199" bestFit="1" customWidth="1"/>
    <col min="10224" max="10225" width="7.42578125" style="199" customWidth="1"/>
    <col min="10226" max="10226" width="5.42578125" style="199" customWidth="1"/>
    <col min="10227" max="10232" width="0" style="199" hidden="1" customWidth="1"/>
    <col min="10233" max="10238" width="5.85546875" style="199" customWidth="1"/>
    <col min="10239" max="10239" width="9.140625" style="199" customWidth="1"/>
    <col min="10240" max="10240" width="8" style="199" customWidth="1"/>
    <col min="10241" max="10241" width="12.28515625" style="199" customWidth="1"/>
    <col min="10242" max="10266" width="0" style="199" hidden="1" customWidth="1"/>
    <col min="10267" max="10267" width="28.7109375" style="199" customWidth="1"/>
    <col min="10268" max="10268" width="56" style="199" customWidth="1"/>
    <col min="10269" max="10269" width="14.28515625" style="199" customWidth="1"/>
    <col min="10270" max="10275" width="0" style="199" hidden="1" customWidth="1"/>
    <col min="10276" max="10281" width="11.42578125" style="199"/>
    <col min="10282" max="10282" width="14.42578125" style="199" bestFit="1" customWidth="1"/>
    <col min="10283" max="10476" width="11.42578125" style="199"/>
    <col min="10477" max="10477" width="19.28515625" style="199" customWidth="1"/>
    <col min="10478" max="10478" width="6.85546875" style="199" customWidth="1"/>
    <col min="10479" max="10479" width="48" style="199" bestFit="1" customWidth="1"/>
    <col min="10480" max="10481" width="7.42578125" style="199" customWidth="1"/>
    <col min="10482" max="10482" width="5.42578125" style="199" customWidth="1"/>
    <col min="10483" max="10488" width="0" style="199" hidden="1" customWidth="1"/>
    <col min="10489" max="10494" width="5.85546875" style="199" customWidth="1"/>
    <col min="10495" max="10495" width="9.140625" style="199" customWidth="1"/>
    <col min="10496" max="10496" width="8" style="199" customWidth="1"/>
    <col min="10497" max="10497" width="12.28515625" style="199" customWidth="1"/>
    <col min="10498" max="10522" width="0" style="199" hidden="1" customWidth="1"/>
    <col min="10523" max="10523" width="28.7109375" style="199" customWidth="1"/>
    <col min="10524" max="10524" width="56" style="199" customWidth="1"/>
    <col min="10525" max="10525" width="14.28515625" style="199" customWidth="1"/>
    <col min="10526" max="10531" width="0" style="199" hidden="1" customWidth="1"/>
    <col min="10532" max="10537" width="11.42578125" style="199"/>
    <col min="10538" max="10538" width="14.42578125" style="199" bestFit="1" customWidth="1"/>
    <col min="10539" max="10732" width="11.42578125" style="199"/>
    <col min="10733" max="10733" width="19.28515625" style="199" customWidth="1"/>
    <col min="10734" max="10734" width="6.85546875" style="199" customWidth="1"/>
    <col min="10735" max="10735" width="48" style="199" bestFit="1" customWidth="1"/>
    <col min="10736" max="10737" width="7.42578125" style="199" customWidth="1"/>
    <col min="10738" max="10738" width="5.42578125" style="199" customWidth="1"/>
    <col min="10739" max="10744" width="0" style="199" hidden="1" customWidth="1"/>
    <col min="10745" max="10750" width="5.85546875" style="199" customWidth="1"/>
    <col min="10751" max="10751" width="9.140625" style="199" customWidth="1"/>
    <col min="10752" max="10752" width="8" style="199" customWidth="1"/>
    <col min="10753" max="10753" width="12.28515625" style="199" customWidth="1"/>
    <col min="10754" max="10778" width="0" style="199" hidden="1" customWidth="1"/>
    <col min="10779" max="10779" width="28.7109375" style="199" customWidth="1"/>
    <col min="10780" max="10780" width="56" style="199" customWidth="1"/>
    <col min="10781" max="10781" width="14.28515625" style="199" customWidth="1"/>
    <col min="10782" max="10787" width="0" style="199" hidden="1" customWidth="1"/>
    <col min="10788" max="10793" width="11.42578125" style="199"/>
    <col min="10794" max="10794" width="14.42578125" style="199" bestFit="1" customWidth="1"/>
    <col min="10795" max="10988" width="11.42578125" style="199"/>
    <col min="10989" max="10989" width="19.28515625" style="199" customWidth="1"/>
    <col min="10990" max="10990" width="6.85546875" style="199" customWidth="1"/>
    <col min="10991" max="10991" width="48" style="199" bestFit="1" customWidth="1"/>
    <col min="10992" max="10993" width="7.42578125" style="199" customWidth="1"/>
    <col min="10994" max="10994" width="5.42578125" style="199" customWidth="1"/>
    <col min="10995" max="11000" width="0" style="199" hidden="1" customWidth="1"/>
    <col min="11001" max="11006" width="5.85546875" style="199" customWidth="1"/>
    <col min="11007" max="11007" width="9.140625" style="199" customWidth="1"/>
    <col min="11008" max="11008" width="8" style="199" customWidth="1"/>
    <col min="11009" max="11009" width="12.28515625" style="199" customWidth="1"/>
    <col min="11010" max="11034" width="0" style="199" hidden="1" customWidth="1"/>
    <col min="11035" max="11035" width="28.7109375" style="199" customWidth="1"/>
    <col min="11036" max="11036" width="56" style="199" customWidth="1"/>
    <col min="11037" max="11037" width="14.28515625" style="199" customWidth="1"/>
    <col min="11038" max="11043" width="0" style="199" hidden="1" customWidth="1"/>
    <col min="11044" max="11049" width="11.42578125" style="199"/>
    <col min="11050" max="11050" width="14.42578125" style="199" bestFit="1" customWidth="1"/>
    <col min="11051" max="11244" width="11.42578125" style="199"/>
    <col min="11245" max="11245" width="19.28515625" style="199" customWidth="1"/>
    <col min="11246" max="11246" width="6.85546875" style="199" customWidth="1"/>
    <col min="11247" max="11247" width="48" style="199" bestFit="1" customWidth="1"/>
    <col min="11248" max="11249" width="7.42578125" style="199" customWidth="1"/>
    <col min="11250" max="11250" width="5.42578125" style="199" customWidth="1"/>
    <col min="11251" max="11256" width="0" style="199" hidden="1" customWidth="1"/>
    <col min="11257" max="11262" width="5.85546875" style="199" customWidth="1"/>
    <col min="11263" max="11263" width="9.140625" style="199" customWidth="1"/>
    <col min="11264" max="11264" width="8" style="199" customWidth="1"/>
    <col min="11265" max="11265" width="12.28515625" style="199" customWidth="1"/>
    <col min="11266" max="11290" width="0" style="199" hidden="1" customWidth="1"/>
    <col min="11291" max="11291" width="28.7109375" style="199" customWidth="1"/>
    <col min="11292" max="11292" width="56" style="199" customWidth="1"/>
    <col min="11293" max="11293" width="14.28515625" style="199" customWidth="1"/>
    <col min="11294" max="11299" width="0" style="199" hidden="1" customWidth="1"/>
    <col min="11300" max="11305" width="11.42578125" style="199"/>
    <col min="11306" max="11306" width="14.42578125" style="199" bestFit="1" customWidth="1"/>
    <col min="11307" max="11500" width="11.42578125" style="199"/>
    <col min="11501" max="11501" width="19.28515625" style="199" customWidth="1"/>
    <col min="11502" max="11502" width="6.85546875" style="199" customWidth="1"/>
    <col min="11503" max="11503" width="48" style="199" bestFit="1" customWidth="1"/>
    <col min="11504" max="11505" width="7.42578125" style="199" customWidth="1"/>
    <col min="11506" max="11506" width="5.42578125" style="199" customWidth="1"/>
    <col min="11507" max="11512" width="0" style="199" hidden="1" customWidth="1"/>
    <col min="11513" max="11518" width="5.85546875" style="199" customWidth="1"/>
    <col min="11519" max="11519" width="9.140625" style="199" customWidth="1"/>
    <col min="11520" max="11520" width="8" style="199" customWidth="1"/>
    <col min="11521" max="11521" width="12.28515625" style="199" customWidth="1"/>
    <col min="11522" max="11546" width="0" style="199" hidden="1" customWidth="1"/>
    <col min="11547" max="11547" width="28.7109375" style="199" customWidth="1"/>
    <col min="11548" max="11548" width="56" style="199" customWidth="1"/>
    <col min="11549" max="11549" width="14.28515625" style="199" customWidth="1"/>
    <col min="11550" max="11555" width="0" style="199" hidden="1" customWidth="1"/>
    <col min="11556" max="11561" width="11.42578125" style="199"/>
    <col min="11562" max="11562" width="14.42578125" style="199" bestFit="1" customWidth="1"/>
    <col min="11563" max="11756" width="11.42578125" style="199"/>
    <col min="11757" max="11757" width="19.28515625" style="199" customWidth="1"/>
    <col min="11758" max="11758" width="6.85546875" style="199" customWidth="1"/>
    <col min="11759" max="11759" width="48" style="199" bestFit="1" customWidth="1"/>
    <col min="11760" max="11761" width="7.42578125" style="199" customWidth="1"/>
    <col min="11762" max="11762" width="5.42578125" style="199" customWidth="1"/>
    <col min="11763" max="11768" width="0" style="199" hidden="1" customWidth="1"/>
    <col min="11769" max="11774" width="5.85546875" style="199" customWidth="1"/>
    <col min="11775" max="11775" width="9.140625" style="199" customWidth="1"/>
    <col min="11776" max="11776" width="8" style="199" customWidth="1"/>
    <col min="11777" max="11777" width="12.28515625" style="199" customWidth="1"/>
    <col min="11778" max="11802" width="0" style="199" hidden="1" customWidth="1"/>
    <col min="11803" max="11803" width="28.7109375" style="199" customWidth="1"/>
    <col min="11804" max="11804" width="56" style="199" customWidth="1"/>
    <col min="11805" max="11805" width="14.28515625" style="199" customWidth="1"/>
    <col min="11806" max="11811" width="0" style="199" hidden="1" customWidth="1"/>
    <col min="11812" max="11817" width="11.42578125" style="199"/>
    <col min="11818" max="11818" width="14.42578125" style="199" bestFit="1" customWidth="1"/>
    <col min="11819" max="12012" width="11.42578125" style="199"/>
    <col min="12013" max="12013" width="19.28515625" style="199" customWidth="1"/>
    <col min="12014" max="12014" width="6.85546875" style="199" customWidth="1"/>
    <col min="12015" max="12015" width="48" style="199" bestFit="1" customWidth="1"/>
    <col min="12016" max="12017" width="7.42578125" style="199" customWidth="1"/>
    <col min="12018" max="12018" width="5.42578125" style="199" customWidth="1"/>
    <col min="12019" max="12024" width="0" style="199" hidden="1" customWidth="1"/>
    <col min="12025" max="12030" width="5.85546875" style="199" customWidth="1"/>
    <col min="12031" max="12031" width="9.140625" style="199" customWidth="1"/>
    <col min="12032" max="12032" width="8" style="199" customWidth="1"/>
    <col min="12033" max="12033" width="12.28515625" style="199" customWidth="1"/>
    <col min="12034" max="12058" width="0" style="199" hidden="1" customWidth="1"/>
    <col min="12059" max="12059" width="28.7109375" style="199" customWidth="1"/>
    <col min="12060" max="12060" width="56" style="199" customWidth="1"/>
    <col min="12061" max="12061" width="14.28515625" style="199" customWidth="1"/>
    <col min="12062" max="12067" width="0" style="199" hidden="1" customWidth="1"/>
    <col min="12068" max="12073" width="11.42578125" style="199"/>
    <col min="12074" max="12074" width="14.42578125" style="199" bestFit="1" customWidth="1"/>
    <col min="12075" max="12268" width="11.42578125" style="199"/>
    <col min="12269" max="12269" width="19.28515625" style="199" customWidth="1"/>
    <col min="12270" max="12270" width="6.85546875" style="199" customWidth="1"/>
    <col min="12271" max="12271" width="48" style="199" bestFit="1" customWidth="1"/>
    <col min="12272" max="12273" width="7.42578125" style="199" customWidth="1"/>
    <col min="12274" max="12274" width="5.42578125" style="199" customWidth="1"/>
    <col min="12275" max="12280" width="0" style="199" hidden="1" customWidth="1"/>
    <col min="12281" max="12286" width="5.85546875" style="199" customWidth="1"/>
    <col min="12287" max="12287" width="9.140625" style="199" customWidth="1"/>
    <col min="12288" max="12288" width="8" style="199" customWidth="1"/>
    <col min="12289" max="12289" width="12.28515625" style="199" customWidth="1"/>
    <col min="12290" max="12314" width="0" style="199" hidden="1" customWidth="1"/>
    <col min="12315" max="12315" width="28.7109375" style="199" customWidth="1"/>
    <col min="12316" max="12316" width="56" style="199" customWidth="1"/>
    <col min="12317" max="12317" width="14.28515625" style="199" customWidth="1"/>
    <col min="12318" max="12323" width="0" style="199" hidden="1" customWidth="1"/>
    <col min="12324" max="12329" width="11.42578125" style="199"/>
    <col min="12330" max="12330" width="14.42578125" style="199" bestFit="1" customWidth="1"/>
    <col min="12331" max="12524" width="11.42578125" style="199"/>
    <col min="12525" max="12525" width="19.28515625" style="199" customWidth="1"/>
    <col min="12526" max="12526" width="6.85546875" style="199" customWidth="1"/>
    <col min="12527" max="12527" width="48" style="199" bestFit="1" customWidth="1"/>
    <col min="12528" max="12529" width="7.42578125" style="199" customWidth="1"/>
    <col min="12530" max="12530" width="5.42578125" style="199" customWidth="1"/>
    <col min="12531" max="12536" width="0" style="199" hidden="1" customWidth="1"/>
    <col min="12537" max="12542" width="5.85546875" style="199" customWidth="1"/>
    <col min="12543" max="12543" width="9.140625" style="199" customWidth="1"/>
    <col min="12544" max="12544" width="8" style="199" customWidth="1"/>
    <col min="12545" max="12545" width="12.28515625" style="199" customWidth="1"/>
    <col min="12546" max="12570" width="0" style="199" hidden="1" customWidth="1"/>
    <col min="12571" max="12571" width="28.7109375" style="199" customWidth="1"/>
    <col min="12572" max="12572" width="56" style="199" customWidth="1"/>
    <col min="12573" max="12573" width="14.28515625" style="199" customWidth="1"/>
    <col min="12574" max="12579" width="0" style="199" hidden="1" customWidth="1"/>
    <col min="12580" max="12585" width="11.42578125" style="199"/>
    <col min="12586" max="12586" width="14.42578125" style="199" bestFit="1" customWidth="1"/>
    <col min="12587" max="12780" width="11.42578125" style="199"/>
    <col min="12781" max="12781" width="19.28515625" style="199" customWidth="1"/>
    <col min="12782" max="12782" width="6.85546875" style="199" customWidth="1"/>
    <col min="12783" max="12783" width="48" style="199" bestFit="1" customWidth="1"/>
    <col min="12784" max="12785" width="7.42578125" style="199" customWidth="1"/>
    <col min="12786" max="12786" width="5.42578125" style="199" customWidth="1"/>
    <col min="12787" max="12792" width="0" style="199" hidden="1" customWidth="1"/>
    <col min="12793" max="12798" width="5.85546875" style="199" customWidth="1"/>
    <col min="12799" max="12799" width="9.140625" style="199" customWidth="1"/>
    <col min="12800" max="12800" width="8" style="199" customWidth="1"/>
    <col min="12801" max="12801" width="12.28515625" style="199" customWidth="1"/>
    <col min="12802" max="12826" width="0" style="199" hidden="1" customWidth="1"/>
    <col min="12827" max="12827" width="28.7109375" style="199" customWidth="1"/>
    <col min="12828" max="12828" width="56" style="199" customWidth="1"/>
    <col min="12829" max="12829" width="14.28515625" style="199" customWidth="1"/>
    <col min="12830" max="12835" width="0" style="199" hidden="1" customWidth="1"/>
    <col min="12836" max="12841" width="11.42578125" style="199"/>
    <col min="12842" max="12842" width="14.42578125" style="199" bestFit="1" customWidth="1"/>
    <col min="12843" max="13036" width="11.42578125" style="199"/>
    <col min="13037" max="13037" width="19.28515625" style="199" customWidth="1"/>
    <col min="13038" max="13038" width="6.85546875" style="199" customWidth="1"/>
    <col min="13039" max="13039" width="48" style="199" bestFit="1" customWidth="1"/>
    <col min="13040" max="13041" width="7.42578125" style="199" customWidth="1"/>
    <col min="13042" max="13042" width="5.42578125" style="199" customWidth="1"/>
    <col min="13043" max="13048" width="0" style="199" hidden="1" customWidth="1"/>
    <col min="13049" max="13054" width="5.85546875" style="199" customWidth="1"/>
    <col min="13055" max="13055" width="9.140625" style="199" customWidth="1"/>
    <col min="13056" max="13056" width="8" style="199" customWidth="1"/>
    <col min="13057" max="13057" width="12.28515625" style="199" customWidth="1"/>
    <col min="13058" max="13082" width="0" style="199" hidden="1" customWidth="1"/>
    <col min="13083" max="13083" width="28.7109375" style="199" customWidth="1"/>
    <col min="13084" max="13084" width="56" style="199" customWidth="1"/>
    <col min="13085" max="13085" width="14.28515625" style="199" customWidth="1"/>
    <col min="13086" max="13091" width="0" style="199" hidden="1" customWidth="1"/>
    <col min="13092" max="13097" width="11.42578125" style="199"/>
    <col min="13098" max="13098" width="14.42578125" style="199" bestFit="1" customWidth="1"/>
    <col min="13099" max="13292" width="11.42578125" style="199"/>
    <col min="13293" max="13293" width="19.28515625" style="199" customWidth="1"/>
    <col min="13294" max="13294" width="6.85546875" style="199" customWidth="1"/>
    <col min="13295" max="13295" width="48" style="199" bestFit="1" customWidth="1"/>
    <col min="13296" max="13297" width="7.42578125" style="199" customWidth="1"/>
    <col min="13298" max="13298" width="5.42578125" style="199" customWidth="1"/>
    <col min="13299" max="13304" width="0" style="199" hidden="1" customWidth="1"/>
    <col min="13305" max="13310" width="5.85546875" style="199" customWidth="1"/>
    <col min="13311" max="13311" width="9.140625" style="199" customWidth="1"/>
    <col min="13312" max="13312" width="8" style="199" customWidth="1"/>
    <col min="13313" max="13313" width="12.28515625" style="199" customWidth="1"/>
    <col min="13314" max="13338" width="0" style="199" hidden="1" customWidth="1"/>
    <col min="13339" max="13339" width="28.7109375" style="199" customWidth="1"/>
    <col min="13340" max="13340" width="56" style="199" customWidth="1"/>
    <col min="13341" max="13341" width="14.28515625" style="199" customWidth="1"/>
    <col min="13342" max="13347" width="0" style="199" hidden="1" customWidth="1"/>
    <col min="13348" max="13353" width="11.42578125" style="199"/>
    <col min="13354" max="13354" width="14.42578125" style="199" bestFit="1" customWidth="1"/>
    <col min="13355" max="13548" width="11.42578125" style="199"/>
    <col min="13549" max="13549" width="19.28515625" style="199" customWidth="1"/>
    <col min="13550" max="13550" width="6.85546875" style="199" customWidth="1"/>
    <col min="13551" max="13551" width="48" style="199" bestFit="1" customWidth="1"/>
    <col min="13552" max="13553" width="7.42578125" style="199" customWidth="1"/>
    <col min="13554" max="13554" width="5.42578125" style="199" customWidth="1"/>
    <col min="13555" max="13560" width="0" style="199" hidden="1" customWidth="1"/>
    <col min="13561" max="13566" width="5.85546875" style="199" customWidth="1"/>
    <col min="13567" max="13567" width="9.140625" style="199" customWidth="1"/>
    <col min="13568" max="13568" width="8" style="199" customWidth="1"/>
    <col min="13569" max="13569" width="12.28515625" style="199" customWidth="1"/>
    <col min="13570" max="13594" width="0" style="199" hidden="1" customWidth="1"/>
    <col min="13595" max="13595" width="28.7109375" style="199" customWidth="1"/>
    <col min="13596" max="13596" width="56" style="199" customWidth="1"/>
    <col min="13597" max="13597" width="14.28515625" style="199" customWidth="1"/>
    <col min="13598" max="13603" width="0" style="199" hidden="1" customWidth="1"/>
    <col min="13604" max="13609" width="11.42578125" style="199"/>
    <col min="13610" max="13610" width="14.42578125" style="199" bestFit="1" customWidth="1"/>
    <col min="13611" max="13804" width="11.42578125" style="199"/>
    <col min="13805" max="13805" width="19.28515625" style="199" customWidth="1"/>
    <col min="13806" max="13806" width="6.85546875" style="199" customWidth="1"/>
    <col min="13807" max="13807" width="48" style="199" bestFit="1" customWidth="1"/>
    <col min="13808" max="13809" width="7.42578125" style="199" customWidth="1"/>
    <col min="13810" max="13810" width="5.42578125" style="199" customWidth="1"/>
    <col min="13811" max="13816" width="0" style="199" hidden="1" customWidth="1"/>
    <col min="13817" max="13822" width="5.85546875" style="199" customWidth="1"/>
    <col min="13823" max="13823" width="9.140625" style="199" customWidth="1"/>
    <col min="13824" max="13824" width="8" style="199" customWidth="1"/>
    <col min="13825" max="13825" width="12.28515625" style="199" customWidth="1"/>
    <col min="13826" max="13850" width="0" style="199" hidden="1" customWidth="1"/>
    <col min="13851" max="13851" width="28.7109375" style="199" customWidth="1"/>
    <col min="13852" max="13852" width="56" style="199" customWidth="1"/>
    <col min="13853" max="13853" width="14.28515625" style="199" customWidth="1"/>
    <col min="13854" max="13859" width="0" style="199" hidden="1" customWidth="1"/>
    <col min="13860" max="13865" width="11.42578125" style="199"/>
    <col min="13866" max="13866" width="14.42578125" style="199" bestFit="1" customWidth="1"/>
    <col min="13867" max="14060" width="11.42578125" style="199"/>
    <col min="14061" max="14061" width="19.28515625" style="199" customWidth="1"/>
    <col min="14062" max="14062" width="6.85546875" style="199" customWidth="1"/>
    <col min="14063" max="14063" width="48" style="199" bestFit="1" customWidth="1"/>
    <col min="14064" max="14065" width="7.42578125" style="199" customWidth="1"/>
    <col min="14066" max="14066" width="5.42578125" style="199" customWidth="1"/>
    <col min="14067" max="14072" width="0" style="199" hidden="1" customWidth="1"/>
    <col min="14073" max="14078" width="5.85546875" style="199" customWidth="1"/>
    <col min="14079" max="14079" width="9.140625" style="199" customWidth="1"/>
    <col min="14080" max="14080" width="8" style="199" customWidth="1"/>
    <col min="14081" max="14081" width="12.28515625" style="199" customWidth="1"/>
    <col min="14082" max="14106" width="0" style="199" hidden="1" customWidth="1"/>
    <col min="14107" max="14107" width="28.7109375" style="199" customWidth="1"/>
    <col min="14108" max="14108" width="56" style="199" customWidth="1"/>
    <col min="14109" max="14109" width="14.28515625" style="199" customWidth="1"/>
    <col min="14110" max="14115" width="0" style="199" hidden="1" customWidth="1"/>
    <col min="14116" max="14121" width="11.42578125" style="199"/>
    <col min="14122" max="14122" width="14.42578125" style="199" bestFit="1" customWidth="1"/>
    <col min="14123" max="14316" width="11.42578125" style="199"/>
    <col min="14317" max="14317" width="19.28515625" style="199" customWidth="1"/>
    <col min="14318" max="14318" width="6.85546875" style="199" customWidth="1"/>
    <col min="14319" max="14319" width="48" style="199" bestFit="1" customWidth="1"/>
    <col min="14320" max="14321" width="7.42578125" style="199" customWidth="1"/>
    <col min="14322" max="14322" width="5.42578125" style="199" customWidth="1"/>
    <col min="14323" max="14328" width="0" style="199" hidden="1" customWidth="1"/>
    <col min="14329" max="14334" width="5.85546875" style="199" customWidth="1"/>
    <col min="14335" max="14335" width="9.140625" style="199" customWidth="1"/>
    <col min="14336" max="14336" width="8" style="199" customWidth="1"/>
    <col min="14337" max="14337" width="12.28515625" style="199" customWidth="1"/>
    <col min="14338" max="14362" width="0" style="199" hidden="1" customWidth="1"/>
    <col min="14363" max="14363" width="28.7109375" style="199" customWidth="1"/>
    <col min="14364" max="14364" width="56" style="199" customWidth="1"/>
    <col min="14365" max="14365" width="14.28515625" style="199" customWidth="1"/>
    <col min="14366" max="14371" width="0" style="199" hidden="1" customWidth="1"/>
    <col min="14372" max="14377" width="11.42578125" style="199"/>
    <col min="14378" max="14378" width="14.42578125" style="199" bestFit="1" customWidth="1"/>
    <col min="14379" max="14572" width="11.42578125" style="199"/>
    <col min="14573" max="14573" width="19.28515625" style="199" customWidth="1"/>
    <col min="14574" max="14574" width="6.85546875" style="199" customWidth="1"/>
    <col min="14575" max="14575" width="48" style="199" bestFit="1" customWidth="1"/>
    <col min="14576" max="14577" width="7.42578125" style="199" customWidth="1"/>
    <col min="14578" max="14578" width="5.42578125" style="199" customWidth="1"/>
    <col min="14579" max="14584" width="0" style="199" hidden="1" customWidth="1"/>
    <col min="14585" max="14590" width="5.85546875" style="199" customWidth="1"/>
    <col min="14591" max="14591" width="9.140625" style="199" customWidth="1"/>
    <col min="14592" max="14592" width="8" style="199" customWidth="1"/>
    <col min="14593" max="14593" width="12.28515625" style="199" customWidth="1"/>
    <col min="14594" max="14618" width="0" style="199" hidden="1" customWidth="1"/>
    <col min="14619" max="14619" width="28.7109375" style="199" customWidth="1"/>
    <col min="14620" max="14620" width="56" style="199" customWidth="1"/>
    <col min="14621" max="14621" width="14.28515625" style="199" customWidth="1"/>
    <col min="14622" max="14627" width="0" style="199" hidden="1" customWidth="1"/>
    <col min="14628" max="14633" width="11.42578125" style="199"/>
    <col min="14634" max="14634" width="14.42578125" style="199" bestFit="1" customWidth="1"/>
    <col min="14635" max="14828" width="11.42578125" style="199"/>
    <col min="14829" max="14829" width="19.28515625" style="199" customWidth="1"/>
    <col min="14830" max="14830" width="6.85546875" style="199" customWidth="1"/>
    <col min="14831" max="14831" width="48" style="199" bestFit="1" customWidth="1"/>
    <col min="14832" max="14833" width="7.42578125" style="199" customWidth="1"/>
    <col min="14834" max="14834" width="5.42578125" style="199" customWidth="1"/>
    <col min="14835" max="14840" width="0" style="199" hidden="1" customWidth="1"/>
    <col min="14841" max="14846" width="5.85546875" style="199" customWidth="1"/>
    <col min="14847" max="14847" width="9.140625" style="199" customWidth="1"/>
    <col min="14848" max="14848" width="8" style="199" customWidth="1"/>
    <col min="14849" max="14849" width="12.28515625" style="199" customWidth="1"/>
    <col min="14850" max="14874" width="0" style="199" hidden="1" customWidth="1"/>
    <col min="14875" max="14875" width="28.7109375" style="199" customWidth="1"/>
    <col min="14876" max="14876" width="56" style="199" customWidth="1"/>
    <col min="14877" max="14877" width="14.28515625" style="199" customWidth="1"/>
    <col min="14878" max="14883" width="0" style="199" hidden="1" customWidth="1"/>
    <col min="14884" max="14889" width="11.42578125" style="199"/>
    <col min="14890" max="14890" width="14.42578125" style="199" bestFit="1" customWidth="1"/>
    <col min="14891" max="15084" width="11.42578125" style="199"/>
    <col min="15085" max="15085" width="19.28515625" style="199" customWidth="1"/>
    <col min="15086" max="15086" width="6.85546875" style="199" customWidth="1"/>
    <col min="15087" max="15087" width="48" style="199" bestFit="1" customWidth="1"/>
    <col min="15088" max="15089" width="7.42578125" style="199" customWidth="1"/>
    <col min="15090" max="15090" width="5.42578125" style="199" customWidth="1"/>
    <col min="15091" max="15096" width="0" style="199" hidden="1" customWidth="1"/>
    <col min="15097" max="15102" width="5.85546875" style="199" customWidth="1"/>
    <col min="15103" max="15103" width="9.140625" style="199" customWidth="1"/>
    <col min="15104" max="15104" width="8" style="199" customWidth="1"/>
    <col min="15105" max="15105" width="12.28515625" style="199" customWidth="1"/>
    <col min="15106" max="15130" width="0" style="199" hidden="1" customWidth="1"/>
    <col min="15131" max="15131" width="28.7109375" style="199" customWidth="1"/>
    <col min="15132" max="15132" width="56" style="199" customWidth="1"/>
    <col min="15133" max="15133" width="14.28515625" style="199" customWidth="1"/>
    <col min="15134" max="15139" width="0" style="199" hidden="1" customWidth="1"/>
    <col min="15140" max="15145" width="11.42578125" style="199"/>
    <col min="15146" max="15146" width="14.42578125" style="199" bestFit="1" customWidth="1"/>
    <col min="15147" max="15340" width="11.42578125" style="199"/>
    <col min="15341" max="15341" width="19.28515625" style="199" customWidth="1"/>
    <col min="15342" max="15342" width="6.85546875" style="199" customWidth="1"/>
    <col min="15343" max="15343" width="48" style="199" bestFit="1" customWidth="1"/>
    <col min="15344" max="15345" width="7.42578125" style="199" customWidth="1"/>
    <col min="15346" max="15346" width="5.42578125" style="199" customWidth="1"/>
    <col min="15347" max="15352" width="0" style="199" hidden="1" customWidth="1"/>
    <col min="15353" max="15358" width="5.85546875" style="199" customWidth="1"/>
    <col min="15359" max="15359" width="9.140625" style="199" customWidth="1"/>
    <col min="15360" max="15360" width="8" style="199" customWidth="1"/>
    <col min="15361" max="15361" width="12.28515625" style="199" customWidth="1"/>
    <col min="15362" max="15386" width="0" style="199" hidden="1" customWidth="1"/>
    <col min="15387" max="15387" width="28.7109375" style="199" customWidth="1"/>
    <col min="15388" max="15388" width="56" style="199" customWidth="1"/>
    <col min="15389" max="15389" width="14.28515625" style="199" customWidth="1"/>
    <col min="15390" max="15395" width="0" style="199" hidden="1" customWidth="1"/>
    <col min="15396" max="15401" width="11.42578125" style="199"/>
    <col min="15402" max="15402" width="14.42578125" style="199" bestFit="1" customWidth="1"/>
    <col min="15403" max="15596" width="11.42578125" style="199"/>
    <col min="15597" max="15597" width="19.28515625" style="199" customWidth="1"/>
    <col min="15598" max="15598" width="6.85546875" style="199" customWidth="1"/>
    <col min="15599" max="15599" width="48" style="199" bestFit="1" customWidth="1"/>
    <col min="15600" max="15601" width="7.42578125" style="199" customWidth="1"/>
    <col min="15602" max="15602" width="5.42578125" style="199" customWidth="1"/>
    <col min="15603" max="15608" width="0" style="199" hidden="1" customWidth="1"/>
    <col min="15609" max="15614" width="5.85546875" style="199" customWidth="1"/>
    <col min="15615" max="15615" width="9.140625" style="199" customWidth="1"/>
    <col min="15616" max="15616" width="8" style="199" customWidth="1"/>
    <col min="15617" max="15617" width="12.28515625" style="199" customWidth="1"/>
    <col min="15618" max="15642" width="0" style="199" hidden="1" customWidth="1"/>
    <col min="15643" max="15643" width="28.7109375" style="199" customWidth="1"/>
    <col min="15644" max="15644" width="56" style="199" customWidth="1"/>
    <col min="15645" max="15645" width="14.28515625" style="199" customWidth="1"/>
    <col min="15646" max="15651" width="0" style="199" hidden="1" customWidth="1"/>
    <col min="15652" max="15657" width="11.42578125" style="199"/>
    <col min="15658" max="15658" width="14.42578125" style="199" bestFit="1" customWidth="1"/>
    <col min="15659" max="15852" width="11.42578125" style="199"/>
    <col min="15853" max="15853" width="19.28515625" style="199" customWidth="1"/>
    <col min="15854" max="15854" width="6.85546875" style="199" customWidth="1"/>
    <col min="15855" max="15855" width="48" style="199" bestFit="1" customWidth="1"/>
    <col min="15856" max="15857" width="7.42578125" style="199" customWidth="1"/>
    <col min="15858" max="15858" width="5.42578125" style="199" customWidth="1"/>
    <col min="15859" max="15864" width="0" style="199" hidden="1" customWidth="1"/>
    <col min="15865" max="15870" width="5.85546875" style="199" customWidth="1"/>
    <col min="15871" max="15871" width="9.140625" style="199" customWidth="1"/>
    <col min="15872" max="15872" width="8" style="199" customWidth="1"/>
    <col min="15873" max="15873" width="12.28515625" style="199" customWidth="1"/>
    <col min="15874" max="15898" width="0" style="199" hidden="1" customWidth="1"/>
    <col min="15899" max="15899" width="28.7109375" style="199" customWidth="1"/>
    <col min="15900" max="15900" width="56" style="199" customWidth="1"/>
    <col min="15901" max="15901" width="14.28515625" style="199" customWidth="1"/>
    <col min="15902" max="15907" width="0" style="199" hidden="1" customWidth="1"/>
    <col min="15908" max="15913" width="11.42578125" style="199"/>
    <col min="15914" max="15914" width="14.42578125" style="199" bestFit="1" customWidth="1"/>
    <col min="15915" max="16108" width="11.42578125" style="199"/>
    <col min="16109" max="16109" width="19.28515625" style="199" customWidth="1"/>
    <col min="16110" max="16110" width="6.85546875" style="199" customWidth="1"/>
    <col min="16111" max="16111" width="48" style="199" bestFit="1" customWidth="1"/>
    <col min="16112" max="16113" width="7.42578125" style="199" customWidth="1"/>
    <col min="16114" max="16114" width="5.42578125" style="199" customWidth="1"/>
    <col min="16115" max="16120" width="0" style="199" hidden="1" customWidth="1"/>
    <col min="16121" max="16126" width="5.85546875" style="199" customWidth="1"/>
    <col min="16127" max="16127" width="9.140625" style="199" customWidth="1"/>
    <col min="16128" max="16128" width="8" style="199" customWidth="1"/>
    <col min="16129" max="16129" width="12.28515625" style="199" customWidth="1"/>
    <col min="16130" max="16154" width="0" style="199" hidden="1" customWidth="1"/>
    <col min="16155" max="16155" width="28.7109375" style="199" customWidth="1"/>
    <col min="16156" max="16156" width="56" style="199" customWidth="1"/>
    <col min="16157" max="16157" width="14.28515625" style="199" customWidth="1"/>
    <col min="16158" max="16163" width="0" style="199" hidden="1" customWidth="1"/>
    <col min="16164" max="16169" width="11.42578125" style="199"/>
    <col min="16170" max="16170" width="14.42578125" style="199" bestFit="1" customWidth="1"/>
    <col min="16171" max="16384" width="11.42578125" style="199"/>
  </cols>
  <sheetData>
    <row r="1" spans="1:46" s="322" customFormat="1" ht="28.5" customHeight="1" x14ac:dyDescent="0.25">
      <c r="A1" s="523"/>
      <c r="B1" s="524"/>
      <c r="C1" s="470" t="s">
        <v>410</v>
      </c>
      <c r="D1" s="471"/>
      <c r="E1" s="471"/>
      <c r="F1" s="471"/>
      <c r="G1" s="471"/>
      <c r="H1" s="471"/>
      <c r="I1" s="471"/>
      <c r="J1" s="471"/>
      <c r="K1" s="471"/>
      <c r="L1" s="471"/>
      <c r="M1" s="471"/>
      <c r="N1" s="471"/>
      <c r="O1" s="471"/>
      <c r="P1" s="471"/>
      <c r="Q1" s="471"/>
      <c r="R1" s="471"/>
      <c r="S1" s="471"/>
      <c r="T1" s="471"/>
      <c r="U1" s="471"/>
      <c r="V1" s="471"/>
      <c r="W1" s="471"/>
      <c r="X1" s="471"/>
      <c r="Y1" s="471"/>
      <c r="Z1" s="471"/>
      <c r="AA1" s="471"/>
      <c r="AB1" s="471"/>
      <c r="AC1" s="471"/>
      <c r="AD1" s="471"/>
      <c r="AE1" s="471"/>
      <c r="AF1" s="471"/>
      <c r="AG1" s="471"/>
      <c r="AH1" s="471"/>
      <c r="AI1" s="471"/>
      <c r="AJ1" s="471"/>
      <c r="AK1" s="471"/>
      <c r="AL1" s="471"/>
      <c r="AM1" s="471"/>
      <c r="AN1" s="471"/>
      <c r="AO1" s="471"/>
      <c r="AP1" s="471"/>
      <c r="AQ1" s="471"/>
      <c r="AR1" s="471"/>
      <c r="AS1" s="471"/>
      <c r="AT1" s="472"/>
    </row>
    <row r="2" spans="1:46" s="322" customFormat="1" ht="21" customHeight="1" x14ac:dyDescent="0.25">
      <c r="A2" s="525"/>
      <c r="B2" s="526"/>
      <c r="C2" s="473"/>
      <c r="D2" s="474"/>
      <c r="E2" s="474"/>
      <c r="F2" s="474"/>
      <c r="G2" s="474"/>
      <c r="H2" s="474"/>
      <c r="I2" s="474"/>
      <c r="J2" s="474"/>
      <c r="K2" s="474"/>
      <c r="L2" s="474"/>
      <c r="M2" s="474"/>
      <c r="N2" s="474"/>
      <c r="O2" s="474"/>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5"/>
    </row>
    <row r="3" spans="1:46" s="322" customFormat="1" ht="28.5" customHeight="1" thickBot="1" x14ac:dyDescent="0.3">
      <c r="A3" s="527"/>
      <c r="B3" s="528"/>
      <c r="C3" s="476"/>
      <c r="D3" s="477"/>
      <c r="E3" s="477"/>
      <c r="F3" s="477"/>
      <c r="G3" s="477"/>
      <c r="H3" s="477"/>
      <c r="I3" s="477"/>
      <c r="J3" s="477"/>
      <c r="K3" s="477"/>
      <c r="L3" s="477"/>
      <c r="M3" s="477"/>
      <c r="N3" s="477"/>
      <c r="O3" s="477"/>
      <c r="P3" s="477"/>
      <c r="Q3" s="477"/>
      <c r="R3" s="477"/>
      <c r="S3" s="477"/>
      <c r="T3" s="477"/>
      <c r="U3" s="477"/>
      <c r="V3" s="477"/>
      <c r="W3" s="477"/>
      <c r="X3" s="477"/>
      <c r="Y3" s="477"/>
      <c r="Z3" s="477"/>
      <c r="AA3" s="477"/>
      <c r="AB3" s="477"/>
      <c r="AC3" s="477"/>
      <c r="AD3" s="477"/>
      <c r="AE3" s="477"/>
      <c r="AF3" s="477"/>
      <c r="AG3" s="477"/>
      <c r="AH3" s="477"/>
      <c r="AI3" s="477"/>
      <c r="AJ3" s="477"/>
      <c r="AK3" s="477"/>
      <c r="AL3" s="477"/>
      <c r="AM3" s="477"/>
      <c r="AN3" s="477"/>
      <c r="AO3" s="477"/>
      <c r="AP3" s="477"/>
      <c r="AQ3" s="477"/>
      <c r="AR3" s="477"/>
      <c r="AS3" s="477"/>
      <c r="AT3" s="478"/>
    </row>
    <row r="4" spans="1:46" s="322" customFormat="1" ht="16.5" customHeight="1" thickBot="1" x14ac:dyDescent="0.3">
      <c r="A4" s="323"/>
      <c r="B4" s="522"/>
      <c r="C4" s="522"/>
      <c r="D4" s="522"/>
      <c r="E4" s="522"/>
      <c r="F4" s="522"/>
      <c r="G4" s="522"/>
      <c r="H4" s="522"/>
      <c r="I4" s="603"/>
      <c r="J4" s="603"/>
      <c r="K4" s="603"/>
      <c r="L4" s="603"/>
      <c r="M4" s="603"/>
      <c r="N4" s="603"/>
      <c r="O4" s="603"/>
      <c r="P4" s="603"/>
      <c r="Q4" s="603"/>
      <c r="R4" s="603"/>
      <c r="S4" s="603"/>
      <c r="T4" s="603"/>
      <c r="U4" s="603"/>
      <c r="V4" s="603"/>
      <c r="W4" s="603"/>
      <c r="X4" s="603"/>
      <c r="Y4" s="603"/>
      <c r="Z4" s="603"/>
      <c r="AA4" s="603"/>
      <c r="AB4" s="603"/>
      <c r="AC4" s="603"/>
      <c r="AD4" s="603"/>
      <c r="AE4" s="603"/>
      <c r="AF4" s="603"/>
      <c r="AG4" s="603"/>
      <c r="AH4" s="603"/>
      <c r="AI4" s="603"/>
      <c r="AJ4" s="603"/>
      <c r="AK4" s="603"/>
      <c r="AL4" s="603"/>
      <c r="AM4" s="603"/>
      <c r="AN4" s="603"/>
      <c r="AO4" s="603"/>
      <c r="AP4" s="603"/>
      <c r="AQ4" s="603"/>
      <c r="AR4" s="603"/>
      <c r="AS4" s="603"/>
      <c r="AT4" s="603"/>
    </row>
    <row r="5" spans="1:46" s="322" customFormat="1" ht="21.75" customHeight="1" thickBot="1" x14ac:dyDescent="0.3">
      <c r="A5" s="545" t="s">
        <v>406</v>
      </c>
      <c r="B5" s="546"/>
      <c r="C5" s="546"/>
      <c r="D5" s="546"/>
      <c r="E5" s="546"/>
      <c r="F5" s="546"/>
      <c r="G5" s="546"/>
      <c r="H5" s="546"/>
      <c r="I5" s="546"/>
      <c r="J5" s="546"/>
      <c r="K5" s="546"/>
      <c r="L5" s="546"/>
      <c r="M5" s="546"/>
      <c r="N5" s="546"/>
      <c r="O5" s="547"/>
      <c r="P5" s="283"/>
      <c r="Q5" s="548" t="s">
        <v>48</v>
      </c>
      <c r="R5" s="549"/>
      <c r="S5" s="549"/>
      <c r="T5" s="549"/>
      <c r="U5" s="549"/>
      <c r="V5" s="549"/>
      <c r="W5" s="549"/>
      <c r="X5" s="549"/>
      <c r="Y5" s="549"/>
      <c r="Z5" s="549"/>
      <c r="AA5" s="549"/>
      <c r="AB5" s="549"/>
      <c r="AC5" s="549"/>
      <c r="AD5" s="549"/>
      <c r="AE5" s="549"/>
      <c r="AF5" s="550"/>
      <c r="AG5" s="332"/>
      <c r="AH5" s="548" t="s">
        <v>46</v>
      </c>
      <c r="AI5" s="549"/>
      <c r="AJ5" s="549"/>
      <c r="AK5" s="549"/>
      <c r="AL5" s="549"/>
      <c r="AM5" s="549"/>
      <c r="AN5" s="549"/>
      <c r="AO5" s="549"/>
      <c r="AP5" s="549"/>
      <c r="AQ5" s="549"/>
      <c r="AR5" s="549"/>
      <c r="AS5" s="549"/>
      <c r="AT5" s="550"/>
    </row>
    <row r="6" spans="1:46" ht="8.25" customHeight="1" thickBot="1" x14ac:dyDescent="0.3">
      <c r="C6" s="198"/>
      <c r="D6" s="198"/>
      <c r="E6" s="198"/>
      <c r="F6" s="198"/>
      <c r="G6" s="198"/>
      <c r="H6" s="198"/>
      <c r="I6" s="198"/>
      <c r="J6" s="198"/>
      <c r="K6" s="198"/>
      <c r="L6" s="198"/>
      <c r="M6" s="198"/>
      <c r="N6" s="198"/>
      <c r="O6" s="198"/>
      <c r="P6" s="217"/>
    </row>
    <row r="7" spans="1:46" s="174" customFormat="1" ht="27.75" customHeight="1" thickBot="1" x14ac:dyDescent="0.3">
      <c r="A7" s="529" t="s">
        <v>193</v>
      </c>
      <c r="B7" s="530"/>
      <c r="C7" s="167" t="s">
        <v>50</v>
      </c>
      <c r="D7" s="167" t="s">
        <v>51</v>
      </c>
      <c r="E7" s="167" t="s">
        <v>52</v>
      </c>
      <c r="F7" s="167" t="s">
        <v>53</v>
      </c>
      <c r="G7" s="167" t="s">
        <v>54</v>
      </c>
      <c r="H7" s="167" t="s">
        <v>55</v>
      </c>
      <c r="I7" s="167" t="s">
        <v>56</v>
      </c>
      <c r="J7" s="167" t="s">
        <v>57</v>
      </c>
      <c r="K7" s="167" t="s">
        <v>58</v>
      </c>
      <c r="L7" s="167" t="s">
        <v>59</v>
      </c>
      <c r="M7" s="167" t="s">
        <v>60</v>
      </c>
      <c r="N7" s="167" t="s">
        <v>61</v>
      </c>
      <c r="O7" s="168" t="s">
        <v>6</v>
      </c>
      <c r="P7" s="169"/>
      <c r="Q7" s="285" t="s">
        <v>49</v>
      </c>
      <c r="R7" s="286" t="s">
        <v>47</v>
      </c>
      <c r="S7" s="170"/>
      <c r="T7" s="170" t="s">
        <v>50</v>
      </c>
      <c r="U7" s="170" t="s">
        <v>51</v>
      </c>
      <c r="V7" s="170" t="s">
        <v>52</v>
      </c>
      <c r="W7" s="170" t="s">
        <v>53</v>
      </c>
      <c r="X7" s="170" t="s">
        <v>54</v>
      </c>
      <c r="Y7" s="170" t="s">
        <v>55</v>
      </c>
      <c r="Z7" s="171" t="s">
        <v>56</v>
      </c>
      <c r="AA7" s="171" t="s">
        <v>57</v>
      </c>
      <c r="AB7" s="171" t="s">
        <v>58</v>
      </c>
      <c r="AC7" s="171" t="s">
        <v>59</v>
      </c>
      <c r="AD7" s="171" t="s">
        <v>60</v>
      </c>
      <c r="AE7" s="171" t="s">
        <v>61</v>
      </c>
      <c r="AF7" s="168" t="s">
        <v>6</v>
      </c>
      <c r="AG7" s="222"/>
      <c r="AH7" s="223" t="s">
        <v>225</v>
      </c>
      <c r="AI7" s="223" t="s">
        <v>226</v>
      </c>
      <c r="AJ7" s="223" t="s">
        <v>227</v>
      </c>
      <c r="AK7" s="223" t="s">
        <v>228</v>
      </c>
      <c r="AL7" s="223" t="s">
        <v>229</v>
      </c>
      <c r="AM7" s="223" t="s">
        <v>230</v>
      </c>
      <c r="AN7" s="223" t="s">
        <v>0</v>
      </c>
      <c r="AO7" s="224" t="s">
        <v>1</v>
      </c>
      <c r="AP7" s="224" t="s">
        <v>2</v>
      </c>
      <c r="AQ7" s="224" t="s">
        <v>3</v>
      </c>
      <c r="AR7" s="224" t="s">
        <v>4</v>
      </c>
      <c r="AS7" s="224" t="s">
        <v>5</v>
      </c>
      <c r="AT7" s="225" t="s">
        <v>62</v>
      </c>
    </row>
    <row r="8" spans="1:46" s="174" customFormat="1" ht="26.1" customHeight="1" x14ac:dyDescent="0.25">
      <c r="A8" s="609">
        <v>1</v>
      </c>
      <c r="B8" s="612" t="str">
        <f>+'CONSOLIDADO ENE-DIC 2017'!C12</f>
        <v xml:space="preserve">Atender 100% las necesidades relacionadas con la prestación de servicios de apoyo a la gestión de la entidad </v>
      </c>
      <c r="C8" s="590">
        <v>0.03</v>
      </c>
      <c r="D8" s="590">
        <v>0.1</v>
      </c>
      <c r="E8" s="590">
        <v>0.14000000000000001</v>
      </c>
      <c r="F8" s="590">
        <v>0.18</v>
      </c>
      <c r="G8" s="590">
        <v>0.22</v>
      </c>
      <c r="H8" s="590">
        <v>0.26</v>
      </c>
      <c r="I8" s="590">
        <v>0.3</v>
      </c>
      <c r="J8" s="590">
        <v>0.74</v>
      </c>
      <c r="K8" s="590">
        <v>0.78</v>
      </c>
      <c r="L8" s="590">
        <v>0.92</v>
      </c>
      <c r="M8" s="590">
        <v>0.96</v>
      </c>
      <c r="N8" s="604">
        <v>1</v>
      </c>
      <c r="O8" s="593">
        <v>1</v>
      </c>
      <c r="P8" s="254"/>
      <c r="Q8" s="520" t="s">
        <v>63</v>
      </c>
      <c r="R8" s="521" t="s">
        <v>85</v>
      </c>
      <c r="S8" s="176" t="s">
        <v>44</v>
      </c>
      <c r="T8" s="64"/>
      <c r="U8" s="64"/>
      <c r="V8" s="64"/>
      <c r="W8" s="64"/>
      <c r="X8" s="64"/>
      <c r="Y8" s="64"/>
      <c r="Z8" s="64"/>
      <c r="AA8" s="64">
        <v>80</v>
      </c>
      <c r="AB8" s="64">
        <v>20</v>
      </c>
      <c r="AC8" s="64"/>
      <c r="AD8" s="64"/>
      <c r="AE8" s="64"/>
      <c r="AF8" s="227">
        <f>IF(SUM(T8:AE8)=100,SUM(T8:AE8),IF(SUM(T8:AE8)=0,0,"Debe ponderar 100 puntos"))</f>
        <v>100</v>
      </c>
      <c r="AG8" s="259"/>
      <c r="AH8" s="616" t="str">
        <f t="shared" ref="AH8:AT8" si="0">IF(AND(T8=0,T9=0),"No Prog ni Ejec",IF(T8=0,CONCATENATE("No Prog, Ejec=  ",T9),T9/T8))</f>
        <v>No Prog ni Ejec</v>
      </c>
      <c r="AI8" s="596" t="str">
        <f t="shared" si="0"/>
        <v>No Prog ni Ejec</v>
      </c>
      <c r="AJ8" s="596" t="str">
        <f t="shared" si="0"/>
        <v>No Prog ni Ejec</v>
      </c>
      <c r="AK8" s="596" t="str">
        <f t="shared" si="0"/>
        <v>No Prog ni Ejec</v>
      </c>
      <c r="AL8" s="596" t="str">
        <f t="shared" si="0"/>
        <v>No Prog ni Ejec</v>
      </c>
      <c r="AM8" s="596" t="str">
        <f t="shared" si="0"/>
        <v>No Prog ni Ejec</v>
      </c>
      <c r="AN8" s="596" t="str">
        <f t="shared" si="0"/>
        <v>No Prog ni Ejec</v>
      </c>
      <c r="AO8" s="607">
        <f t="shared" si="0"/>
        <v>1</v>
      </c>
      <c r="AP8" s="607">
        <f t="shared" si="0"/>
        <v>0</v>
      </c>
      <c r="AQ8" s="607" t="str">
        <f t="shared" si="0"/>
        <v>No Prog, Ejec=  20</v>
      </c>
      <c r="AR8" s="607" t="str">
        <f t="shared" si="0"/>
        <v>No Prog ni Ejec</v>
      </c>
      <c r="AS8" s="607" t="str">
        <f t="shared" si="0"/>
        <v>No Prog ni Ejec</v>
      </c>
      <c r="AT8" s="608">
        <f t="shared" si="0"/>
        <v>1</v>
      </c>
    </row>
    <row r="9" spans="1:46" s="174" customFormat="1" ht="26.1" customHeight="1" x14ac:dyDescent="0.25">
      <c r="A9" s="490"/>
      <c r="B9" s="613"/>
      <c r="C9" s="591"/>
      <c r="D9" s="591"/>
      <c r="E9" s="591"/>
      <c r="F9" s="591"/>
      <c r="G9" s="591"/>
      <c r="H9" s="591"/>
      <c r="I9" s="591"/>
      <c r="J9" s="591"/>
      <c r="K9" s="591"/>
      <c r="L9" s="591"/>
      <c r="M9" s="591"/>
      <c r="N9" s="605"/>
      <c r="O9" s="594"/>
      <c r="P9" s="289"/>
      <c r="Q9" s="507"/>
      <c r="R9" s="508"/>
      <c r="S9" s="179" t="s">
        <v>45</v>
      </c>
      <c r="T9" s="65"/>
      <c r="U9" s="65"/>
      <c r="V9" s="65"/>
      <c r="W9" s="65"/>
      <c r="X9" s="65"/>
      <c r="Y9" s="65"/>
      <c r="Z9" s="65"/>
      <c r="AA9" s="65">
        <v>80</v>
      </c>
      <c r="AB9" s="65">
        <v>0</v>
      </c>
      <c r="AC9" s="65">
        <v>20</v>
      </c>
      <c r="AD9" s="65"/>
      <c r="AE9" s="65"/>
      <c r="AF9" s="181">
        <f>SUM(T9:AE9)</f>
        <v>100</v>
      </c>
      <c r="AG9" s="259"/>
      <c r="AH9" s="617"/>
      <c r="AI9" s="597"/>
      <c r="AJ9" s="597"/>
      <c r="AK9" s="597"/>
      <c r="AL9" s="597"/>
      <c r="AM9" s="597"/>
      <c r="AN9" s="597"/>
      <c r="AO9" s="577"/>
      <c r="AP9" s="577"/>
      <c r="AQ9" s="577"/>
      <c r="AR9" s="577"/>
      <c r="AS9" s="577"/>
      <c r="AT9" s="580"/>
    </row>
    <row r="10" spans="1:46" s="174" customFormat="1" ht="26.1" customHeight="1" x14ac:dyDescent="0.25">
      <c r="A10" s="490"/>
      <c r="B10" s="613"/>
      <c r="C10" s="591"/>
      <c r="D10" s="591"/>
      <c r="E10" s="591"/>
      <c r="F10" s="591"/>
      <c r="G10" s="591"/>
      <c r="H10" s="591"/>
      <c r="I10" s="591"/>
      <c r="J10" s="591"/>
      <c r="K10" s="591"/>
      <c r="L10" s="591"/>
      <c r="M10" s="591"/>
      <c r="N10" s="605"/>
      <c r="O10" s="594"/>
      <c r="P10" s="289"/>
      <c r="Q10" s="507" t="s">
        <v>65</v>
      </c>
      <c r="R10" s="499" t="s">
        <v>86</v>
      </c>
      <c r="S10" s="182" t="s">
        <v>44</v>
      </c>
      <c r="T10" s="68">
        <v>5</v>
      </c>
      <c r="U10" s="68">
        <v>15</v>
      </c>
      <c r="V10" s="68">
        <v>8</v>
      </c>
      <c r="W10" s="68">
        <v>8</v>
      </c>
      <c r="X10" s="68">
        <v>8</v>
      </c>
      <c r="Y10" s="68">
        <v>8</v>
      </c>
      <c r="Z10" s="68">
        <v>8</v>
      </c>
      <c r="AA10" s="68">
        <v>8</v>
      </c>
      <c r="AB10" s="68">
        <v>8</v>
      </c>
      <c r="AC10" s="68">
        <v>8</v>
      </c>
      <c r="AD10" s="68">
        <v>8</v>
      </c>
      <c r="AE10" s="68">
        <v>8</v>
      </c>
      <c r="AF10" s="228">
        <f>IF(SUM(T10:AE10)=100,SUM(T10:AE10),IF(SUM(T10:AE10)=0,0,"Debe ponderar 100 puntos"))</f>
        <v>100</v>
      </c>
      <c r="AG10" s="259"/>
      <c r="AH10" s="583">
        <f>IF(AND(T10=0,T11=0),"No Prog ni Ejec",IF(T10=0,CONCATENATE("No Prog, Ejec=  ",T11),T11/T10))</f>
        <v>1</v>
      </c>
      <c r="AI10" s="577">
        <f t="shared" ref="AI10" si="1">IF(AND(U10=0,U11=0),"No Prog ni Ejec",IF(U10=0,CONCATENATE("No Prog, Ejec=  ",U11),U11/U10))</f>
        <v>1</v>
      </c>
      <c r="AJ10" s="577">
        <f t="shared" ref="AJ10" si="2">IF(AND(V10=0,V11=0),"No Prog ni Ejec",IF(V10=0,CONCATENATE("No Prog, Ejec=  ",V11),V11/V10))</f>
        <v>1</v>
      </c>
      <c r="AK10" s="577">
        <f t="shared" ref="AK10" si="3">IF(AND(W10=0,W11=0),"No Prog ni Ejec",IF(W10=0,CONCATENATE("No Prog, Ejec=  ",W11),W11/W10))</f>
        <v>1</v>
      </c>
      <c r="AL10" s="577">
        <f t="shared" ref="AL10" si="4">IF(AND(X10=0,X11=0),"No Prog ni Ejec",IF(X10=0,CONCATENATE("No Prog, Ejec=  ",X11),X11/X10))</f>
        <v>1</v>
      </c>
      <c r="AM10" s="577">
        <f t="shared" ref="AM10" si="5">IF(AND(Y10=0,Y11=0),"No Prog ni Ejec",IF(Y10=0,CONCATENATE("No Prog, Ejec=  ",Y11),Y11/Y10))</f>
        <v>1</v>
      </c>
      <c r="AN10" s="577">
        <f t="shared" ref="AN10" si="6">IF(AND(Z10=0,Z11=0),"No Prog ni Ejec",IF(Z10=0,CONCATENATE("No Prog, Ejec=  ",Z11),Z11/Z10))</f>
        <v>1</v>
      </c>
      <c r="AO10" s="577">
        <f t="shared" ref="AO10:AT10" si="7">IF(AND(AA10=0,AA11=0),"No Prog ni Ejec",IF(AA10=0,CONCATENATE("No Prog, Ejec=  ",AA11),AA11/AA10))</f>
        <v>1</v>
      </c>
      <c r="AP10" s="577">
        <f t="shared" si="7"/>
        <v>1</v>
      </c>
      <c r="AQ10" s="577">
        <f t="shared" si="7"/>
        <v>1</v>
      </c>
      <c r="AR10" s="577">
        <f t="shared" si="7"/>
        <v>1</v>
      </c>
      <c r="AS10" s="577">
        <f t="shared" si="7"/>
        <v>1</v>
      </c>
      <c r="AT10" s="580">
        <f t="shared" si="7"/>
        <v>1</v>
      </c>
    </row>
    <row r="11" spans="1:46" s="174" customFormat="1" ht="26.1" customHeight="1" thickBot="1" x14ac:dyDescent="0.3">
      <c r="A11" s="491"/>
      <c r="B11" s="614"/>
      <c r="C11" s="592"/>
      <c r="D11" s="592"/>
      <c r="E11" s="592"/>
      <c r="F11" s="592"/>
      <c r="G11" s="592"/>
      <c r="H11" s="592"/>
      <c r="I11" s="592"/>
      <c r="J11" s="592"/>
      <c r="K11" s="592"/>
      <c r="L11" s="592"/>
      <c r="M11" s="592"/>
      <c r="N11" s="606"/>
      <c r="O11" s="595"/>
      <c r="P11" s="289"/>
      <c r="Q11" s="516"/>
      <c r="R11" s="509"/>
      <c r="S11" s="185" t="s">
        <v>45</v>
      </c>
      <c r="T11" s="66">
        <v>5</v>
      </c>
      <c r="U11" s="66">
        <v>15</v>
      </c>
      <c r="V11" s="66">
        <v>8</v>
      </c>
      <c r="W11" s="66">
        <v>8</v>
      </c>
      <c r="X11" s="66">
        <v>8</v>
      </c>
      <c r="Y11" s="66">
        <v>8</v>
      </c>
      <c r="Z11" s="66">
        <v>8</v>
      </c>
      <c r="AA11" s="66">
        <v>8</v>
      </c>
      <c r="AB11" s="66">
        <v>8</v>
      </c>
      <c r="AC11" s="66">
        <v>8</v>
      </c>
      <c r="AD11" s="66">
        <v>8</v>
      </c>
      <c r="AE11" s="66">
        <v>8</v>
      </c>
      <c r="AF11" s="187">
        <f>SUM(T11:AE11)</f>
        <v>100</v>
      </c>
      <c r="AG11" s="259"/>
      <c r="AH11" s="598"/>
      <c r="AI11" s="586"/>
      <c r="AJ11" s="586"/>
      <c r="AK11" s="586"/>
      <c r="AL11" s="586"/>
      <c r="AM11" s="586"/>
      <c r="AN11" s="586"/>
      <c r="AO11" s="586"/>
      <c r="AP11" s="586"/>
      <c r="AQ11" s="586"/>
      <c r="AR11" s="586"/>
      <c r="AS11" s="586"/>
      <c r="AT11" s="585"/>
    </row>
    <row r="12" spans="1:46" s="174" customFormat="1" ht="32.25" customHeight="1" thickTop="1" x14ac:dyDescent="0.25">
      <c r="A12" s="489">
        <v>2</v>
      </c>
      <c r="B12" s="600" t="str">
        <f>+'CONSOLIDADO ENE-DIC 2017'!C13</f>
        <v>Implementar y mantener 40% el sistema integrado de gestión de la entidad</v>
      </c>
      <c r="C12" s="456">
        <v>0</v>
      </c>
      <c r="D12" s="456">
        <v>0.21</v>
      </c>
      <c r="E12" s="456">
        <v>0.23</v>
      </c>
      <c r="F12" s="456">
        <v>0.3</v>
      </c>
      <c r="G12" s="456">
        <v>0.31</v>
      </c>
      <c r="H12" s="456">
        <v>0.32</v>
      </c>
      <c r="I12" s="456">
        <v>0.33</v>
      </c>
      <c r="J12" s="456">
        <v>0.35</v>
      </c>
      <c r="K12" s="456">
        <v>0.35</v>
      </c>
      <c r="L12" s="456">
        <v>0.38</v>
      </c>
      <c r="M12" s="456">
        <v>0.38</v>
      </c>
      <c r="N12" s="456">
        <v>0.4</v>
      </c>
      <c r="O12" s="587">
        <v>0.4</v>
      </c>
      <c r="P12" s="289"/>
      <c r="Q12" s="498" t="s">
        <v>66</v>
      </c>
      <c r="R12" s="499" t="s">
        <v>87</v>
      </c>
      <c r="S12" s="191" t="s">
        <v>44</v>
      </c>
      <c r="T12" s="70"/>
      <c r="U12" s="70">
        <v>13</v>
      </c>
      <c r="V12" s="70">
        <v>33</v>
      </c>
      <c r="W12" s="70">
        <v>34</v>
      </c>
      <c r="X12" s="70">
        <v>20</v>
      </c>
      <c r="Y12" s="70"/>
      <c r="Z12" s="70"/>
      <c r="AA12" s="70"/>
      <c r="AB12" s="70"/>
      <c r="AC12" s="70"/>
      <c r="AD12" s="70"/>
      <c r="AE12" s="70"/>
      <c r="AF12" s="229">
        <f>IF(SUM(T12:AE12)=100,SUM(T12:AE12),IF(SUM(T12:AE12)=0,0,"Debe ponderar 100 puntos"))</f>
        <v>100</v>
      </c>
      <c r="AG12" s="259"/>
      <c r="AH12" s="615" t="str">
        <f t="shared" ref="AH12" si="8">IF(AND(T12=0,T13=0),"No Prog ni Ejec",IF(T12=0,CONCATENATE("No Prog, Ejec=  ",T13),T13/T12))</f>
        <v>No Prog ni Ejec</v>
      </c>
      <c r="AI12" s="611">
        <f t="shared" ref="AI12" si="9">IF(AND(U12=0,U13=0),"No Prog ni Ejec",IF(U12=0,CONCATENATE("No Prog, Ejec=  ",U13),U13/U12))</f>
        <v>1</v>
      </c>
      <c r="AJ12" s="611">
        <f t="shared" ref="AJ12" si="10">IF(AND(V12=0,V13=0),"No Prog ni Ejec",IF(V12=0,CONCATENATE("No Prog, Ejec=  ",V13),V13/V12))</f>
        <v>1</v>
      </c>
      <c r="AK12" s="611">
        <f t="shared" ref="AK12" si="11">IF(AND(W12=0,W13=0),"No Prog ni Ejec",IF(W12=0,CONCATENATE("No Prog, Ejec=  ",W13),W13/W12))</f>
        <v>1</v>
      </c>
      <c r="AL12" s="611">
        <f t="shared" ref="AL12" si="12">IF(AND(X12=0,X13=0),"No Prog ni Ejec",IF(X12=0,CONCATENATE("No Prog, Ejec=  ",X13),X13/X12))</f>
        <v>0.5</v>
      </c>
      <c r="AM12" s="611" t="str">
        <f t="shared" ref="AM12" si="13">IF(AND(Y12=0,Y13=0),"No Prog ni Ejec",IF(Y12=0,CONCATENATE("No Prog, Ejec=  ",Y13),Y13/Y12))</f>
        <v>No Prog, Ejec=  5</v>
      </c>
      <c r="AN12" s="611" t="str">
        <f t="shared" ref="AN12" si="14">IF(AND(Z12=0,Z13=0),"No Prog ni Ejec",IF(Z12=0,CONCATENATE("No Prog, Ejec=  ",Z13),Z13/Z12))</f>
        <v>No Prog, Ejec=  3</v>
      </c>
      <c r="AO12" s="611" t="str">
        <f t="shared" ref="AO12:AT12" si="15">IF(AND(AA12=0,AA13=0),"No Prog ni Ejec",IF(AA12=0,CONCATENATE("No Prog, Ejec=  ",AA13),AA13/AA12))</f>
        <v>No Prog ni Ejec</v>
      </c>
      <c r="AP12" s="611" t="str">
        <f t="shared" si="15"/>
        <v>No Prog ni Ejec</v>
      </c>
      <c r="AQ12" s="611" t="str">
        <f t="shared" si="15"/>
        <v>No Prog ni Ejec</v>
      </c>
      <c r="AR12" s="611" t="str">
        <f t="shared" si="15"/>
        <v>No Prog, Ejec=  2</v>
      </c>
      <c r="AS12" s="611" t="str">
        <f t="shared" si="15"/>
        <v>No Prog ni Ejec</v>
      </c>
      <c r="AT12" s="610">
        <f t="shared" si="15"/>
        <v>1</v>
      </c>
    </row>
    <row r="13" spans="1:46" s="174" customFormat="1" ht="32.25" customHeight="1" x14ac:dyDescent="0.25">
      <c r="A13" s="490"/>
      <c r="B13" s="601"/>
      <c r="C13" s="457"/>
      <c r="D13" s="457"/>
      <c r="E13" s="457"/>
      <c r="F13" s="457"/>
      <c r="G13" s="457"/>
      <c r="H13" s="457"/>
      <c r="I13" s="457"/>
      <c r="J13" s="457"/>
      <c r="K13" s="457"/>
      <c r="L13" s="457"/>
      <c r="M13" s="457"/>
      <c r="N13" s="457"/>
      <c r="O13" s="588"/>
      <c r="P13" s="289"/>
      <c r="Q13" s="507"/>
      <c r="R13" s="508"/>
      <c r="S13" s="179" t="s">
        <v>45</v>
      </c>
      <c r="T13" s="65"/>
      <c r="U13" s="65">
        <v>13</v>
      </c>
      <c r="V13" s="65">
        <v>33</v>
      </c>
      <c r="W13" s="65">
        <v>34</v>
      </c>
      <c r="X13" s="65">
        <v>10</v>
      </c>
      <c r="Y13" s="65">
        <v>5</v>
      </c>
      <c r="Z13" s="65">
        <v>3</v>
      </c>
      <c r="AA13" s="65">
        <v>0</v>
      </c>
      <c r="AB13" s="65">
        <v>0</v>
      </c>
      <c r="AC13" s="65">
        <v>0</v>
      </c>
      <c r="AD13" s="65">
        <v>2</v>
      </c>
      <c r="AE13" s="65"/>
      <c r="AF13" s="181">
        <f>SUM(T13:AE13)</f>
        <v>100</v>
      </c>
      <c r="AG13" s="259"/>
      <c r="AH13" s="583"/>
      <c r="AI13" s="577"/>
      <c r="AJ13" s="577"/>
      <c r="AK13" s="577"/>
      <c r="AL13" s="577"/>
      <c r="AM13" s="577"/>
      <c r="AN13" s="577"/>
      <c r="AO13" s="577"/>
      <c r="AP13" s="577"/>
      <c r="AQ13" s="577"/>
      <c r="AR13" s="577"/>
      <c r="AS13" s="577"/>
      <c r="AT13" s="580"/>
    </row>
    <row r="14" spans="1:46" s="174" customFormat="1" ht="26.1" customHeight="1" x14ac:dyDescent="0.25">
      <c r="A14" s="490"/>
      <c r="B14" s="601"/>
      <c r="C14" s="457"/>
      <c r="D14" s="457"/>
      <c r="E14" s="457"/>
      <c r="F14" s="457"/>
      <c r="G14" s="457"/>
      <c r="H14" s="457"/>
      <c r="I14" s="457"/>
      <c r="J14" s="457"/>
      <c r="K14" s="457"/>
      <c r="L14" s="457"/>
      <c r="M14" s="457"/>
      <c r="N14" s="457"/>
      <c r="O14" s="588"/>
      <c r="P14" s="289"/>
      <c r="Q14" s="507" t="s">
        <v>67</v>
      </c>
      <c r="R14" s="508" t="s">
        <v>88</v>
      </c>
      <c r="S14" s="182" t="s">
        <v>44</v>
      </c>
      <c r="T14" s="68"/>
      <c r="U14" s="68"/>
      <c r="V14" s="68"/>
      <c r="W14" s="68">
        <v>33</v>
      </c>
      <c r="X14" s="68"/>
      <c r="Y14" s="68"/>
      <c r="Z14" s="68"/>
      <c r="AA14" s="68">
        <v>33</v>
      </c>
      <c r="AB14" s="68"/>
      <c r="AC14" s="68"/>
      <c r="AD14" s="68"/>
      <c r="AE14" s="68">
        <v>34</v>
      </c>
      <c r="AF14" s="228">
        <f>IF(SUM(T14:AE14)=100,SUM(T14:AE14),IF(SUM(T14:AE14)=0,0,"Debe ponderar 100 puntos"))</f>
        <v>100</v>
      </c>
      <c r="AG14" s="259"/>
      <c r="AH14" s="583" t="str">
        <f t="shared" ref="AH14" si="16">IF(AND(T14=0,T15=0),"No Prog ni Ejec",IF(T14=0,CONCATENATE("No Prog, Ejec=  ",T15),T15/T14))</f>
        <v>No Prog ni Ejec</v>
      </c>
      <c r="AI14" s="577" t="str">
        <f t="shared" ref="AI14" si="17">IF(AND(U14=0,U15=0),"No Prog ni Ejec",IF(U14=0,CONCATENATE("No Prog, Ejec=  ",U15),U15/U14))</f>
        <v>No Prog ni Ejec</v>
      </c>
      <c r="AJ14" s="577" t="str">
        <f t="shared" ref="AJ14" si="18">IF(AND(V14=0,V15=0),"No Prog ni Ejec",IF(V14=0,CONCATENATE("No Prog, Ejec=  ",V15),V15/V14))</f>
        <v>No Prog ni Ejec</v>
      </c>
      <c r="AK14" s="577">
        <f t="shared" ref="AK14" si="19">IF(AND(W14=0,W15=0),"No Prog ni Ejec",IF(W14=0,CONCATENATE("No Prog, Ejec=  ",W15),W15/W14))</f>
        <v>1</v>
      </c>
      <c r="AL14" s="577" t="str">
        <f t="shared" ref="AL14" si="20">IF(AND(X14=0,X15=0),"No Prog ni Ejec",IF(X14=0,CONCATENATE("No Prog, Ejec=  ",X15),X15/X14))</f>
        <v>No Prog ni Ejec</v>
      </c>
      <c r="AM14" s="577" t="str">
        <f t="shared" ref="AM14" si="21">IF(AND(Y14=0,Y15=0),"No Prog ni Ejec",IF(Y14=0,CONCATENATE("No Prog, Ejec=  ",Y15),Y15/Y14))</f>
        <v>No Prog ni Ejec</v>
      </c>
      <c r="AN14" s="577" t="str">
        <f t="shared" ref="AN14" si="22">IF(AND(Z14=0,Z15=0),"No Prog ni Ejec",IF(Z14=0,CONCATENATE("No Prog, Ejec=  ",Z15),Z15/Z14))</f>
        <v>No Prog ni Ejec</v>
      </c>
      <c r="AO14" s="577">
        <f t="shared" ref="AO14:AT14" si="23">IF(AND(AA14=0,AA15=0),"No Prog ni Ejec",IF(AA14=0,CONCATENATE("No Prog, Ejec=  ",AA15),AA15/AA14))</f>
        <v>1</v>
      </c>
      <c r="AP14" s="577" t="str">
        <f t="shared" si="23"/>
        <v>No Prog ni Ejec</v>
      </c>
      <c r="AQ14" s="577" t="str">
        <f t="shared" si="23"/>
        <v>No Prog ni Ejec</v>
      </c>
      <c r="AR14" s="577" t="str">
        <f t="shared" si="23"/>
        <v>No Prog ni Ejec</v>
      </c>
      <c r="AS14" s="577">
        <f t="shared" si="23"/>
        <v>1</v>
      </c>
      <c r="AT14" s="580">
        <f t="shared" si="23"/>
        <v>1</v>
      </c>
    </row>
    <row r="15" spans="1:46" s="174" customFormat="1" ht="26.1" customHeight="1" x14ac:dyDescent="0.25">
      <c r="A15" s="490"/>
      <c r="B15" s="601"/>
      <c r="C15" s="457"/>
      <c r="D15" s="457"/>
      <c r="E15" s="457"/>
      <c r="F15" s="457"/>
      <c r="G15" s="457"/>
      <c r="H15" s="457"/>
      <c r="I15" s="457"/>
      <c r="J15" s="457"/>
      <c r="K15" s="457"/>
      <c r="L15" s="457"/>
      <c r="M15" s="457"/>
      <c r="N15" s="457"/>
      <c r="O15" s="588"/>
      <c r="P15" s="289"/>
      <c r="Q15" s="512"/>
      <c r="R15" s="500"/>
      <c r="S15" s="230" t="s">
        <v>45</v>
      </c>
      <c r="T15" s="65"/>
      <c r="U15" s="65"/>
      <c r="V15" s="65"/>
      <c r="W15" s="65">
        <v>33</v>
      </c>
      <c r="X15" s="65"/>
      <c r="Y15" s="65"/>
      <c r="Z15" s="65"/>
      <c r="AA15" s="65">
        <v>33</v>
      </c>
      <c r="AB15" s="65"/>
      <c r="AC15" s="65"/>
      <c r="AD15" s="65"/>
      <c r="AE15" s="65">
        <v>34</v>
      </c>
      <c r="AF15" s="231">
        <f>SUM(T15:AE15)</f>
        <v>100</v>
      </c>
      <c r="AG15" s="259"/>
      <c r="AH15" s="583"/>
      <c r="AI15" s="577"/>
      <c r="AJ15" s="577"/>
      <c r="AK15" s="577"/>
      <c r="AL15" s="577"/>
      <c r="AM15" s="577"/>
      <c r="AN15" s="577"/>
      <c r="AO15" s="577"/>
      <c r="AP15" s="577"/>
      <c r="AQ15" s="577"/>
      <c r="AR15" s="577"/>
      <c r="AS15" s="577"/>
      <c r="AT15" s="580"/>
    </row>
    <row r="16" spans="1:46" s="174" customFormat="1" ht="26.1" customHeight="1" x14ac:dyDescent="0.25">
      <c r="A16" s="490"/>
      <c r="B16" s="601"/>
      <c r="C16" s="457"/>
      <c r="D16" s="457"/>
      <c r="E16" s="457"/>
      <c r="F16" s="457"/>
      <c r="G16" s="457"/>
      <c r="H16" s="457"/>
      <c r="I16" s="457"/>
      <c r="J16" s="457"/>
      <c r="K16" s="457"/>
      <c r="L16" s="457"/>
      <c r="M16" s="457"/>
      <c r="N16" s="457"/>
      <c r="O16" s="588"/>
      <c r="P16" s="289"/>
      <c r="Q16" s="507" t="s">
        <v>68</v>
      </c>
      <c r="R16" s="508" t="s">
        <v>90</v>
      </c>
      <c r="S16" s="182" t="s">
        <v>44</v>
      </c>
      <c r="T16" s="68"/>
      <c r="U16" s="68"/>
      <c r="V16" s="68"/>
      <c r="W16" s="68">
        <v>33</v>
      </c>
      <c r="X16" s="68"/>
      <c r="Y16" s="68"/>
      <c r="Z16" s="68">
        <v>33</v>
      </c>
      <c r="AA16" s="68"/>
      <c r="AB16" s="68"/>
      <c r="AC16" s="68">
        <v>34</v>
      </c>
      <c r="AD16" s="68"/>
      <c r="AE16" s="68"/>
      <c r="AF16" s="228">
        <f>IF(SUM(T16:AE16)=100,SUM(T16:AE16),IF(SUM(T16:AE16)=0,0,"Debe ponderar 100 puntos"))</f>
        <v>100</v>
      </c>
      <c r="AG16" s="259"/>
      <c r="AH16" s="583" t="str">
        <f t="shared" ref="AH16" si="24">IF(AND(T16=0,T17=0),"No Prog ni Ejec",IF(T16=0,CONCATENATE("No Prog, Ejec=  ",T17),T17/T16))</f>
        <v>No Prog ni Ejec</v>
      </c>
      <c r="AI16" s="577" t="str">
        <f t="shared" ref="AI16" si="25">IF(AND(U16=0,U17=0),"No Prog ni Ejec",IF(U16=0,CONCATENATE("No Prog, Ejec=  ",U17),U17/U16))</f>
        <v>No Prog ni Ejec</v>
      </c>
      <c r="AJ16" s="577" t="str">
        <f t="shared" ref="AJ16" si="26">IF(AND(V16=0,V17=0),"No Prog ni Ejec",IF(V16=0,CONCATENATE("No Prog, Ejec=  ",V17),V17/V16))</f>
        <v>No Prog ni Ejec</v>
      </c>
      <c r="AK16" s="577">
        <f t="shared" ref="AK16" si="27">IF(AND(W16=0,W17=0),"No Prog ni Ejec",IF(W16=0,CONCATENATE("No Prog, Ejec=  ",W17),W17/W16))</f>
        <v>1</v>
      </c>
      <c r="AL16" s="577" t="str">
        <f t="shared" ref="AL16" si="28">IF(AND(X16=0,X17=0),"No Prog ni Ejec",IF(X16=0,CONCATENATE("No Prog, Ejec=  ",X17),X17/X16))</f>
        <v>No Prog ni Ejec</v>
      </c>
      <c r="AM16" s="577" t="str">
        <f t="shared" ref="AM16" si="29">IF(AND(Y16=0,Y17=0),"No Prog ni Ejec",IF(Y16=0,CONCATENATE("No Prog, Ejec=  ",Y17),Y17/Y16))</f>
        <v>No Prog ni Ejec</v>
      </c>
      <c r="AN16" s="577">
        <f t="shared" ref="AN16" si="30">IF(AND(Z16=0,Z17=0),"No Prog ni Ejec",IF(Z16=0,CONCATENATE("No Prog, Ejec=  ",Z17),Z17/Z16))</f>
        <v>1</v>
      </c>
      <c r="AO16" s="577" t="str">
        <f t="shared" ref="AO16:AT16" si="31">IF(AND(AA16=0,AA17=0),"No Prog ni Ejec",IF(AA16=0,CONCATENATE("No Prog, Ejec=  ",AA17),AA17/AA16))</f>
        <v>No Prog ni Ejec</v>
      </c>
      <c r="AP16" s="577" t="str">
        <f t="shared" si="31"/>
        <v>No Prog ni Ejec</v>
      </c>
      <c r="AQ16" s="577">
        <f t="shared" si="31"/>
        <v>1</v>
      </c>
      <c r="AR16" s="577" t="str">
        <f t="shared" si="31"/>
        <v>No Prog ni Ejec</v>
      </c>
      <c r="AS16" s="577" t="str">
        <f t="shared" si="31"/>
        <v>No Prog ni Ejec</v>
      </c>
      <c r="AT16" s="580">
        <f t="shared" si="31"/>
        <v>1</v>
      </c>
    </row>
    <row r="17" spans="1:46" s="174" customFormat="1" ht="26.1" customHeight="1" thickBot="1" x14ac:dyDescent="0.3">
      <c r="A17" s="491"/>
      <c r="B17" s="602"/>
      <c r="C17" s="458"/>
      <c r="D17" s="458"/>
      <c r="E17" s="458"/>
      <c r="F17" s="458"/>
      <c r="G17" s="458"/>
      <c r="H17" s="458"/>
      <c r="I17" s="458"/>
      <c r="J17" s="458"/>
      <c r="K17" s="458"/>
      <c r="L17" s="458"/>
      <c r="M17" s="458"/>
      <c r="N17" s="458"/>
      <c r="O17" s="589"/>
      <c r="P17" s="289"/>
      <c r="Q17" s="516"/>
      <c r="R17" s="509"/>
      <c r="S17" s="185" t="s">
        <v>45</v>
      </c>
      <c r="T17" s="66"/>
      <c r="U17" s="66"/>
      <c r="V17" s="66"/>
      <c r="W17" s="66">
        <v>33</v>
      </c>
      <c r="X17" s="66"/>
      <c r="Y17" s="66"/>
      <c r="Z17" s="66">
        <v>33</v>
      </c>
      <c r="AA17" s="66"/>
      <c r="AB17" s="66"/>
      <c r="AC17" s="66">
        <v>34</v>
      </c>
      <c r="AD17" s="66"/>
      <c r="AE17" s="66"/>
      <c r="AF17" s="187">
        <f>SUM(T17:AE17)</f>
        <v>100</v>
      </c>
      <c r="AG17" s="259"/>
      <c r="AH17" s="598"/>
      <c r="AI17" s="586"/>
      <c r="AJ17" s="586"/>
      <c r="AK17" s="586"/>
      <c r="AL17" s="586"/>
      <c r="AM17" s="586"/>
      <c r="AN17" s="586"/>
      <c r="AO17" s="586"/>
      <c r="AP17" s="586"/>
      <c r="AQ17" s="586"/>
      <c r="AR17" s="586"/>
      <c r="AS17" s="586"/>
      <c r="AT17" s="585"/>
    </row>
    <row r="18" spans="1:46" s="174" customFormat="1" ht="26.1" customHeight="1" thickTop="1" x14ac:dyDescent="0.25">
      <c r="A18" s="599">
        <v>3</v>
      </c>
      <c r="B18" s="460" t="str">
        <f>+'CONSOLIDADO ENE-DIC 2017'!C14</f>
        <v>Atender al 100%  las actividades de gestión de las comunicaciones internas y  externas  del Instituto Distrital de Turismo</v>
      </c>
      <c r="C18" s="618">
        <v>0.01</v>
      </c>
      <c r="D18" s="618">
        <v>7.0000000000000007E-2</v>
      </c>
      <c r="E18" s="618">
        <v>0.15</v>
      </c>
      <c r="F18" s="618">
        <v>0.25</v>
      </c>
      <c r="G18" s="618">
        <v>0.33</v>
      </c>
      <c r="H18" s="618">
        <v>0.42</v>
      </c>
      <c r="I18" s="618">
        <v>0.5</v>
      </c>
      <c r="J18" s="618">
        <v>0.57999999999999996</v>
      </c>
      <c r="K18" s="618">
        <v>0.7</v>
      </c>
      <c r="L18" s="618">
        <v>0.79</v>
      </c>
      <c r="M18" s="618">
        <v>0.88</v>
      </c>
      <c r="N18" s="618">
        <v>1</v>
      </c>
      <c r="O18" s="621">
        <v>1</v>
      </c>
      <c r="P18" s="289"/>
      <c r="Q18" s="498" t="s">
        <v>70</v>
      </c>
      <c r="R18" s="624" t="s">
        <v>91</v>
      </c>
      <c r="S18" s="191" t="s">
        <v>44</v>
      </c>
      <c r="T18" s="64">
        <v>2</v>
      </c>
      <c r="U18" s="64">
        <v>8</v>
      </c>
      <c r="V18" s="64">
        <v>8</v>
      </c>
      <c r="W18" s="64">
        <v>8</v>
      </c>
      <c r="X18" s="64">
        <v>8</v>
      </c>
      <c r="Y18" s="64">
        <v>8</v>
      </c>
      <c r="Z18" s="64">
        <v>8</v>
      </c>
      <c r="AA18" s="64">
        <v>8</v>
      </c>
      <c r="AB18" s="64">
        <v>12</v>
      </c>
      <c r="AC18" s="64">
        <v>10</v>
      </c>
      <c r="AD18" s="64">
        <v>10</v>
      </c>
      <c r="AE18" s="64">
        <v>10</v>
      </c>
      <c r="AF18" s="229">
        <f>IF(SUM(T18:AE18)=100,SUM(T18:AE18),IF(SUM(T18:AE18)=0,0,"Debe ponderar 100 puntos"))</f>
        <v>100</v>
      </c>
      <c r="AG18" s="259"/>
      <c r="AH18" s="506">
        <f t="shared" ref="AH18" si="32">IF(AND(T18=0,T19=0),"No Prog ni Ejec",IF(T18=0,CONCATENATE("No Prog, Ejec=  ",T19),T19/T18))</f>
        <v>0</v>
      </c>
      <c r="AI18" s="485">
        <f t="shared" ref="AI18" si="33">IF(AND(U18=0,U19=0),"No Prog ni Ejec",IF(U18=0,CONCATENATE("No Prog, Ejec=  ",U19),U19/U18))</f>
        <v>1</v>
      </c>
      <c r="AJ18" s="485">
        <f t="shared" ref="AJ18" si="34">IF(AND(V18=0,V19=0),"No Prog ni Ejec",IF(V18=0,CONCATENATE("No Prog, Ejec=  ",V19),V19/V18))</f>
        <v>1</v>
      </c>
      <c r="AK18" s="485">
        <f t="shared" ref="AK18" si="35">IF(AND(W18=0,W19=0),"No Prog ni Ejec",IF(W18=0,CONCATENATE("No Prog, Ejec=  ",W19),W19/W18))</f>
        <v>1</v>
      </c>
      <c r="AL18" s="485">
        <f t="shared" ref="AL18" si="36">IF(AND(X18=0,X19=0),"No Prog ni Ejec",IF(X18=0,CONCATENATE("No Prog, Ejec=  ",X19),X19/X18))</f>
        <v>1</v>
      </c>
      <c r="AM18" s="485">
        <f t="shared" ref="AM18" si="37">IF(AND(Y18=0,Y19=0),"No Prog ni Ejec",IF(Y18=0,CONCATENATE("No Prog, Ejec=  ",Y19),Y19/Y18))</f>
        <v>1</v>
      </c>
      <c r="AN18" s="485">
        <f t="shared" ref="AN18:AT18" si="38">IF(AND(Z18=0,Z19=0),"No Prog ni Ejec",IF(Z18=0,CONCATENATE("No Prog, Ejec=  ",Z19),Z19/Z18))</f>
        <v>1</v>
      </c>
      <c r="AO18" s="485">
        <f t="shared" si="38"/>
        <v>1</v>
      </c>
      <c r="AP18" s="485">
        <f t="shared" si="38"/>
        <v>1</v>
      </c>
      <c r="AQ18" s="485">
        <f t="shared" si="38"/>
        <v>1</v>
      </c>
      <c r="AR18" s="485">
        <f t="shared" si="38"/>
        <v>1</v>
      </c>
      <c r="AS18" s="485">
        <f t="shared" si="38"/>
        <v>1.2</v>
      </c>
      <c r="AT18" s="483">
        <f t="shared" si="38"/>
        <v>1</v>
      </c>
    </row>
    <row r="19" spans="1:46" s="174" customFormat="1" ht="26.1" customHeight="1" x14ac:dyDescent="0.25">
      <c r="A19" s="487"/>
      <c r="B19" s="460"/>
      <c r="C19" s="619"/>
      <c r="D19" s="619"/>
      <c r="E19" s="619"/>
      <c r="F19" s="619"/>
      <c r="G19" s="619"/>
      <c r="H19" s="619"/>
      <c r="I19" s="619"/>
      <c r="J19" s="619"/>
      <c r="K19" s="619"/>
      <c r="L19" s="619"/>
      <c r="M19" s="619"/>
      <c r="N19" s="619"/>
      <c r="O19" s="622"/>
      <c r="P19" s="289"/>
      <c r="Q19" s="507"/>
      <c r="R19" s="579"/>
      <c r="S19" s="179" t="s">
        <v>45</v>
      </c>
      <c r="T19" s="65">
        <v>0</v>
      </c>
      <c r="U19" s="65">
        <v>8</v>
      </c>
      <c r="V19" s="65">
        <v>8</v>
      </c>
      <c r="W19" s="65">
        <v>8</v>
      </c>
      <c r="X19" s="65">
        <v>8</v>
      </c>
      <c r="Y19" s="65">
        <v>8</v>
      </c>
      <c r="Z19" s="65">
        <v>8</v>
      </c>
      <c r="AA19" s="65">
        <v>8</v>
      </c>
      <c r="AB19" s="65">
        <v>12</v>
      </c>
      <c r="AC19" s="65">
        <v>10</v>
      </c>
      <c r="AD19" s="65">
        <v>10</v>
      </c>
      <c r="AE19" s="65">
        <v>12</v>
      </c>
      <c r="AF19" s="181">
        <f>SUM(T19:AE19)</f>
        <v>100</v>
      </c>
      <c r="AG19" s="259"/>
      <c r="AH19" s="583"/>
      <c r="AI19" s="577"/>
      <c r="AJ19" s="577"/>
      <c r="AK19" s="577"/>
      <c r="AL19" s="577"/>
      <c r="AM19" s="577"/>
      <c r="AN19" s="577"/>
      <c r="AO19" s="577"/>
      <c r="AP19" s="577"/>
      <c r="AQ19" s="577"/>
      <c r="AR19" s="577"/>
      <c r="AS19" s="577"/>
      <c r="AT19" s="580"/>
    </row>
    <row r="20" spans="1:46" s="174" customFormat="1" ht="26.1" customHeight="1" x14ac:dyDescent="0.25">
      <c r="A20" s="487"/>
      <c r="B20" s="460"/>
      <c r="C20" s="619"/>
      <c r="D20" s="619"/>
      <c r="E20" s="619"/>
      <c r="F20" s="619"/>
      <c r="G20" s="619"/>
      <c r="H20" s="619"/>
      <c r="I20" s="619"/>
      <c r="J20" s="619"/>
      <c r="K20" s="619"/>
      <c r="L20" s="619"/>
      <c r="M20" s="619"/>
      <c r="N20" s="619"/>
      <c r="O20" s="622"/>
      <c r="P20" s="289"/>
      <c r="Q20" s="498" t="s">
        <v>71</v>
      </c>
      <c r="R20" s="624" t="s">
        <v>231</v>
      </c>
      <c r="S20" s="191" t="s">
        <v>44</v>
      </c>
      <c r="T20" s="68">
        <v>2</v>
      </c>
      <c r="U20" s="68">
        <v>8</v>
      </c>
      <c r="V20" s="68">
        <v>8</v>
      </c>
      <c r="W20" s="68">
        <v>8</v>
      </c>
      <c r="X20" s="68">
        <v>8</v>
      </c>
      <c r="Y20" s="68">
        <v>8</v>
      </c>
      <c r="Z20" s="68">
        <v>8</v>
      </c>
      <c r="AA20" s="68">
        <v>8</v>
      </c>
      <c r="AB20" s="68">
        <v>12</v>
      </c>
      <c r="AC20" s="68">
        <v>10</v>
      </c>
      <c r="AD20" s="68">
        <v>10</v>
      </c>
      <c r="AE20" s="68">
        <v>10</v>
      </c>
      <c r="AF20" s="229">
        <f>IF(SUM(T20:AE20)=100,SUM(T20:AE20),IF(SUM(T20:AE20)=0,0,"Debe ponderar 100 puntos"))</f>
        <v>100</v>
      </c>
      <c r="AG20" s="259"/>
      <c r="AH20" s="583">
        <f t="shared" ref="AH20" si="39">IF(AND(T20=0,T21=0),"No Prog ni Ejec",IF(T20=0,CONCATENATE("No Prog, Ejec=  ",T21),T21/T20))</f>
        <v>1</v>
      </c>
      <c r="AI20" s="577">
        <f t="shared" ref="AI20" si="40">IF(AND(U20=0,U21=0),"No Prog ni Ejec",IF(U20=0,CONCATENATE("No Prog, Ejec=  ",U21),U21/U20))</f>
        <v>1</v>
      </c>
      <c r="AJ20" s="577">
        <f t="shared" ref="AJ20" si="41">IF(AND(V20=0,V21=0),"No Prog ni Ejec",IF(V20=0,CONCATENATE("No Prog, Ejec=  ",V21),V21/V20))</f>
        <v>1</v>
      </c>
      <c r="AK20" s="577">
        <f t="shared" ref="AK20" si="42">IF(AND(W20=0,W21=0),"No Prog ni Ejec",IF(W20=0,CONCATENATE("No Prog, Ejec=  ",W21),W21/W20))</f>
        <v>1</v>
      </c>
      <c r="AL20" s="577">
        <f t="shared" ref="AL20" si="43">IF(AND(X20=0,X21=0),"No Prog ni Ejec",IF(X20=0,CONCATENATE("No Prog, Ejec=  ",X21),X21/X20))</f>
        <v>1</v>
      </c>
      <c r="AM20" s="577">
        <f t="shared" ref="AM20" si="44">IF(AND(Y20=0,Y21=0),"No Prog ni Ejec",IF(Y20=0,CONCATENATE("No Prog, Ejec=  ",Y21),Y21/Y20))</f>
        <v>1</v>
      </c>
      <c r="AN20" s="577">
        <f t="shared" ref="AN20:AT20" si="45">IF(AND(Z20=0,Z21=0),"No Prog ni Ejec",IF(Z20=0,CONCATENATE("No Prog, Ejec=  ",Z21),Z21/Z20))</f>
        <v>1</v>
      </c>
      <c r="AO20" s="577">
        <f t="shared" si="45"/>
        <v>1</v>
      </c>
      <c r="AP20" s="577">
        <f t="shared" si="45"/>
        <v>1</v>
      </c>
      <c r="AQ20" s="577">
        <f t="shared" si="45"/>
        <v>1</v>
      </c>
      <c r="AR20" s="577">
        <f t="shared" si="45"/>
        <v>1</v>
      </c>
      <c r="AS20" s="577">
        <f t="shared" si="45"/>
        <v>1</v>
      </c>
      <c r="AT20" s="580">
        <f t="shared" si="45"/>
        <v>1</v>
      </c>
    </row>
    <row r="21" spans="1:46" s="174" customFormat="1" ht="26.1" customHeight="1" x14ac:dyDescent="0.25">
      <c r="A21" s="487"/>
      <c r="B21" s="460"/>
      <c r="C21" s="619"/>
      <c r="D21" s="619"/>
      <c r="E21" s="619"/>
      <c r="F21" s="619"/>
      <c r="G21" s="619"/>
      <c r="H21" s="619"/>
      <c r="I21" s="619"/>
      <c r="J21" s="619"/>
      <c r="K21" s="619"/>
      <c r="L21" s="619"/>
      <c r="M21" s="619"/>
      <c r="N21" s="619"/>
      <c r="O21" s="622"/>
      <c r="P21" s="289"/>
      <c r="Q21" s="507"/>
      <c r="R21" s="579"/>
      <c r="S21" s="179" t="s">
        <v>45</v>
      </c>
      <c r="T21" s="65">
        <v>2</v>
      </c>
      <c r="U21" s="65">
        <v>8</v>
      </c>
      <c r="V21" s="65">
        <v>8</v>
      </c>
      <c r="W21" s="65">
        <v>8</v>
      </c>
      <c r="X21" s="65">
        <v>8</v>
      </c>
      <c r="Y21" s="65">
        <v>8</v>
      </c>
      <c r="Z21" s="65">
        <v>8</v>
      </c>
      <c r="AA21" s="65">
        <v>8</v>
      </c>
      <c r="AB21" s="65">
        <v>12</v>
      </c>
      <c r="AC21" s="65">
        <v>10</v>
      </c>
      <c r="AD21" s="65">
        <v>10</v>
      </c>
      <c r="AE21" s="65">
        <v>10</v>
      </c>
      <c r="AF21" s="181">
        <f>SUM(T21:AE21)</f>
        <v>100</v>
      </c>
      <c r="AG21" s="259"/>
      <c r="AH21" s="583"/>
      <c r="AI21" s="577"/>
      <c r="AJ21" s="577"/>
      <c r="AK21" s="577"/>
      <c r="AL21" s="577"/>
      <c r="AM21" s="577"/>
      <c r="AN21" s="577"/>
      <c r="AO21" s="577"/>
      <c r="AP21" s="577"/>
      <c r="AQ21" s="577"/>
      <c r="AR21" s="577"/>
      <c r="AS21" s="577"/>
      <c r="AT21" s="580"/>
    </row>
    <row r="22" spans="1:46" s="174" customFormat="1" ht="26.1" customHeight="1" x14ac:dyDescent="0.25">
      <c r="A22" s="487"/>
      <c r="B22" s="460"/>
      <c r="C22" s="619"/>
      <c r="D22" s="619"/>
      <c r="E22" s="619"/>
      <c r="F22" s="619"/>
      <c r="G22" s="619"/>
      <c r="H22" s="619"/>
      <c r="I22" s="619"/>
      <c r="J22" s="619"/>
      <c r="K22" s="619"/>
      <c r="L22" s="619"/>
      <c r="M22" s="619"/>
      <c r="N22" s="619"/>
      <c r="O22" s="622"/>
      <c r="P22" s="289"/>
      <c r="Q22" s="507" t="s">
        <v>72</v>
      </c>
      <c r="R22" s="579" t="s">
        <v>232</v>
      </c>
      <c r="S22" s="182" t="s">
        <v>44</v>
      </c>
      <c r="T22" s="68">
        <v>2</v>
      </c>
      <c r="U22" s="68">
        <v>8</v>
      </c>
      <c r="V22" s="68">
        <v>8</v>
      </c>
      <c r="W22" s="68">
        <v>8</v>
      </c>
      <c r="X22" s="68">
        <v>8</v>
      </c>
      <c r="Y22" s="68">
        <v>8</v>
      </c>
      <c r="Z22" s="68">
        <v>8</v>
      </c>
      <c r="AA22" s="68">
        <v>8</v>
      </c>
      <c r="AB22" s="68">
        <v>12</v>
      </c>
      <c r="AC22" s="68">
        <v>10</v>
      </c>
      <c r="AD22" s="68">
        <v>10</v>
      </c>
      <c r="AE22" s="68">
        <v>10</v>
      </c>
      <c r="AF22" s="228">
        <f>IF(SUM(T22:AE22)=100,SUM(T22:AE22),IF(SUM(T22:AE22)=0,0,"Debe ponderar 100 puntos"))</f>
        <v>100</v>
      </c>
      <c r="AG22" s="259"/>
      <c r="AH22" s="583">
        <f t="shared" ref="AH22" si="46">IF(AND(T22=0,T23=0),"No Prog ni Ejec",IF(T22=0,CONCATENATE("No Prog, Ejec=  ",T23),T23/T22))</f>
        <v>1</v>
      </c>
      <c r="AI22" s="577">
        <f t="shared" ref="AI22" si="47">IF(AND(U22=0,U23=0),"No Prog ni Ejec",IF(U22=0,CONCATENATE("No Prog, Ejec=  ",U23),U23/U22))</f>
        <v>1</v>
      </c>
      <c r="AJ22" s="577">
        <f t="shared" ref="AJ22" si="48">IF(AND(V22=0,V23=0),"No Prog ni Ejec",IF(V22=0,CONCATENATE("No Prog, Ejec=  ",V23),V23/V22))</f>
        <v>1</v>
      </c>
      <c r="AK22" s="577">
        <f t="shared" ref="AK22" si="49">IF(AND(W22=0,W23=0),"No Prog ni Ejec",IF(W22=0,CONCATENATE("No Prog, Ejec=  ",W23),W23/W22))</f>
        <v>1</v>
      </c>
      <c r="AL22" s="577">
        <f t="shared" ref="AL22" si="50">IF(AND(X22=0,X23=0),"No Prog ni Ejec",IF(X22=0,CONCATENATE("No Prog, Ejec=  ",X23),X23/X22))</f>
        <v>1</v>
      </c>
      <c r="AM22" s="577">
        <f t="shared" ref="AM22" si="51">IF(AND(Y22=0,Y23=0),"No Prog ni Ejec",IF(Y22=0,CONCATENATE("No Prog, Ejec=  ",Y23),Y23/Y22))</f>
        <v>1</v>
      </c>
      <c r="AN22" s="577">
        <f t="shared" ref="AN22" si="52">IF(AND(Z22=0,Z23=0),"No Prog ni Ejec",IF(Z22=0,CONCATENATE("No Prog, Ejec=  ",Z23),Z23/Z22))</f>
        <v>1</v>
      </c>
      <c r="AO22" s="577">
        <f t="shared" ref="AO22:AT22" si="53">IF(AND(AA22=0,AA23=0),"No Prog ni Ejec",IF(AA22=0,CONCATENATE("No Prog, Ejec=  ",AA23),AA23/AA22))</f>
        <v>1</v>
      </c>
      <c r="AP22" s="577">
        <f t="shared" si="53"/>
        <v>1</v>
      </c>
      <c r="AQ22" s="577">
        <f t="shared" si="53"/>
        <v>1</v>
      </c>
      <c r="AR22" s="577">
        <f t="shared" si="53"/>
        <v>1</v>
      </c>
      <c r="AS22" s="577">
        <f t="shared" si="53"/>
        <v>1</v>
      </c>
      <c r="AT22" s="580">
        <f t="shared" si="53"/>
        <v>1</v>
      </c>
    </row>
    <row r="23" spans="1:46" s="174" customFormat="1" ht="26.1" customHeight="1" x14ac:dyDescent="0.25">
      <c r="A23" s="487"/>
      <c r="B23" s="460"/>
      <c r="C23" s="619"/>
      <c r="D23" s="619"/>
      <c r="E23" s="619"/>
      <c r="F23" s="619"/>
      <c r="G23" s="619"/>
      <c r="H23" s="619"/>
      <c r="I23" s="619"/>
      <c r="J23" s="619"/>
      <c r="K23" s="619"/>
      <c r="L23" s="619"/>
      <c r="M23" s="619"/>
      <c r="N23" s="619"/>
      <c r="O23" s="622"/>
      <c r="P23" s="289"/>
      <c r="Q23" s="507"/>
      <c r="R23" s="579"/>
      <c r="S23" s="179" t="s">
        <v>45</v>
      </c>
      <c r="T23" s="65">
        <v>2</v>
      </c>
      <c r="U23" s="65">
        <v>8</v>
      </c>
      <c r="V23" s="65">
        <v>8</v>
      </c>
      <c r="W23" s="65">
        <v>8</v>
      </c>
      <c r="X23" s="65">
        <v>8</v>
      </c>
      <c r="Y23" s="65">
        <v>8</v>
      </c>
      <c r="Z23" s="65">
        <v>8</v>
      </c>
      <c r="AA23" s="65">
        <v>8</v>
      </c>
      <c r="AB23" s="65">
        <v>12</v>
      </c>
      <c r="AC23" s="65">
        <v>10</v>
      </c>
      <c r="AD23" s="65">
        <v>10</v>
      </c>
      <c r="AE23" s="65">
        <v>10</v>
      </c>
      <c r="AF23" s="181">
        <f>SUM(T23:AE23)</f>
        <v>100</v>
      </c>
      <c r="AG23" s="259"/>
      <c r="AH23" s="583"/>
      <c r="AI23" s="577"/>
      <c r="AJ23" s="577"/>
      <c r="AK23" s="577"/>
      <c r="AL23" s="577"/>
      <c r="AM23" s="577"/>
      <c r="AN23" s="577"/>
      <c r="AO23" s="577"/>
      <c r="AP23" s="577"/>
      <c r="AQ23" s="577"/>
      <c r="AR23" s="577"/>
      <c r="AS23" s="577"/>
      <c r="AT23" s="580"/>
    </row>
    <row r="24" spans="1:46" s="174" customFormat="1" ht="26.1" customHeight="1" x14ac:dyDescent="0.25">
      <c r="A24" s="487"/>
      <c r="B24" s="460"/>
      <c r="C24" s="619"/>
      <c r="D24" s="619"/>
      <c r="E24" s="619"/>
      <c r="F24" s="619"/>
      <c r="G24" s="619"/>
      <c r="H24" s="619"/>
      <c r="I24" s="619"/>
      <c r="J24" s="619"/>
      <c r="K24" s="619"/>
      <c r="L24" s="619"/>
      <c r="M24" s="619"/>
      <c r="N24" s="619"/>
      <c r="O24" s="622"/>
      <c r="P24" s="289"/>
      <c r="Q24" s="507" t="s">
        <v>73</v>
      </c>
      <c r="R24" s="579" t="s">
        <v>92</v>
      </c>
      <c r="S24" s="182" t="s">
        <v>44</v>
      </c>
      <c r="T24" s="68"/>
      <c r="U24" s="68">
        <v>2</v>
      </c>
      <c r="V24" s="68">
        <v>9</v>
      </c>
      <c r="W24" s="68">
        <v>9</v>
      </c>
      <c r="X24" s="68">
        <v>10</v>
      </c>
      <c r="Y24" s="68">
        <v>10</v>
      </c>
      <c r="Z24" s="68">
        <v>10</v>
      </c>
      <c r="AA24" s="68">
        <v>10</v>
      </c>
      <c r="AB24" s="68">
        <v>10</v>
      </c>
      <c r="AC24" s="68">
        <v>10</v>
      </c>
      <c r="AD24" s="68">
        <v>10</v>
      </c>
      <c r="AE24" s="68">
        <v>10</v>
      </c>
      <c r="AF24" s="228">
        <f>IF(SUM(T24:AE24)=100,SUM(T24:AE24),IF(SUM(T24:AE24)=0,0,"Debe ponderar 100 puntos"))</f>
        <v>100</v>
      </c>
      <c r="AG24" s="259"/>
      <c r="AH24" s="583" t="str">
        <f t="shared" ref="AH24" si="54">IF(AND(T24=0,T25=0),"No Prog ni Ejec",IF(T24=0,CONCATENATE("No Prog, Ejec=  ",T25),T25/T24))</f>
        <v>No Prog ni Ejec</v>
      </c>
      <c r="AI24" s="577">
        <f t="shared" ref="AI24" si="55">IF(AND(U24=0,U25=0),"No Prog ni Ejec",IF(U24=0,CONCATENATE("No Prog, Ejec=  ",U25),U25/U24))</f>
        <v>1</v>
      </c>
      <c r="AJ24" s="577">
        <f t="shared" ref="AJ24" si="56">IF(AND(V24=0,V25=0),"No Prog ni Ejec",IF(V24=0,CONCATENATE("No Prog, Ejec=  ",V25),V25/V24))</f>
        <v>1</v>
      </c>
      <c r="AK24" s="577">
        <f t="shared" ref="AK24" si="57">IF(AND(W24=0,W25=0),"No Prog ni Ejec",IF(W24=0,CONCATENATE("No Prog, Ejec=  ",W25),W25/W24))</f>
        <v>1</v>
      </c>
      <c r="AL24" s="577">
        <f t="shared" ref="AL24" si="58">IF(AND(X24=0,X25=0),"No Prog ni Ejec",IF(X24=0,CONCATENATE("No Prog, Ejec=  ",X25),X25/X24))</f>
        <v>1</v>
      </c>
      <c r="AM24" s="577">
        <f t="shared" ref="AM24" si="59">IF(AND(Y24=0,Y25=0),"No Prog ni Ejec",IF(Y24=0,CONCATENATE("No Prog, Ejec=  ",Y25),Y25/Y24))</f>
        <v>1</v>
      </c>
      <c r="AN24" s="577">
        <f t="shared" ref="AN24" si="60">IF(AND(Z24=0,Z25=0),"No Prog ni Ejec",IF(Z24=0,CONCATENATE("No Prog, Ejec=  ",Z25),Z25/Z24))</f>
        <v>1</v>
      </c>
      <c r="AO24" s="577">
        <f t="shared" ref="AO24:AT24" si="61">IF(AND(AA24=0,AA25=0),"No Prog ni Ejec",IF(AA24=0,CONCATENATE("No Prog, Ejec=  ",AA25),AA25/AA24))</f>
        <v>1</v>
      </c>
      <c r="AP24" s="577">
        <f t="shared" si="61"/>
        <v>1</v>
      </c>
      <c r="AQ24" s="577">
        <f t="shared" si="61"/>
        <v>1</v>
      </c>
      <c r="AR24" s="577">
        <f t="shared" si="61"/>
        <v>1</v>
      </c>
      <c r="AS24" s="577">
        <f t="shared" si="61"/>
        <v>1</v>
      </c>
      <c r="AT24" s="580">
        <f t="shared" si="61"/>
        <v>1</v>
      </c>
    </row>
    <row r="25" spans="1:46" s="174" customFormat="1" ht="26.1" customHeight="1" x14ac:dyDescent="0.25">
      <c r="A25" s="487"/>
      <c r="B25" s="460"/>
      <c r="C25" s="619"/>
      <c r="D25" s="619"/>
      <c r="E25" s="619"/>
      <c r="F25" s="619"/>
      <c r="G25" s="619"/>
      <c r="H25" s="619"/>
      <c r="I25" s="619"/>
      <c r="J25" s="619"/>
      <c r="K25" s="619"/>
      <c r="L25" s="619"/>
      <c r="M25" s="619"/>
      <c r="N25" s="619"/>
      <c r="O25" s="622"/>
      <c r="P25" s="289"/>
      <c r="Q25" s="507"/>
      <c r="R25" s="579"/>
      <c r="S25" s="179" t="s">
        <v>45</v>
      </c>
      <c r="T25" s="65"/>
      <c r="U25" s="65">
        <v>2</v>
      </c>
      <c r="V25" s="65">
        <v>9</v>
      </c>
      <c r="W25" s="65">
        <v>9</v>
      </c>
      <c r="X25" s="65">
        <v>10</v>
      </c>
      <c r="Y25" s="65">
        <v>10</v>
      </c>
      <c r="Z25" s="65">
        <v>10</v>
      </c>
      <c r="AA25" s="65">
        <v>10</v>
      </c>
      <c r="AB25" s="65">
        <v>10</v>
      </c>
      <c r="AC25" s="65">
        <v>10</v>
      </c>
      <c r="AD25" s="65">
        <v>10</v>
      </c>
      <c r="AE25" s="65">
        <v>10</v>
      </c>
      <c r="AF25" s="181">
        <f>SUM(T25:AE25)</f>
        <v>100</v>
      </c>
      <c r="AG25" s="259"/>
      <c r="AH25" s="583"/>
      <c r="AI25" s="577"/>
      <c r="AJ25" s="577"/>
      <c r="AK25" s="577"/>
      <c r="AL25" s="577"/>
      <c r="AM25" s="577"/>
      <c r="AN25" s="577"/>
      <c r="AO25" s="577"/>
      <c r="AP25" s="577"/>
      <c r="AQ25" s="577"/>
      <c r="AR25" s="577"/>
      <c r="AS25" s="577"/>
      <c r="AT25" s="580"/>
    </row>
    <row r="26" spans="1:46" s="174" customFormat="1" ht="26.1" customHeight="1" x14ac:dyDescent="0.25">
      <c r="A26" s="487"/>
      <c r="B26" s="460"/>
      <c r="C26" s="619"/>
      <c r="D26" s="619"/>
      <c r="E26" s="619"/>
      <c r="F26" s="619"/>
      <c r="G26" s="619"/>
      <c r="H26" s="619"/>
      <c r="I26" s="619"/>
      <c r="J26" s="619"/>
      <c r="K26" s="619"/>
      <c r="L26" s="619"/>
      <c r="M26" s="619"/>
      <c r="N26" s="619"/>
      <c r="O26" s="622"/>
      <c r="P26" s="289"/>
      <c r="Q26" s="507" t="s">
        <v>75</v>
      </c>
      <c r="R26" s="579" t="s">
        <v>233</v>
      </c>
      <c r="S26" s="182" t="s">
        <v>44</v>
      </c>
      <c r="T26" s="68">
        <v>2</v>
      </c>
      <c r="U26" s="68">
        <v>8</v>
      </c>
      <c r="V26" s="68">
        <v>8</v>
      </c>
      <c r="W26" s="68">
        <v>8</v>
      </c>
      <c r="X26" s="68">
        <v>9</v>
      </c>
      <c r="Y26" s="68">
        <v>9</v>
      </c>
      <c r="Z26" s="68">
        <v>9</v>
      </c>
      <c r="AA26" s="68">
        <v>9</v>
      </c>
      <c r="AB26" s="68">
        <v>9</v>
      </c>
      <c r="AC26" s="68">
        <v>9</v>
      </c>
      <c r="AD26" s="68">
        <v>10</v>
      </c>
      <c r="AE26" s="68">
        <v>10</v>
      </c>
      <c r="AF26" s="228">
        <f>IF(SUM(T26:AE26)=100,SUM(T26:AE26),IF(SUM(T26:AE26)=0,0,"Debe ponderar 100 puntos"))</f>
        <v>100</v>
      </c>
      <c r="AG26" s="259"/>
      <c r="AH26" s="583">
        <f t="shared" ref="AH26" si="62">IF(AND(T26=0,T27=0),"No Prog ni Ejec",IF(T26=0,CONCATENATE("No Prog, Ejec=  ",T27),T27/T26))</f>
        <v>1</v>
      </c>
      <c r="AI26" s="577">
        <f t="shared" ref="AI26" si="63">IF(AND(U26=0,U27=0),"No Prog ni Ejec",IF(U26=0,CONCATENATE("No Prog, Ejec=  ",U27),U27/U26))</f>
        <v>1</v>
      </c>
      <c r="AJ26" s="577">
        <f t="shared" ref="AJ26" si="64">IF(AND(V26=0,V27=0),"No Prog ni Ejec",IF(V26=0,CONCATENATE("No Prog, Ejec=  ",V27),V27/V26))</f>
        <v>1</v>
      </c>
      <c r="AK26" s="577">
        <f t="shared" ref="AK26" si="65">IF(AND(W26=0,W27=0),"No Prog ni Ejec",IF(W26=0,CONCATENATE("No Prog, Ejec=  ",W27),W27/W26))</f>
        <v>1</v>
      </c>
      <c r="AL26" s="577">
        <f t="shared" ref="AL26" si="66">IF(AND(X26=0,X27=0),"No Prog ni Ejec",IF(X26=0,CONCATENATE("No Prog, Ejec=  ",X27),X27/X26))</f>
        <v>1</v>
      </c>
      <c r="AM26" s="577">
        <f t="shared" ref="AM26" si="67">IF(AND(Y26=0,Y27=0),"No Prog ni Ejec",IF(Y26=0,CONCATENATE("No Prog, Ejec=  ",Y27),Y27/Y26))</f>
        <v>1</v>
      </c>
      <c r="AN26" s="577">
        <f t="shared" ref="AN26" si="68">IF(AND(Z26=0,Z27=0),"No Prog ni Ejec",IF(Z26=0,CONCATENATE("No Prog, Ejec=  ",Z27),Z27/Z26))</f>
        <v>1</v>
      </c>
      <c r="AO26" s="577">
        <f t="shared" ref="AO26:AT26" si="69">IF(AND(AA26=0,AA27=0),"No Prog ni Ejec",IF(AA26=0,CONCATENATE("No Prog, Ejec=  ",AA27),AA27/AA26))</f>
        <v>1</v>
      </c>
      <c r="AP26" s="577">
        <f t="shared" si="69"/>
        <v>1</v>
      </c>
      <c r="AQ26" s="577">
        <f t="shared" si="69"/>
        <v>1</v>
      </c>
      <c r="AR26" s="577">
        <f t="shared" si="69"/>
        <v>1</v>
      </c>
      <c r="AS26" s="577">
        <f t="shared" si="69"/>
        <v>1</v>
      </c>
      <c r="AT26" s="580">
        <f t="shared" si="69"/>
        <v>1</v>
      </c>
    </row>
    <row r="27" spans="1:46" s="174" customFormat="1" ht="26.1" customHeight="1" x14ac:dyDescent="0.25">
      <c r="A27" s="487"/>
      <c r="B27" s="460"/>
      <c r="C27" s="619"/>
      <c r="D27" s="619"/>
      <c r="E27" s="619"/>
      <c r="F27" s="619"/>
      <c r="G27" s="619"/>
      <c r="H27" s="619"/>
      <c r="I27" s="619"/>
      <c r="J27" s="619"/>
      <c r="K27" s="619"/>
      <c r="L27" s="619"/>
      <c r="M27" s="619"/>
      <c r="N27" s="619"/>
      <c r="O27" s="622"/>
      <c r="P27" s="289"/>
      <c r="Q27" s="507"/>
      <c r="R27" s="579"/>
      <c r="S27" s="179" t="s">
        <v>45</v>
      </c>
      <c r="T27" s="65">
        <v>2</v>
      </c>
      <c r="U27" s="65">
        <v>8</v>
      </c>
      <c r="V27" s="65">
        <v>8</v>
      </c>
      <c r="W27" s="65">
        <v>8</v>
      </c>
      <c r="X27" s="65">
        <v>9</v>
      </c>
      <c r="Y27" s="65">
        <v>9</v>
      </c>
      <c r="Z27" s="65">
        <v>9</v>
      </c>
      <c r="AA27" s="65">
        <v>9</v>
      </c>
      <c r="AB27" s="65">
        <v>9</v>
      </c>
      <c r="AC27" s="65">
        <v>9</v>
      </c>
      <c r="AD27" s="65">
        <v>10</v>
      </c>
      <c r="AE27" s="65">
        <v>10</v>
      </c>
      <c r="AF27" s="181">
        <f>SUM(T27:AE27)</f>
        <v>100</v>
      </c>
      <c r="AG27" s="259"/>
      <c r="AH27" s="583"/>
      <c r="AI27" s="577"/>
      <c r="AJ27" s="577"/>
      <c r="AK27" s="577"/>
      <c r="AL27" s="577"/>
      <c r="AM27" s="577"/>
      <c r="AN27" s="577"/>
      <c r="AO27" s="577"/>
      <c r="AP27" s="577"/>
      <c r="AQ27" s="577"/>
      <c r="AR27" s="577"/>
      <c r="AS27" s="577"/>
      <c r="AT27" s="580"/>
    </row>
    <row r="28" spans="1:46" s="174" customFormat="1" ht="26.1" customHeight="1" x14ac:dyDescent="0.25">
      <c r="A28" s="487"/>
      <c r="B28" s="460"/>
      <c r="C28" s="619"/>
      <c r="D28" s="619"/>
      <c r="E28" s="619"/>
      <c r="F28" s="619"/>
      <c r="G28" s="619"/>
      <c r="H28" s="619"/>
      <c r="I28" s="619"/>
      <c r="J28" s="619"/>
      <c r="K28" s="619"/>
      <c r="L28" s="619"/>
      <c r="M28" s="619"/>
      <c r="N28" s="619"/>
      <c r="O28" s="622"/>
      <c r="P28" s="289"/>
      <c r="Q28" s="507" t="s">
        <v>93</v>
      </c>
      <c r="R28" s="579" t="s">
        <v>94</v>
      </c>
      <c r="S28" s="182" t="s">
        <v>44</v>
      </c>
      <c r="T28" s="68">
        <v>2</v>
      </c>
      <c r="U28" s="68">
        <v>8</v>
      </c>
      <c r="V28" s="68">
        <v>8</v>
      </c>
      <c r="W28" s="68">
        <v>8</v>
      </c>
      <c r="X28" s="68">
        <v>8</v>
      </c>
      <c r="Y28" s="68">
        <v>8</v>
      </c>
      <c r="Z28" s="68">
        <v>8</v>
      </c>
      <c r="AA28" s="68">
        <v>8</v>
      </c>
      <c r="AB28" s="68">
        <v>12</v>
      </c>
      <c r="AC28" s="68">
        <v>10</v>
      </c>
      <c r="AD28" s="68">
        <v>10</v>
      </c>
      <c r="AE28" s="68">
        <v>10</v>
      </c>
      <c r="AF28" s="228">
        <f>IF(SUM(T28:AE28)=100,SUM(T28:AE28),IF(SUM(T28:AE28)=0,0,"Debe ponderar 100 puntos"))</f>
        <v>100</v>
      </c>
      <c r="AG28" s="259"/>
      <c r="AH28" s="583">
        <f t="shared" ref="AH28" si="70">IF(AND(T28=0,T29=0),"No Prog ni Ejec",IF(T28=0,CONCATENATE("No Prog, Ejec=  ",T29),T29/T28))</f>
        <v>1</v>
      </c>
      <c r="AI28" s="577">
        <f>IF(AND(U28=0,U29=0),"No Prog ni Ejec",IF(U28=0,CONCATENATE("No Prog, Ejec=  ",U29),U29/U28))</f>
        <v>1</v>
      </c>
      <c r="AJ28" s="577">
        <f>IF(AND(V28=0,V29=0),"No Prog ni Ejec",IF(V28=0,CONCATENATE("No Prog, Ejec=  ",V29),V29/V28))</f>
        <v>1</v>
      </c>
      <c r="AK28" s="577">
        <f>IF(AND(W28=0,W29=0),"No Prog ni Ejec",IF(W28=0,CONCATENATE("No Prog, Ejec=  ",W29),W29/W28))</f>
        <v>1</v>
      </c>
      <c r="AL28" s="577">
        <f>IF(AND(X28=0,X29=0),"No Prog ni Ejec",IF(X28=0,CONCATENATE("No Prog, Ejec=  ",X29),X29/X28))</f>
        <v>1</v>
      </c>
      <c r="AM28" s="577">
        <f>IF(AND(Y28=0,Y29=0),"No Prog ni Ejec",IF(Y28=0,CONCATENATE("No Prog, Ejec=  ",Y29),Y29/Y28))</f>
        <v>1</v>
      </c>
      <c r="AN28" s="577">
        <f t="shared" ref="AN28" si="71">IF(AND(Z28=0,Z29=0),"No Prog ni Ejec",IF(Z28=0,CONCATENATE("No Prog, Ejec=  ",Z29),Z29/Z28))</f>
        <v>1</v>
      </c>
      <c r="AO28" s="577">
        <f t="shared" ref="AO28:AT28" si="72">IF(AND(AA28=0,AA29=0),"No Prog ni Ejec",IF(AA28=0,CONCATENATE("No Prog, Ejec=  ",AA29),AA29/AA28))</f>
        <v>1</v>
      </c>
      <c r="AP28" s="577">
        <f t="shared" si="72"/>
        <v>0.83333333333333337</v>
      </c>
      <c r="AQ28" s="577">
        <f t="shared" si="72"/>
        <v>1</v>
      </c>
      <c r="AR28" s="577">
        <f t="shared" si="72"/>
        <v>1</v>
      </c>
      <c r="AS28" s="577">
        <f t="shared" si="72"/>
        <v>1.2</v>
      </c>
      <c r="AT28" s="580">
        <f t="shared" si="72"/>
        <v>1</v>
      </c>
    </row>
    <row r="29" spans="1:46" s="174" customFormat="1" ht="26.1" customHeight="1" x14ac:dyDescent="0.25">
      <c r="A29" s="487"/>
      <c r="B29" s="460"/>
      <c r="C29" s="619"/>
      <c r="D29" s="619"/>
      <c r="E29" s="619"/>
      <c r="F29" s="619"/>
      <c r="G29" s="619"/>
      <c r="H29" s="619"/>
      <c r="I29" s="619"/>
      <c r="J29" s="619"/>
      <c r="K29" s="619"/>
      <c r="L29" s="619"/>
      <c r="M29" s="619"/>
      <c r="N29" s="619"/>
      <c r="O29" s="622"/>
      <c r="P29" s="201"/>
      <c r="Q29" s="507"/>
      <c r="R29" s="579"/>
      <c r="S29" s="179" t="s">
        <v>45</v>
      </c>
      <c r="T29" s="65">
        <v>2</v>
      </c>
      <c r="U29" s="65">
        <v>8</v>
      </c>
      <c r="V29" s="65">
        <v>8</v>
      </c>
      <c r="W29" s="65">
        <v>8</v>
      </c>
      <c r="X29" s="65">
        <v>8</v>
      </c>
      <c r="Y29" s="65">
        <v>8</v>
      </c>
      <c r="Z29" s="65">
        <v>8</v>
      </c>
      <c r="AA29" s="65">
        <v>8</v>
      </c>
      <c r="AB29" s="65">
        <v>10</v>
      </c>
      <c r="AC29" s="65">
        <v>10</v>
      </c>
      <c r="AD29" s="65">
        <v>10</v>
      </c>
      <c r="AE29" s="65">
        <v>12</v>
      </c>
      <c r="AF29" s="181">
        <f>SUM(T29:AE29)</f>
        <v>100</v>
      </c>
      <c r="AG29" s="259"/>
      <c r="AH29" s="583"/>
      <c r="AI29" s="577"/>
      <c r="AJ29" s="577"/>
      <c r="AK29" s="577"/>
      <c r="AL29" s="577"/>
      <c r="AM29" s="577"/>
      <c r="AN29" s="577"/>
      <c r="AO29" s="577"/>
      <c r="AP29" s="577"/>
      <c r="AQ29" s="577"/>
      <c r="AR29" s="577"/>
      <c r="AS29" s="577"/>
      <c r="AT29" s="580"/>
    </row>
    <row r="30" spans="1:46" s="174" customFormat="1" ht="26.1" customHeight="1" x14ac:dyDescent="0.25">
      <c r="A30" s="487"/>
      <c r="B30" s="460"/>
      <c r="C30" s="619"/>
      <c r="D30" s="619"/>
      <c r="E30" s="619"/>
      <c r="F30" s="619"/>
      <c r="G30" s="619"/>
      <c r="H30" s="619"/>
      <c r="I30" s="619"/>
      <c r="J30" s="619"/>
      <c r="K30" s="619"/>
      <c r="L30" s="619"/>
      <c r="M30" s="619"/>
      <c r="N30" s="619"/>
      <c r="O30" s="622"/>
      <c r="P30" s="201"/>
      <c r="Q30" s="507" t="s">
        <v>95</v>
      </c>
      <c r="R30" s="579" t="s">
        <v>234</v>
      </c>
      <c r="S30" s="182" t="s">
        <v>44</v>
      </c>
      <c r="T30" s="68">
        <v>2</v>
      </c>
      <c r="U30" s="68">
        <v>8</v>
      </c>
      <c r="V30" s="68">
        <v>8</v>
      </c>
      <c r="W30" s="68">
        <v>8</v>
      </c>
      <c r="X30" s="68">
        <v>8</v>
      </c>
      <c r="Y30" s="68">
        <v>8</v>
      </c>
      <c r="Z30" s="68">
        <v>8</v>
      </c>
      <c r="AA30" s="68">
        <v>8</v>
      </c>
      <c r="AB30" s="68">
        <v>12</v>
      </c>
      <c r="AC30" s="68">
        <v>10</v>
      </c>
      <c r="AD30" s="68">
        <v>10</v>
      </c>
      <c r="AE30" s="68">
        <v>10</v>
      </c>
      <c r="AF30" s="228">
        <f>IF(SUM(T30:AE30)=100,SUM(T30:AE30),IF(SUM(T30:AE30)=0,0,"Debe ponderar 100 puntos"))</f>
        <v>100</v>
      </c>
      <c r="AG30" s="259"/>
      <c r="AH30" s="583">
        <f t="shared" ref="AH30" si="73">IF(AND(T30=0,T31=0),"No Prog ni Ejec",IF(T30=0,CONCATENATE("No Prog, Ejec=  ",T31),T31/T30))</f>
        <v>1</v>
      </c>
      <c r="AI30" s="577">
        <f t="shared" ref="AI30" si="74">IF(AND(U30=0,U31=0),"No Prog ni Ejec",IF(U30=0,CONCATENATE("No Prog, Ejec=  ",U31),U31/U30))</f>
        <v>1</v>
      </c>
      <c r="AJ30" s="577">
        <f t="shared" ref="AJ30" si="75">IF(AND(V30=0,V31=0),"No Prog ni Ejec",IF(V30=0,CONCATENATE("No Prog, Ejec=  ",V31),V31/V30))</f>
        <v>1</v>
      </c>
      <c r="AK30" s="577">
        <f t="shared" ref="AK30" si="76">IF(AND(W30=0,W31=0),"No Prog ni Ejec",IF(W30=0,CONCATENATE("No Prog, Ejec=  ",W31),W31/W30))</f>
        <v>1</v>
      </c>
      <c r="AL30" s="577">
        <f t="shared" ref="AL30" si="77">IF(AND(X30=0,X31=0),"No Prog ni Ejec",IF(X30=0,CONCATENATE("No Prog, Ejec=  ",X31),X31/X30))</f>
        <v>1</v>
      </c>
      <c r="AM30" s="577">
        <f t="shared" ref="AM30" si="78">IF(AND(Y30=0,Y31=0),"No Prog ni Ejec",IF(Y30=0,CONCATENATE("No Prog, Ejec=  ",Y31),Y31/Y30))</f>
        <v>1</v>
      </c>
      <c r="AN30" s="577">
        <f t="shared" ref="AN30" si="79">IF(AND(Z30=0,Z31=0),"No Prog ni Ejec",IF(Z30=0,CONCATENATE("No Prog, Ejec=  ",Z31),Z31/Z30))</f>
        <v>1</v>
      </c>
      <c r="AO30" s="577">
        <f t="shared" ref="AO30:AT30" si="80">IF(AND(AA30=0,AA31=0),"No Prog ni Ejec",IF(AA30=0,CONCATENATE("No Prog, Ejec=  ",AA31),AA31/AA30))</f>
        <v>1</v>
      </c>
      <c r="AP30" s="577">
        <f t="shared" si="80"/>
        <v>1</v>
      </c>
      <c r="AQ30" s="577">
        <f t="shared" si="80"/>
        <v>1</v>
      </c>
      <c r="AR30" s="577">
        <f t="shared" si="80"/>
        <v>1</v>
      </c>
      <c r="AS30" s="577">
        <f t="shared" si="80"/>
        <v>1</v>
      </c>
      <c r="AT30" s="580">
        <f t="shared" si="80"/>
        <v>1</v>
      </c>
    </row>
    <row r="31" spans="1:46" s="174" customFormat="1" ht="26.1" customHeight="1" x14ac:dyDescent="0.25">
      <c r="A31" s="487"/>
      <c r="B31" s="460"/>
      <c r="C31" s="619"/>
      <c r="D31" s="619"/>
      <c r="E31" s="619"/>
      <c r="F31" s="619"/>
      <c r="G31" s="619"/>
      <c r="H31" s="619"/>
      <c r="I31" s="619"/>
      <c r="J31" s="619"/>
      <c r="K31" s="619"/>
      <c r="L31" s="619"/>
      <c r="M31" s="619"/>
      <c r="N31" s="619"/>
      <c r="O31" s="622"/>
      <c r="P31" s="283"/>
      <c r="Q31" s="507"/>
      <c r="R31" s="579"/>
      <c r="S31" s="179" t="s">
        <v>45</v>
      </c>
      <c r="T31" s="65">
        <v>2</v>
      </c>
      <c r="U31" s="65">
        <v>8</v>
      </c>
      <c r="V31" s="65">
        <v>8</v>
      </c>
      <c r="W31" s="65">
        <v>8</v>
      </c>
      <c r="X31" s="65">
        <v>8</v>
      </c>
      <c r="Y31" s="65">
        <v>8</v>
      </c>
      <c r="Z31" s="65">
        <v>8</v>
      </c>
      <c r="AA31" s="65">
        <v>8</v>
      </c>
      <c r="AB31" s="65">
        <v>12</v>
      </c>
      <c r="AC31" s="65">
        <v>10</v>
      </c>
      <c r="AD31" s="65">
        <v>10</v>
      </c>
      <c r="AE31" s="65">
        <v>10</v>
      </c>
      <c r="AF31" s="181">
        <f>SUM(T31:AE31)</f>
        <v>100</v>
      </c>
      <c r="AG31" s="259"/>
      <c r="AH31" s="583"/>
      <c r="AI31" s="577"/>
      <c r="AJ31" s="577"/>
      <c r="AK31" s="577"/>
      <c r="AL31" s="577"/>
      <c r="AM31" s="577"/>
      <c r="AN31" s="577"/>
      <c r="AO31" s="577"/>
      <c r="AP31" s="577"/>
      <c r="AQ31" s="577"/>
      <c r="AR31" s="577"/>
      <c r="AS31" s="577"/>
      <c r="AT31" s="580"/>
    </row>
    <row r="32" spans="1:46" s="174" customFormat="1" ht="26.1" customHeight="1" x14ac:dyDescent="0.2">
      <c r="A32" s="487"/>
      <c r="B32" s="460"/>
      <c r="C32" s="619"/>
      <c r="D32" s="619"/>
      <c r="E32" s="619"/>
      <c r="F32" s="619"/>
      <c r="G32" s="619"/>
      <c r="H32" s="619"/>
      <c r="I32" s="619"/>
      <c r="J32" s="619"/>
      <c r="K32" s="619"/>
      <c r="L32" s="619"/>
      <c r="M32" s="619"/>
      <c r="N32" s="619"/>
      <c r="O32" s="622"/>
      <c r="P32" s="333"/>
      <c r="Q32" s="507" t="s">
        <v>96</v>
      </c>
      <c r="R32" s="579" t="s">
        <v>235</v>
      </c>
      <c r="S32" s="182" t="s">
        <v>44</v>
      </c>
      <c r="T32" s="68"/>
      <c r="U32" s="68"/>
      <c r="V32" s="68"/>
      <c r="W32" s="68">
        <v>33</v>
      </c>
      <c r="X32" s="68"/>
      <c r="Y32" s="68">
        <v>22</v>
      </c>
      <c r="Z32" s="68"/>
      <c r="AA32" s="68"/>
      <c r="AB32" s="68">
        <v>22</v>
      </c>
      <c r="AC32" s="68"/>
      <c r="AD32" s="68"/>
      <c r="AE32" s="68">
        <v>23</v>
      </c>
      <c r="AF32" s="228">
        <f>IF(SUM(T32:AE32)=100,SUM(T32:AE32),IF(SUM(T32:AE32)=0,0,"Debe ponderar 100 puntos"))</f>
        <v>100</v>
      </c>
      <c r="AG32" s="259"/>
      <c r="AH32" s="583" t="str">
        <f t="shared" ref="AH32" si="81">IF(AND(T32=0,T33=0),"No Prog ni Ejec",IF(T32=0,CONCATENATE("No Prog, Ejec=  ",T33),T33/T32))</f>
        <v>No Prog ni Ejec</v>
      </c>
      <c r="AI32" s="577" t="str">
        <f t="shared" ref="AI32" si="82">IF(AND(U32=0,U33=0),"No Prog ni Ejec",IF(U32=0,CONCATENATE("No Prog, Ejec=  ",U33),U33/U32))</f>
        <v>No Prog ni Ejec</v>
      </c>
      <c r="AJ32" s="577" t="str">
        <f t="shared" ref="AJ32" si="83">IF(AND(V32=0,V33=0),"No Prog ni Ejec",IF(V32=0,CONCATENATE("No Prog, Ejec=  ",V33),V33/V32))</f>
        <v>No Prog ni Ejec</v>
      </c>
      <c r="AK32" s="577">
        <f t="shared" ref="AK32" si="84">IF(AND(W32=0,W33=0),"No Prog ni Ejec",IF(W32=0,CONCATENATE("No Prog, Ejec=  ",W33),W33/W32))</f>
        <v>1</v>
      </c>
      <c r="AL32" s="577" t="str">
        <f t="shared" ref="AL32" si="85">IF(AND(X32=0,X33=0),"No Prog ni Ejec",IF(X32=0,CONCATENATE("No Prog, Ejec=  ",X33),X33/X32))</f>
        <v>No Prog ni Ejec</v>
      </c>
      <c r="AM32" s="577">
        <f t="shared" ref="AM32" si="86">IF(AND(Y32=0,Y33=0),"No Prog ni Ejec",IF(Y32=0,CONCATENATE("No Prog, Ejec=  ",Y33),Y33/Y32))</f>
        <v>1</v>
      </c>
      <c r="AN32" s="577" t="str">
        <f t="shared" ref="AN32" si="87">IF(AND(Z32=0,Z33=0),"No Prog ni Ejec",IF(Z32=0,CONCATENATE("No Prog, Ejec=  ",Z33),Z33/Z32))</f>
        <v>No Prog ni Ejec</v>
      </c>
      <c r="AO32" s="577" t="str">
        <f t="shared" ref="AO32:AT32" si="88">IF(AND(AA32=0,AA33=0),"No Prog ni Ejec",IF(AA32=0,CONCATENATE("No Prog, Ejec=  ",AA33),AA33/AA32))</f>
        <v>No Prog ni Ejec</v>
      </c>
      <c r="AP32" s="577">
        <f t="shared" si="88"/>
        <v>1</v>
      </c>
      <c r="AQ32" s="577" t="str">
        <f t="shared" si="88"/>
        <v>No Prog ni Ejec</v>
      </c>
      <c r="AR32" s="577" t="str">
        <f t="shared" si="88"/>
        <v>No Prog ni Ejec</v>
      </c>
      <c r="AS32" s="577">
        <f t="shared" si="88"/>
        <v>1</v>
      </c>
      <c r="AT32" s="580">
        <f t="shared" si="88"/>
        <v>1</v>
      </c>
    </row>
    <row r="33" spans="1:46" s="174" customFormat="1" ht="26.1" customHeight="1" thickBot="1" x14ac:dyDescent="0.25">
      <c r="A33" s="492"/>
      <c r="B33" s="493"/>
      <c r="C33" s="620"/>
      <c r="D33" s="620"/>
      <c r="E33" s="620"/>
      <c r="F33" s="620"/>
      <c r="G33" s="620"/>
      <c r="H33" s="620"/>
      <c r="I33" s="620"/>
      <c r="J33" s="620"/>
      <c r="K33" s="620"/>
      <c r="L33" s="620"/>
      <c r="M33" s="620"/>
      <c r="N33" s="620"/>
      <c r="O33" s="623"/>
      <c r="P33" s="333"/>
      <c r="Q33" s="513"/>
      <c r="R33" s="582"/>
      <c r="S33" s="194" t="s">
        <v>45</v>
      </c>
      <c r="T33" s="66"/>
      <c r="U33" s="66"/>
      <c r="V33" s="66"/>
      <c r="W33" s="66">
        <v>33</v>
      </c>
      <c r="X33" s="66"/>
      <c r="Y33" s="66">
        <v>22</v>
      </c>
      <c r="Z33" s="66"/>
      <c r="AA33" s="66"/>
      <c r="AB33" s="66">
        <v>22</v>
      </c>
      <c r="AC33" s="66"/>
      <c r="AD33" s="66"/>
      <c r="AE33" s="66">
        <v>23</v>
      </c>
      <c r="AF33" s="196">
        <f>SUM(T33:AE33)</f>
        <v>100</v>
      </c>
      <c r="AG33" s="259"/>
      <c r="AH33" s="584"/>
      <c r="AI33" s="578"/>
      <c r="AJ33" s="578"/>
      <c r="AK33" s="578"/>
      <c r="AL33" s="578"/>
      <c r="AM33" s="578"/>
      <c r="AN33" s="578"/>
      <c r="AO33" s="578"/>
      <c r="AP33" s="578"/>
      <c r="AQ33" s="578"/>
      <c r="AR33" s="578"/>
      <c r="AS33" s="578"/>
      <c r="AT33" s="581"/>
    </row>
    <row r="34" spans="1:46" s="174" customFormat="1" ht="13.5" customHeight="1" thickBot="1" x14ac:dyDescent="0.3">
      <c r="A34" s="232"/>
      <c r="B34" s="226"/>
      <c r="C34" s="289"/>
      <c r="D34" s="289"/>
      <c r="E34" s="289"/>
      <c r="F34" s="289"/>
      <c r="G34" s="289"/>
      <c r="H34" s="289"/>
      <c r="I34" s="289"/>
      <c r="J34" s="289"/>
      <c r="K34" s="289"/>
      <c r="L34" s="289"/>
      <c r="M34" s="289"/>
      <c r="N34" s="289"/>
      <c r="O34" s="289"/>
      <c r="P34" s="201"/>
      <c r="Q34" s="233"/>
      <c r="R34" s="334"/>
      <c r="S34" s="289"/>
      <c r="T34" s="289"/>
      <c r="U34" s="289"/>
      <c r="V34" s="289"/>
      <c r="W34" s="289"/>
      <c r="X34" s="289"/>
      <c r="Y34" s="289"/>
      <c r="Z34" s="222"/>
      <c r="AA34" s="222"/>
    </row>
    <row r="35" spans="1:46" ht="17.25" customHeight="1" thickTop="1" thickBot="1" x14ac:dyDescent="0.3">
      <c r="B35" s="560" t="s">
        <v>408</v>
      </c>
      <c r="C35" s="561"/>
      <c r="D35" s="561"/>
      <c r="E35" s="561"/>
      <c r="F35" s="561"/>
      <c r="G35" s="561"/>
      <c r="H35" s="561"/>
      <c r="I35" s="561"/>
      <c r="J35" s="562"/>
      <c r="K35" s="335"/>
      <c r="L35" s="335"/>
      <c r="AH35" s="559" t="s">
        <v>184</v>
      </c>
      <c r="AI35" s="559"/>
      <c r="AJ35" s="559"/>
      <c r="AK35" s="559"/>
      <c r="AL35" s="559"/>
      <c r="AM35" s="559"/>
      <c r="AN35" s="559"/>
    </row>
    <row r="36" spans="1:46" ht="15.75" thickTop="1" x14ac:dyDescent="0.25">
      <c r="B36" s="326" t="s">
        <v>185</v>
      </c>
      <c r="C36" s="563" t="s">
        <v>186</v>
      </c>
      <c r="D36" s="564"/>
      <c r="E36" s="564"/>
      <c r="F36" s="564"/>
      <c r="G36" s="564"/>
      <c r="H36" s="564"/>
      <c r="I36" s="564"/>
      <c r="J36" s="565"/>
      <c r="K36" s="336"/>
      <c r="L36" s="336"/>
      <c r="M36" s="220"/>
      <c r="N36" s="220"/>
      <c r="O36" s="220"/>
      <c r="P36" s="221"/>
      <c r="AH36" s="572" t="s">
        <v>7</v>
      </c>
      <c r="AI36" s="572"/>
      <c r="AJ36" s="572"/>
      <c r="AK36" s="556" t="s">
        <v>8</v>
      </c>
      <c r="AL36" s="556"/>
      <c r="AM36" s="556"/>
      <c r="AN36" s="556"/>
    </row>
    <row r="37" spans="1:46" s="234" customFormat="1" ht="15.75" x14ac:dyDescent="0.25">
      <c r="B37" s="328" t="s">
        <v>187</v>
      </c>
      <c r="C37" s="566" t="s">
        <v>194</v>
      </c>
      <c r="D37" s="567"/>
      <c r="E37" s="567"/>
      <c r="F37" s="567"/>
      <c r="G37" s="567"/>
      <c r="H37" s="567"/>
      <c r="I37" s="567"/>
      <c r="J37" s="568"/>
      <c r="K37" s="625"/>
      <c r="L37" s="625"/>
      <c r="M37" s="219"/>
      <c r="N37" s="219"/>
      <c r="O37" s="219"/>
      <c r="P37" s="289"/>
      <c r="Q37" s="235"/>
      <c r="R37" s="235"/>
      <c r="S37" s="235"/>
      <c r="T37" s="235"/>
      <c r="U37" s="235"/>
      <c r="V37" s="235"/>
      <c r="W37" s="235"/>
      <c r="X37" s="235"/>
      <c r="Y37" s="235"/>
      <c r="AG37" s="235"/>
      <c r="AH37" s="573" t="s">
        <v>9</v>
      </c>
      <c r="AI37" s="573"/>
      <c r="AJ37" s="573"/>
      <c r="AK37" s="557" t="s">
        <v>83</v>
      </c>
      <c r="AL37" s="557"/>
      <c r="AM37" s="557"/>
      <c r="AN37" s="557"/>
    </row>
    <row r="38" spans="1:46" s="234" customFormat="1" ht="15" customHeight="1" x14ac:dyDescent="0.25">
      <c r="B38" s="328" t="s">
        <v>188</v>
      </c>
      <c r="C38" s="566" t="s">
        <v>433</v>
      </c>
      <c r="D38" s="567"/>
      <c r="E38" s="567"/>
      <c r="F38" s="567"/>
      <c r="G38" s="567"/>
      <c r="H38" s="567"/>
      <c r="I38" s="567"/>
      <c r="J38" s="568"/>
      <c r="K38" s="337"/>
      <c r="L38" s="337"/>
      <c r="M38" s="200"/>
      <c r="N38" s="200"/>
      <c r="O38" s="200"/>
      <c r="P38" s="201"/>
      <c r="Q38" s="235"/>
      <c r="R38" s="235"/>
      <c r="S38" s="235"/>
      <c r="T38" s="235"/>
      <c r="U38" s="235"/>
      <c r="V38" s="235"/>
      <c r="W38" s="235"/>
      <c r="X38" s="235"/>
      <c r="Y38" s="235"/>
      <c r="AG38" s="235"/>
      <c r="AH38" s="574" t="s">
        <v>10</v>
      </c>
      <c r="AI38" s="574"/>
      <c r="AJ38" s="574"/>
      <c r="AK38" s="556" t="s">
        <v>11</v>
      </c>
      <c r="AL38" s="556"/>
      <c r="AM38" s="556"/>
      <c r="AN38" s="556"/>
    </row>
    <row r="39" spans="1:46" s="234" customFormat="1" ht="15.75" customHeight="1" thickBot="1" x14ac:dyDescent="0.3">
      <c r="B39" s="330" t="s">
        <v>189</v>
      </c>
      <c r="C39" s="569" t="s">
        <v>445</v>
      </c>
      <c r="D39" s="570"/>
      <c r="E39" s="570"/>
      <c r="F39" s="570"/>
      <c r="G39" s="570"/>
      <c r="H39" s="570"/>
      <c r="I39" s="570"/>
      <c r="J39" s="571"/>
      <c r="K39" s="199"/>
      <c r="L39" s="200"/>
      <c r="M39" s="200"/>
      <c r="N39" s="200"/>
      <c r="O39" s="200"/>
      <c r="P39" s="201"/>
      <c r="Q39" s="235"/>
      <c r="R39" s="235"/>
      <c r="S39" s="235"/>
      <c r="T39" s="235"/>
      <c r="U39" s="235"/>
      <c r="V39" s="235"/>
      <c r="W39" s="235"/>
      <c r="X39" s="235"/>
      <c r="Y39" s="235"/>
      <c r="AG39" s="235"/>
      <c r="AH39" s="575" t="s">
        <v>12</v>
      </c>
      <c r="AI39" s="575"/>
      <c r="AJ39" s="575"/>
      <c r="AK39" s="556" t="s">
        <v>13</v>
      </c>
      <c r="AL39" s="556"/>
      <c r="AM39" s="556"/>
      <c r="AN39" s="556"/>
    </row>
    <row r="40" spans="1:46" ht="21" customHeight="1" thickTop="1" x14ac:dyDescent="0.25">
      <c r="B40" s="234"/>
      <c r="Q40" s="217"/>
      <c r="R40" s="218"/>
      <c r="S40" s="174"/>
      <c r="T40" s="174"/>
      <c r="U40" s="174"/>
      <c r="V40" s="174"/>
      <c r="W40" s="174"/>
      <c r="X40" s="174"/>
      <c r="Y40" s="174"/>
      <c r="AH40" s="554">
        <v>1</v>
      </c>
      <c r="AI40" s="554"/>
      <c r="AJ40" s="554"/>
      <c r="AK40" s="556" t="s">
        <v>14</v>
      </c>
      <c r="AL40" s="556"/>
      <c r="AM40" s="556"/>
      <c r="AN40" s="556"/>
    </row>
    <row r="41" spans="1:46" x14ac:dyDescent="0.25">
      <c r="AH41" s="555" t="s">
        <v>15</v>
      </c>
      <c r="AI41" s="555"/>
      <c r="AJ41" s="555"/>
      <c r="AK41" s="558" t="s">
        <v>16</v>
      </c>
      <c r="AL41" s="558"/>
      <c r="AM41" s="558"/>
      <c r="AN41" s="558"/>
    </row>
    <row r="42" spans="1:46" x14ac:dyDescent="0.2">
      <c r="AG42" s="576"/>
      <c r="AH42" s="576"/>
      <c r="AI42" s="576"/>
      <c r="AJ42" s="576"/>
      <c r="AK42" s="576"/>
      <c r="AL42" s="576"/>
      <c r="AM42" s="576"/>
      <c r="AN42" s="576"/>
    </row>
    <row r="44" spans="1:46" x14ac:dyDescent="0.25">
      <c r="G44" s="213"/>
      <c r="H44" s="213"/>
      <c r="K44" s="213"/>
      <c r="L44" s="213"/>
      <c r="M44" s="213"/>
      <c r="N44" s="213"/>
      <c r="O44" s="213"/>
      <c r="P44" s="214"/>
    </row>
    <row r="45" spans="1:46" x14ac:dyDescent="0.25">
      <c r="E45" s="213"/>
      <c r="F45" s="213"/>
    </row>
  </sheetData>
  <sheetProtection algorithmName="SHA-512" hashValue="E/AQ0VCxX1u7OZ44tm9OqgtfUksc5HcZ8GjYt7Dslngjdvo6tWR9qw+YIurEVzqw4SiBpDqtTMSYIL+sOIR+Ng==" saltValue="iRJQzpujGtGj1QVwR2YAhQ==" spinCount="100000" sheet="1" formatCells="0" formatColumns="0" formatRows="0"/>
  <mergeCells count="267">
    <mergeCell ref="C36:J36"/>
    <mergeCell ref="C37:J37"/>
    <mergeCell ref="K37:L37"/>
    <mergeCell ref="C38:J38"/>
    <mergeCell ref="C39:J39"/>
    <mergeCell ref="B35:J35"/>
    <mergeCell ref="C12:C17"/>
    <mergeCell ref="D12:D17"/>
    <mergeCell ref="E12:E17"/>
    <mergeCell ref="F12:F17"/>
    <mergeCell ref="G12:G17"/>
    <mergeCell ref="H12:H17"/>
    <mergeCell ref="I12:I17"/>
    <mergeCell ref="AH40:AJ40"/>
    <mergeCell ref="AK40:AN40"/>
    <mergeCell ref="AH35:AN35"/>
    <mergeCell ref="AH36:AJ36"/>
    <mergeCell ref="AK36:AN36"/>
    <mergeCell ref="AH37:AJ37"/>
    <mergeCell ref="AK37:AN37"/>
    <mergeCell ref="AH38:AJ38"/>
    <mergeCell ref="AK38:AN38"/>
    <mergeCell ref="AH39:AJ39"/>
    <mergeCell ref="AK39:AN39"/>
    <mergeCell ref="AJ32:AJ33"/>
    <mergeCell ref="AK32:AK33"/>
    <mergeCell ref="AL32:AL33"/>
    <mergeCell ref="AM32:AM33"/>
    <mergeCell ref="AJ28:AJ29"/>
    <mergeCell ref="AK28:AK29"/>
    <mergeCell ref="AL28:AL29"/>
    <mergeCell ref="AM28:AM29"/>
    <mergeCell ref="AJ30:AJ31"/>
    <mergeCell ref="AK30:AK31"/>
    <mergeCell ref="AL30:AL31"/>
    <mergeCell ref="AM30:AM31"/>
    <mergeCell ref="AI32:AI33"/>
    <mergeCell ref="AH28:AH29"/>
    <mergeCell ref="C18:C33"/>
    <mergeCell ref="D18:D33"/>
    <mergeCell ref="E18:E33"/>
    <mergeCell ref="F18:F33"/>
    <mergeCell ref="G18:G33"/>
    <mergeCell ref="H18:H33"/>
    <mergeCell ref="I18:I33"/>
    <mergeCell ref="AH18:AH19"/>
    <mergeCell ref="AI18:AI19"/>
    <mergeCell ref="AH26:AH27"/>
    <mergeCell ref="AI26:AI27"/>
    <mergeCell ref="AH24:AH25"/>
    <mergeCell ref="Q18:Q19"/>
    <mergeCell ref="R18:R19"/>
    <mergeCell ref="Q26:Q27"/>
    <mergeCell ref="R26:R27"/>
    <mergeCell ref="Q20:Q21"/>
    <mergeCell ref="R20:R21"/>
    <mergeCell ref="AH20:AH21"/>
    <mergeCell ref="AH5:AT5"/>
    <mergeCell ref="J18:J33"/>
    <mergeCell ref="K18:K33"/>
    <mergeCell ref="L18:L33"/>
    <mergeCell ref="M18:M33"/>
    <mergeCell ref="N18:N33"/>
    <mergeCell ref="O18:O33"/>
    <mergeCell ref="J12:J17"/>
    <mergeCell ref="AM22:AM23"/>
    <mergeCell ref="Q22:Q23"/>
    <mergeCell ref="R22:R23"/>
    <mergeCell ref="AK14:AK15"/>
    <mergeCell ref="AL14:AL15"/>
    <mergeCell ref="AI20:AI21"/>
    <mergeCell ref="AK20:AK21"/>
    <mergeCell ref="AL20:AL21"/>
    <mergeCell ref="AM20:AM21"/>
    <mergeCell ref="AK24:AK25"/>
    <mergeCell ref="AL24:AL25"/>
    <mergeCell ref="AM24:AM25"/>
    <mergeCell ref="AR12:AR13"/>
    <mergeCell ref="AS12:AS13"/>
    <mergeCell ref="AP12:AP13"/>
    <mergeCell ref="AQ12:AQ13"/>
    <mergeCell ref="B8:B11"/>
    <mergeCell ref="C8:C11"/>
    <mergeCell ref="D8:D11"/>
    <mergeCell ref="E8:E11"/>
    <mergeCell ref="F8:F11"/>
    <mergeCell ref="G8:G11"/>
    <mergeCell ref="H8:H11"/>
    <mergeCell ref="AH12:AH13"/>
    <mergeCell ref="AI12:AI13"/>
    <mergeCell ref="AH8:AH9"/>
    <mergeCell ref="AI8:AI9"/>
    <mergeCell ref="K12:K17"/>
    <mergeCell ref="R16:R17"/>
    <mergeCell ref="AH16:AH17"/>
    <mergeCell ref="AI16:AI17"/>
    <mergeCell ref="Q14:Q15"/>
    <mergeCell ref="R14:R15"/>
    <mergeCell ref="AH14:AH15"/>
    <mergeCell ref="AI14:AI15"/>
    <mergeCell ref="Q16:Q17"/>
    <mergeCell ref="Q12:Q13"/>
    <mergeCell ref="R12:R13"/>
    <mergeCell ref="L12:L17"/>
    <mergeCell ref="M12:M17"/>
    <mergeCell ref="AJ26:AJ27"/>
    <mergeCell ref="AK26:AK27"/>
    <mergeCell ref="AL26:AL27"/>
    <mergeCell ref="AM26:AM27"/>
    <mergeCell ref="AN14:AN15"/>
    <mergeCell ref="AO14:AO15"/>
    <mergeCell ref="AP14:AP15"/>
    <mergeCell ref="AQ14:AQ15"/>
    <mergeCell ref="AR14:AR15"/>
    <mergeCell ref="AR18:AR19"/>
    <mergeCell ref="AP22:AP23"/>
    <mergeCell ref="AQ22:AQ23"/>
    <mergeCell ref="AR22:AR23"/>
    <mergeCell ref="AR26:AR27"/>
    <mergeCell ref="AT12:AT13"/>
    <mergeCell ref="AJ12:AJ13"/>
    <mergeCell ref="AK12:AK13"/>
    <mergeCell ref="AL12:AL13"/>
    <mergeCell ref="AM12:AM13"/>
    <mergeCell ref="AJ14:AJ15"/>
    <mergeCell ref="AN12:AN13"/>
    <mergeCell ref="AO12:AO13"/>
    <mergeCell ref="AM14:AM15"/>
    <mergeCell ref="AT14:AT15"/>
    <mergeCell ref="AM10:AM11"/>
    <mergeCell ref="AS14:AS15"/>
    <mergeCell ref="AR16:AR17"/>
    <mergeCell ref="AS16:AS17"/>
    <mergeCell ref="AJ16:AJ17"/>
    <mergeCell ref="AK16:AK17"/>
    <mergeCell ref="AL16:AL17"/>
    <mergeCell ref="AM16:AM17"/>
    <mergeCell ref="AP10:AP11"/>
    <mergeCell ref="AQ10:AQ11"/>
    <mergeCell ref="AR10:AR11"/>
    <mergeCell ref="AS10:AS11"/>
    <mergeCell ref="A18:A33"/>
    <mergeCell ref="B18:B33"/>
    <mergeCell ref="A12:A17"/>
    <mergeCell ref="B12:B17"/>
    <mergeCell ref="A1:B3"/>
    <mergeCell ref="B4:AT4"/>
    <mergeCell ref="A5:O5"/>
    <mergeCell ref="N8:N11"/>
    <mergeCell ref="Q8:Q9"/>
    <mergeCell ref="R8:R9"/>
    <mergeCell ref="Q10:Q11"/>
    <mergeCell ref="R10:R11"/>
    <mergeCell ref="AO8:AO9"/>
    <mergeCell ref="AP8:AP9"/>
    <mergeCell ref="AQ8:AQ9"/>
    <mergeCell ref="AR8:AR9"/>
    <mergeCell ref="AS8:AS9"/>
    <mergeCell ref="AT8:AT9"/>
    <mergeCell ref="AN8:AN9"/>
    <mergeCell ref="AT10:AT11"/>
    <mergeCell ref="AN10:AN11"/>
    <mergeCell ref="AO10:AO11"/>
    <mergeCell ref="A8:A11"/>
    <mergeCell ref="A7:B7"/>
    <mergeCell ref="C1:AT3"/>
    <mergeCell ref="AT16:AT17"/>
    <mergeCell ref="AN16:AN17"/>
    <mergeCell ref="AO16:AO17"/>
    <mergeCell ref="AP16:AP17"/>
    <mergeCell ref="AQ16:AQ17"/>
    <mergeCell ref="N12:N17"/>
    <mergeCell ref="O12:O17"/>
    <mergeCell ref="Q5:AF5"/>
    <mergeCell ref="I8:I11"/>
    <mergeCell ref="J8:J11"/>
    <mergeCell ref="K8:K11"/>
    <mergeCell ref="L8:L11"/>
    <mergeCell ref="M8:M11"/>
    <mergeCell ref="O8:O11"/>
    <mergeCell ref="AJ8:AJ9"/>
    <mergeCell ref="AK8:AK9"/>
    <mergeCell ref="AL8:AL9"/>
    <mergeCell ref="AM8:AM9"/>
    <mergeCell ref="AH10:AH11"/>
    <mergeCell ref="AI10:AI11"/>
    <mergeCell ref="AJ10:AJ11"/>
    <mergeCell ref="AK10:AK11"/>
    <mergeCell ref="AL10:AL11"/>
    <mergeCell ref="AT20:AT21"/>
    <mergeCell ref="AN20:AN21"/>
    <mergeCell ref="AO20:AO21"/>
    <mergeCell ref="AP20:AP21"/>
    <mergeCell ref="AQ20:AQ21"/>
    <mergeCell ref="AJ18:AJ19"/>
    <mergeCell ref="AK18:AK19"/>
    <mergeCell ref="AL18:AL19"/>
    <mergeCell ref="AM18:AM19"/>
    <mergeCell ref="AR20:AR21"/>
    <mergeCell ref="AS20:AS21"/>
    <mergeCell ref="AJ20:AJ21"/>
    <mergeCell ref="AT18:AT19"/>
    <mergeCell ref="AN18:AN19"/>
    <mergeCell ref="AS18:AS19"/>
    <mergeCell ref="AO18:AO19"/>
    <mergeCell ref="AP18:AP19"/>
    <mergeCell ref="AQ18:AQ19"/>
    <mergeCell ref="AS22:AS23"/>
    <mergeCell ref="AT22:AT23"/>
    <mergeCell ref="Q24:Q25"/>
    <mergeCell ref="R24:R25"/>
    <mergeCell ref="AN22:AN23"/>
    <mergeCell ref="AO22:AO23"/>
    <mergeCell ref="AQ24:AQ25"/>
    <mergeCell ref="AR24:AR25"/>
    <mergeCell ref="AS24:AS25"/>
    <mergeCell ref="AT24:AT25"/>
    <mergeCell ref="AN24:AN25"/>
    <mergeCell ref="AO24:AO25"/>
    <mergeCell ref="AP24:AP25"/>
    <mergeCell ref="AH22:AH23"/>
    <mergeCell ref="AI22:AI23"/>
    <mergeCell ref="AJ22:AJ23"/>
    <mergeCell ref="AK22:AK23"/>
    <mergeCell ref="AL22:AL23"/>
    <mergeCell ref="AJ24:AJ25"/>
    <mergeCell ref="AI24:AI25"/>
    <mergeCell ref="AS26:AS27"/>
    <mergeCell ref="AT26:AT27"/>
    <mergeCell ref="AN26:AN27"/>
    <mergeCell ref="AO26:AO27"/>
    <mergeCell ref="AP26:AP27"/>
    <mergeCell ref="AQ26:AQ27"/>
    <mergeCell ref="AR28:AR29"/>
    <mergeCell ref="AT30:AT31"/>
    <mergeCell ref="AN30:AN31"/>
    <mergeCell ref="AO30:AO31"/>
    <mergeCell ref="AP30:AP31"/>
    <mergeCell ref="AQ30:AQ31"/>
    <mergeCell ref="AR30:AR31"/>
    <mergeCell ref="AS30:AS31"/>
    <mergeCell ref="AP28:AP29"/>
    <mergeCell ref="AQ28:AQ29"/>
    <mergeCell ref="AG42:AN42"/>
    <mergeCell ref="AR32:AR33"/>
    <mergeCell ref="AS32:AS33"/>
    <mergeCell ref="Q28:Q29"/>
    <mergeCell ref="R28:R29"/>
    <mergeCell ref="AT32:AT33"/>
    <mergeCell ref="AN32:AN33"/>
    <mergeCell ref="AO32:AO33"/>
    <mergeCell ref="AP32:AP33"/>
    <mergeCell ref="AQ32:AQ33"/>
    <mergeCell ref="AS28:AS29"/>
    <mergeCell ref="AT28:AT29"/>
    <mergeCell ref="Q30:Q31"/>
    <mergeCell ref="R30:R31"/>
    <mergeCell ref="AN28:AN29"/>
    <mergeCell ref="AO28:AO29"/>
    <mergeCell ref="Q32:Q33"/>
    <mergeCell ref="R32:R33"/>
    <mergeCell ref="AI28:AI29"/>
    <mergeCell ref="AH30:AH31"/>
    <mergeCell ref="AI30:AI31"/>
    <mergeCell ref="AH41:AJ41"/>
    <mergeCell ref="AK41:AN41"/>
    <mergeCell ref="AH32:AH33"/>
  </mergeCells>
  <conditionalFormatting sqref="AO8:AS8">
    <cfRule type="cellIs" dxfId="1920" priority="222" operator="between">
      <formula>0</formula>
      <formula>90</formula>
    </cfRule>
  </conditionalFormatting>
  <conditionalFormatting sqref="AO8:AS8">
    <cfRule type="containsText" dxfId="1919" priority="217" operator="containsText" text="No Prog, Ejec=">
      <formula>NOT(ISERROR(SEARCH("No Prog, Ejec=",AO8)))</formula>
    </cfRule>
    <cfRule type="containsText" dxfId="1918" priority="218" operator="containsText" text="No Prog ni Ejec">
      <formula>NOT(ISERROR(SEARCH("No Prog ni Ejec",AO8)))</formula>
    </cfRule>
    <cfRule type="cellIs" dxfId="1917" priority="219" operator="greaterThan">
      <formula>100%</formula>
    </cfRule>
    <cfRule type="cellIs" dxfId="1916" priority="220" operator="equal">
      <formula>1</formula>
    </cfRule>
    <cfRule type="cellIs" dxfId="1915" priority="221" operator="between">
      <formula>91%</formula>
      <formula>99%</formula>
    </cfRule>
  </conditionalFormatting>
  <conditionalFormatting sqref="AO8:AS8">
    <cfRule type="cellIs" dxfId="1914" priority="216" operator="between">
      <formula>0</formula>
      <formula>90</formula>
    </cfRule>
  </conditionalFormatting>
  <conditionalFormatting sqref="AO8:AS9">
    <cfRule type="containsText" dxfId="1913" priority="211" operator="containsText" text="No Prog, Ejec=">
      <formula>NOT(ISERROR(SEARCH("No Prog, Ejec=",AO8)))</formula>
    </cfRule>
    <cfRule type="containsText" dxfId="1912" priority="212" operator="containsText" text="No Prog ni Ejec">
      <formula>NOT(ISERROR(SEARCH("No Prog ni Ejec",AO8)))</formula>
    </cfRule>
    <cfRule type="cellIs" dxfId="1911" priority="213" operator="greaterThan">
      <formula>100%</formula>
    </cfRule>
    <cfRule type="cellIs" dxfId="1910" priority="214" operator="equal">
      <formula>1</formula>
    </cfRule>
    <cfRule type="cellIs" dxfId="1909" priority="215" operator="between">
      <formula>91%</formula>
      <formula>99%</formula>
    </cfRule>
  </conditionalFormatting>
  <conditionalFormatting sqref="AO8:AS9">
    <cfRule type="containsText" dxfId="1908" priority="205" operator="containsText" text="No Prog, Ejec=">
      <formula>NOT(ISERROR(SEARCH("No Prog, Ejec=",AO8)))</formula>
    </cfRule>
    <cfRule type="containsText" dxfId="1907" priority="206" operator="containsText" text="No Prog ni Ejec">
      <formula>NOT(ISERROR(SEARCH("No Prog ni Ejec",AO8)))</formula>
    </cfRule>
    <cfRule type="cellIs" dxfId="1906" priority="207" operator="greaterThan">
      <formula>100%</formula>
    </cfRule>
    <cfRule type="cellIs" dxfId="1905" priority="208" operator="equal">
      <formula>1</formula>
    </cfRule>
    <cfRule type="cellIs" dxfId="1904" priority="209" operator="between">
      <formula>91%</formula>
      <formula>99%</formula>
    </cfRule>
    <cfRule type="cellIs" dxfId="1903" priority="210" operator="between">
      <formula>0</formula>
      <formula>90</formula>
    </cfRule>
  </conditionalFormatting>
  <conditionalFormatting sqref="AO8:AS9">
    <cfRule type="containsText" dxfId="1902" priority="199" operator="containsText" text="No Prog, Ejec=">
      <formula>NOT(ISERROR(SEARCH("No Prog, Ejec=",AO8)))</formula>
    </cfRule>
    <cfRule type="containsText" dxfId="1901" priority="200" operator="containsText" text="No Prog ni Ejec">
      <formula>NOT(ISERROR(SEARCH("No Prog ni Ejec",AO8)))</formula>
    </cfRule>
    <cfRule type="cellIs" dxfId="1900" priority="201" operator="greaterThan">
      <formula>100%</formula>
    </cfRule>
    <cfRule type="cellIs" dxfId="1899" priority="202" operator="equal">
      <formula>1</formula>
    </cfRule>
    <cfRule type="cellIs" dxfId="1898" priority="203" operator="between">
      <formula>91%</formula>
      <formula>99%</formula>
    </cfRule>
    <cfRule type="cellIs" dxfId="1897" priority="204" operator="between">
      <formula>0</formula>
      <formula>90</formula>
    </cfRule>
  </conditionalFormatting>
  <conditionalFormatting sqref="AT8">
    <cfRule type="cellIs" dxfId="1896" priority="174" operator="between">
      <formula>0</formula>
      <formula>90</formula>
    </cfRule>
  </conditionalFormatting>
  <conditionalFormatting sqref="AT8">
    <cfRule type="containsText" dxfId="1895" priority="169" operator="containsText" text="No Prog, Ejec=">
      <formula>NOT(ISERROR(SEARCH("No Prog, Ejec=",AT8)))</formula>
    </cfRule>
    <cfRule type="containsText" dxfId="1894" priority="170" operator="containsText" text="No Prog ni Ejec">
      <formula>NOT(ISERROR(SEARCH("No Prog ni Ejec",AT8)))</formula>
    </cfRule>
    <cfRule type="cellIs" dxfId="1893" priority="171" operator="greaterThan">
      <formula>100%</formula>
    </cfRule>
    <cfRule type="cellIs" dxfId="1892" priority="172" operator="equal">
      <formula>1</formula>
    </cfRule>
    <cfRule type="cellIs" dxfId="1891" priority="173" operator="between">
      <formula>91%</formula>
      <formula>99%</formula>
    </cfRule>
  </conditionalFormatting>
  <conditionalFormatting sqref="AT8">
    <cfRule type="cellIs" dxfId="1890" priority="168" operator="between">
      <formula>0</formula>
      <formula>90</formula>
    </cfRule>
  </conditionalFormatting>
  <conditionalFormatting sqref="AT8:AT9">
    <cfRule type="containsText" dxfId="1889" priority="163" operator="containsText" text="No Prog, Ejec=">
      <formula>NOT(ISERROR(SEARCH("No Prog, Ejec=",AT8)))</formula>
    </cfRule>
    <cfRule type="containsText" dxfId="1888" priority="164" operator="containsText" text="No Prog ni Ejec">
      <formula>NOT(ISERROR(SEARCH("No Prog ni Ejec",AT8)))</formula>
    </cfRule>
    <cfRule type="cellIs" dxfId="1887" priority="165" operator="greaterThan">
      <formula>100%</formula>
    </cfRule>
    <cfRule type="cellIs" dxfId="1886" priority="166" operator="equal">
      <formula>1</formula>
    </cfRule>
    <cfRule type="cellIs" dxfId="1885" priority="167" operator="between">
      <formula>91%</formula>
      <formula>99%</formula>
    </cfRule>
  </conditionalFormatting>
  <conditionalFormatting sqref="AT8:AT9">
    <cfRule type="containsText" dxfId="1884" priority="157" operator="containsText" text="No Prog, Ejec=">
      <formula>NOT(ISERROR(SEARCH("No Prog, Ejec=",AT8)))</formula>
    </cfRule>
    <cfRule type="containsText" dxfId="1883" priority="158" operator="containsText" text="No Prog ni Ejec">
      <formula>NOT(ISERROR(SEARCH("No Prog ni Ejec",AT8)))</formula>
    </cfRule>
    <cfRule type="cellIs" dxfId="1882" priority="159" operator="greaterThan">
      <formula>100%</formula>
    </cfRule>
    <cfRule type="cellIs" dxfId="1881" priority="160" operator="equal">
      <formula>1</formula>
    </cfRule>
    <cfRule type="cellIs" dxfId="1880" priority="161" operator="between">
      <formula>91%</formula>
      <formula>99%</formula>
    </cfRule>
    <cfRule type="cellIs" dxfId="1879" priority="162" operator="between">
      <formula>0</formula>
      <formula>90</formula>
    </cfRule>
  </conditionalFormatting>
  <conditionalFormatting sqref="AT8:AT9">
    <cfRule type="containsText" dxfId="1878" priority="151" operator="containsText" text="No Prog, Ejec=">
      <formula>NOT(ISERROR(SEARCH("No Prog, Ejec=",AT8)))</formula>
    </cfRule>
    <cfRule type="containsText" dxfId="1877" priority="152" operator="containsText" text="No Prog ni Ejec">
      <formula>NOT(ISERROR(SEARCH("No Prog ni Ejec",AT8)))</formula>
    </cfRule>
    <cfRule type="cellIs" dxfId="1876" priority="153" operator="greaterThan">
      <formula>100%</formula>
    </cfRule>
    <cfRule type="cellIs" dxfId="1875" priority="154" operator="equal">
      <formula>1</formula>
    </cfRule>
    <cfRule type="cellIs" dxfId="1874" priority="155" operator="between">
      <formula>91%</formula>
      <formula>99%</formula>
    </cfRule>
    <cfRule type="cellIs" dxfId="1873" priority="156" operator="between">
      <formula>0</formula>
      <formula>90</formula>
    </cfRule>
  </conditionalFormatting>
  <conditionalFormatting sqref="AN10:AS10 AN32:AS32 AN30:AS30 AN28:AS28 AN26:AS26 AN24:AS24 AN22:AS22 AN20:AS20 AN18:AS18 AN16:AS16 AN14:AS14 AN12:AS12">
    <cfRule type="cellIs" dxfId="1872" priority="150" operator="between">
      <formula>0</formula>
      <formula>90</formula>
    </cfRule>
  </conditionalFormatting>
  <conditionalFormatting sqref="AN10:AS10 AN32:AS32 AN30:AS30 AN28:AS28 AN26:AS26 AN24:AS24 AN22:AS22 AN20:AS20 AN18:AS18 AN16:AS16 AN14:AS14 AN12:AS12">
    <cfRule type="containsText" dxfId="1871" priority="145" operator="containsText" text="No Prog, Ejec=">
      <formula>NOT(ISERROR(SEARCH("No Prog, Ejec=",AN10)))</formula>
    </cfRule>
    <cfRule type="containsText" dxfId="1870" priority="146" operator="containsText" text="No Prog ni Ejec">
      <formula>NOT(ISERROR(SEARCH("No Prog ni Ejec",AN10)))</formula>
    </cfRule>
    <cfRule type="cellIs" dxfId="1869" priority="147" operator="greaterThan">
      <formula>100%</formula>
    </cfRule>
    <cfRule type="cellIs" dxfId="1868" priority="148" operator="equal">
      <formula>1</formula>
    </cfRule>
    <cfRule type="cellIs" dxfId="1867" priority="149" operator="between">
      <formula>91%</formula>
      <formula>99%</formula>
    </cfRule>
  </conditionalFormatting>
  <conditionalFormatting sqref="AN10:AS10 AN32:AS32 AN30:AS30 AN28:AS28 AN26:AS26 AN24:AS24 AN22:AS22 AN20:AS20 AN18:AS18 AN16:AS16 AN14:AS14 AN12:AS12">
    <cfRule type="cellIs" dxfId="1866" priority="144" operator="between">
      <formula>0</formula>
      <formula>90</formula>
    </cfRule>
  </conditionalFormatting>
  <conditionalFormatting sqref="AN10:AS33">
    <cfRule type="containsText" dxfId="1865" priority="139" operator="containsText" text="No Prog, Ejec=">
      <formula>NOT(ISERROR(SEARCH("No Prog, Ejec=",AN10)))</formula>
    </cfRule>
    <cfRule type="containsText" dxfId="1864" priority="140" operator="containsText" text="No Prog ni Ejec">
      <formula>NOT(ISERROR(SEARCH("No Prog ni Ejec",AN10)))</formula>
    </cfRule>
    <cfRule type="cellIs" dxfId="1863" priority="141" operator="greaterThan">
      <formula>100%</formula>
    </cfRule>
    <cfRule type="cellIs" dxfId="1862" priority="142" operator="equal">
      <formula>1</formula>
    </cfRule>
    <cfRule type="cellIs" dxfId="1861" priority="143" operator="between">
      <formula>91%</formula>
      <formula>99%</formula>
    </cfRule>
  </conditionalFormatting>
  <conditionalFormatting sqref="AN10:AS33">
    <cfRule type="containsText" dxfId="1860" priority="133" operator="containsText" text="No Prog, Ejec=">
      <formula>NOT(ISERROR(SEARCH("No Prog, Ejec=",AN10)))</formula>
    </cfRule>
    <cfRule type="containsText" dxfId="1859" priority="134" operator="containsText" text="No Prog ni Ejec">
      <formula>NOT(ISERROR(SEARCH("No Prog ni Ejec",AN10)))</formula>
    </cfRule>
    <cfRule type="cellIs" dxfId="1858" priority="135" operator="greaterThan">
      <formula>100%</formula>
    </cfRule>
    <cfRule type="cellIs" dxfId="1857" priority="136" operator="equal">
      <formula>1</formula>
    </cfRule>
    <cfRule type="cellIs" dxfId="1856" priority="137" operator="between">
      <formula>91%</formula>
      <formula>99%</formula>
    </cfRule>
    <cfRule type="cellIs" dxfId="1855" priority="138" operator="between">
      <formula>0</formula>
      <formula>90</formula>
    </cfRule>
  </conditionalFormatting>
  <conditionalFormatting sqref="AN10:AS33">
    <cfRule type="containsText" dxfId="1854" priority="127" operator="containsText" text="No Prog, Ejec=">
      <formula>NOT(ISERROR(SEARCH("No Prog, Ejec=",AN10)))</formula>
    </cfRule>
    <cfRule type="containsText" dxfId="1853" priority="128" operator="containsText" text="No Prog ni Ejec">
      <formula>NOT(ISERROR(SEARCH("No Prog ni Ejec",AN10)))</formula>
    </cfRule>
    <cfRule type="cellIs" dxfId="1852" priority="129" operator="greaterThan">
      <formula>100%</formula>
    </cfRule>
    <cfRule type="cellIs" dxfId="1851" priority="130" operator="equal">
      <formula>1</formula>
    </cfRule>
    <cfRule type="cellIs" dxfId="1850" priority="131" operator="between">
      <formula>91%</formula>
      <formula>99%</formula>
    </cfRule>
    <cfRule type="cellIs" dxfId="1849" priority="132" operator="between">
      <formula>0</formula>
      <formula>90</formula>
    </cfRule>
  </conditionalFormatting>
  <conditionalFormatting sqref="AT10 AT12 AT14 AT16 AT18 AT20 AT22 AT24 AT26 AT28 AT30 AT32">
    <cfRule type="cellIs" dxfId="1848" priority="102" operator="between">
      <formula>0</formula>
      <formula>90</formula>
    </cfRule>
  </conditionalFormatting>
  <conditionalFormatting sqref="AT10 AT12 AT14 AT16 AT18 AT20 AT22 AT24 AT26 AT28 AT30 AT32">
    <cfRule type="containsText" dxfId="1847" priority="97" operator="containsText" text="No Prog, Ejec=">
      <formula>NOT(ISERROR(SEARCH("No Prog, Ejec=",AT10)))</formula>
    </cfRule>
    <cfRule type="containsText" dxfId="1846" priority="98" operator="containsText" text="No Prog ni Ejec">
      <formula>NOT(ISERROR(SEARCH("No Prog ni Ejec",AT10)))</formula>
    </cfRule>
    <cfRule type="cellIs" dxfId="1845" priority="99" operator="greaterThan">
      <formula>100%</formula>
    </cfRule>
    <cfRule type="cellIs" dxfId="1844" priority="100" operator="equal">
      <formula>1</formula>
    </cfRule>
    <cfRule type="cellIs" dxfId="1843" priority="101" operator="between">
      <formula>91%</formula>
      <formula>99%</formula>
    </cfRule>
  </conditionalFormatting>
  <conditionalFormatting sqref="AT10 AT12 AT14 AT16 AT18 AT20 AT22 AT24 AT26 AT28 AT30 AT32">
    <cfRule type="cellIs" dxfId="1842" priority="96" operator="between">
      <formula>0</formula>
      <formula>90</formula>
    </cfRule>
  </conditionalFormatting>
  <conditionalFormatting sqref="AT10:AT33">
    <cfRule type="containsText" dxfId="1841" priority="91" operator="containsText" text="No Prog, Ejec=">
      <formula>NOT(ISERROR(SEARCH("No Prog, Ejec=",AT10)))</formula>
    </cfRule>
    <cfRule type="containsText" dxfId="1840" priority="92" operator="containsText" text="No Prog ni Ejec">
      <formula>NOT(ISERROR(SEARCH("No Prog ni Ejec",AT10)))</formula>
    </cfRule>
    <cfRule type="cellIs" dxfId="1839" priority="93" operator="greaterThan">
      <formula>100%</formula>
    </cfRule>
    <cfRule type="cellIs" dxfId="1838" priority="94" operator="equal">
      <formula>1</formula>
    </cfRule>
    <cfRule type="cellIs" dxfId="1837" priority="95" operator="between">
      <formula>91%</formula>
      <formula>99%</formula>
    </cfRule>
  </conditionalFormatting>
  <conditionalFormatting sqref="AT10:AT33">
    <cfRule type="containsText" dxfId="1836" priority="85" operator="containsText" text="No Prog, Ejec=">
      <formula>NOT(ISERROR(SEARCH("No Prog, Ejec=",AT10)))</formula>
    </cfRule>
    <cfRule type="containsText" dxfId="1835" priority="86" operator="containsText" text="No Prog ni Ejec">
      <formula>NOT(ISERROR(SEARCH("No Prog ni Ejec",AT10)))</formula>
    </cfRule>
    <cfRule type="cellIs" dxfId="1834" priority="87" operator="greaterThan">
      <formula>100%</formula>
    </cfRule>
    <cfRule type="cellIs" dxfId="1833" priority="88" operator="equal">
      <formula>1</formula>
    </cfRule>
    <cfRule type="cellIs" dxfId="1832" priority="89" operator="between">
      <formula>91%</formula>
      <formula>99%</formula>
    </cfRule>
    <cfRule type="cellIs" dxfId="1831" priority="90" operator="between">
      <formula>0</formula>
      <formula>90</formula>
    </cfRule>
  </conditionalFormatting>
  <conditionalFormatting sqref="AT10:AT33">
    <cfRule type="containsText" dxfId="1830" priority="79" operator="containsText" text="No Prog, Ejec=">
      <formula>NOT(ISERROR(SEARCH("No Prog, Ejec=",AT10)))</formula>
    </cfRule>
    <cfRule type="containsText" dxfId="1829" priority="80" operator="containsText" text="No Prog ni Ejec">
      <formula>NOT(ISERROR(SEARCH("No Prog ni Ejec",AT10)))</formula>
    </cfRule>
    <cfRule type="cellIs" dxfId="1828" priority="81" operator="greaterThan">
      <formula>100%</formula>
    </cfRule>
    <cfRule type="cellIs" dxfId="1827" priority="82" operator="equal">
      <formula>1</formula>
    </cfRule>
    <cfRule type="cellIs" dxfId="1826" priority="83" operator="between">
      <formula>91%</formula>
      <formula>99%</formula>
    </cfRule>
    <cfRule type="cellIs" dxfId="1825" priority="84" operator="between">
      <formula>0</formula>
      <formula>90</formula>
    </cfRule>
  </conditionalFormatting>
  <conditionalFormatting sqref="AH10:AM10">
    <cfRule type="cellIs" dxfId="1824" priority="78" operator="between">
      <formula>0</formula>
      <formula>90</formula>
    </cfRule>
  </conditionalFormatting>
  <conditionalFormatting sqref="AH10:AM10">
    <cfRule type="containsText" dxfId="1823" priority="73" operator="containsText" text="No Prog, Ejec=">
      <formula>NOT(ISERROR(SEARCH("No Prog, Ejec=",AH10)))</formula>
    </cfRule>
    <cfRule type="containsText" dxfId="1822" priority="74" operator="containsText" text="No Prog ni Ejec">
      <formula>NOT(ISERROR(SEARCH("No Prog ni Ejec",AH10)))</formula>
    </cfRule>
    <cfRule type="cellIs" dxfId="1821" priority="75" operator="greaterThan">
      <formula>100%</formula>
    </cfRule>
    <cfRule type="cellIs" dxfId="1820" priority="76" operator="equal">
      <formula>1</formula>
    </cfRule>
    <cfRule type="cellIs" dxfId="1819" priority="77" operator="between">
      <formula>91%</formula>
      <formula>99%</formula>
    </cfRule>
  </conditionalFormatting>
  <conditionalFormatting sqref="AH10:AM10">
    <cfRule type="cellIs" dxfId="1818" priority="72" operator="between">
      <formula>0</formula>
      <formula>90</formula>
    </cfRule>
  </conditionalFormatting>
  <conditionalFormatting sqref="AH10:AM11">
    <cfRule type="containsText" dxfId="1817" priority="67" operator="containsText" text="No Prog, Ejec=">
      <formula>NOT(ISERROR(SEARCH("No Prog, Ejec=",AH10)))</formula>
    </cfRule>
    <cfRule type="containsText" dxfId="1816" priority="68" operator="containsText" text="No Prog ni Ejec">
      <formula>NOT(ISERROR(SEARCH("No Prog ni Ejec",AH10)))</formula>
    </cfRule>
    <cfRule type="cellIs" dxfId="1815" priority="69" operator="greaterThan">
      <formula>100%</formula>
    </cfRule>
    <cfRule type="cellIs" dxfId="1814" priority="70" operator="equal">
      <formula>1</formula>
    </cfRule>
    <cfRule type="cellIs" dxfId="1813" priority="71" operator="between">
      <formula>91%</formula>
      <formula>99%</formula>
    </cfRule>
  </conditionalFormatting>
  <conditionalFormatting sqref="AH10:AM11">
    <cfRule type="containsText" dxfId="1812" priority="61" operator="containsText" text="No Prog, Ejec=">
      <formula>NOT(ISERROR(SEARCH("No Prog, Ejec=",AH10)))</formula>
    </cfRule>
    <cfRule type="containsText" dxfId="1811" priority="62" operator="containsText" text="No Prog ni Ejec">
      <formula>NOT(ISERROR(SEARCH("No Prog ni Ejec",AH10)))</formula>
    </cfRule>
    <cfRule type="cellIs" dxfId="1810" priority="63" operator="greaterThan">
      <formula>100%</formula>
    </cfRule>
    <cfRule type="cellIs" dxfId="1809" priority="64" operator="equal">
      <formula>1</formula>
    </cfRule>
    <cfRule type="cellIs" dxfId="1808" priority="65" operator="between">
      <formula>91%</formula>
      <formula>99%</formula>
    </cfRule>
    <cfRule type="cellIs" dxfId="1807" priority="66" operator="between">
      <formula>0</formula>
      <formula>90</formula>
    </cfRule>
  </conditionalFormatting>
  <conditionalFormatting sqref="AH8:AM33">
    <cfRule type="containsText" dxfId="1806" priority="55" operator="containsText" text="No Prog, Ejec=">
      <formula>NOT(ISERROR(SEARCH("No Prog, Ejec=",AH8)))</formula>
    </cfRule>
    <cfRule type="containsText" dxfId="1805" priority="56" operator="containsText" text="No Prog ni Ejec">
      <formula>NOT(ISERROR(SEARCH("No Prog ni Ejec",AH8)))</formula>
    </cfRule>
    <cfRule type="cellIs" dxfId="1804" priority="57" operator="greaterThan">
      <formula>100%</formula>
    </cfRule>
    <cfRule type="cellIs" dxfId="1803" priority="58" operator="equal">
      <formula>1</formula>
    </cfRule>
    <cfRule type="cellIs" dxfId="1802" priority="59" operator="between">
      <formula>91%</formula>
      <formula>99%</formula>
    </cfRule>
    <cfRule type="cellIs" dxfId="1801" priority="60" operator="between">
      <formula>0</formula>
      <formula>90</formula>
    </cfRule>
  </conditionalFormatting>
  <conditionalFormatting sqref="AH12:AM12 AH14:AM14 AH16:AM16">
    <cfRule type="cellIs" dxfId="1800" priority="54" operator="between">
      <formula>0</formula>
      <formula>90</formula>
    </cfRule>
  </conditionalFormatting>
  <conditionalFormatting sqref="AH12:AM12 AH14:AM14 AH16:AM16">
    <cfRule type="containsText" dxfId="1799" priority="49" operator="containsText" text="No Prog, Ejec=">
      <formula>NOT(ISERROR(SEARCH("No Prog, Ejec=",AH12)))</formula>
    </cfRule>
    <cfRule type="containsText" dxfId="1798" priority="50" operator="containsText" text="No Prog ni Ejec">
      <formula>NOT(ISERROR(SEARCH("No Prog ni Ejec",AH12)))</formula>
    </cfRule>
    <cfRule type="cellIs" dxfId="1797" priority="51" operator="greaterThan">
      <formula>100%</formula>
    </cfRule>
    <cfRule type="cellIs" dxfId="1796" priority="52" operator="equal">
      <formula>1</formula>
    </cfRule>
    <cfRule type="cellIs" dxfId="1795" priority="53" operator="between">
      <formula>91%</formula>
      <formula>99%</formula>
    </cfRule>
  </conditionalFormatting>
  <conditionalFormatting sqref="AH12:AM12 AH14:AM14 AH16:AM16">
    <cfRule type="cellIs" dxfId="1794" priority="48" operator="between">
      <formula>0</formula>
      <formula>90</formula>
    </cfRule>
  </conditionalFormatting>
  <conditionalFormatting sqref="AH12:AM17">
    <cfRule type="containsText" dxfId="1793" priority="43" operator="containsText" text="No Prog, Ejec=">
      <formula>NOT(ISERROR(SEARCH("No Prog, Ejec=",AH12)))</formula>
    </cfRule>
    <cfRule type="containsText" dxfId="1792" priority="44" operator="containsText" text="No Prog ni Ejec">
      <formula>NOT(ISERROR(SEARCH("No Prog ni Ejec",AH12)))</formula>
    </cfRule>
    <cfRule type="cellIs" dxfId="1791" priority="45" operator="greaterThan">
      <formula>100%</formula>
    </cfRule>
    <cfRule type="cellIs" dxfId="1790" priority="46" operator="equal">
      <formula>1</formula>
    </cfRule>
    <cfRule type="cellIs" dxfId="1789" priority="47" operator="between">
      <formula>91%</formula>
      <formula>99%</formula>
    </cfRule>
  </conditionalFormatting>
  <conditionalFormatting sqref="AH12:AM17">
    <cfRule type="containsText" dxfId="1788" priority="37" operator="containsText" text="No Prog, Ejec=">
      <formula>NOT(ISERROR(SEARCH("No Prog, Ejec=",AH12)))</formula>
    </cfRule>
    <cfRule type="containsText" dxfId="1787" priority="38" operator="containsText" text="No Prog ni Ejec">
      <formula>NOT(ISERROR(SEARCH("No Prog ni Ejec",AH12)))</formula>
    </cfRule>
    <cfRule type="cellIs" dxfId="1786" priority="39" operator="greaterThan">
      <formula>100%</formula>
    </cfRule>
    <cfRule type="cellIs" dxfId="1785" priority="40" operator="equal">
      <formula>1</formula>
    </cfRule>
    <cfRule type="cellIs" dxfId="1784" priority="41" operator="between">
      <formula>91%</formula>
      <formula>99%</formula>
    </cfRule>
    <cfRule type="cellIs" dxfId="1783" priority="42" operator="between">
      <formula>0</formula>
      <formula>90</formula>
    </cfRule>
  </conditionalFormatting>
  <conditionalFormatting sqref="AH18:AM18 AH20:AM20 AH22:AM22 AH24:AM24 AH26:AM26 AH28:AM28 AH30:AM30">
    <cfRule type="cellIs" dxfId="1782" priority="36" operator="between">
      <formula>0</formula>
      <formula>90</formula>
    </cfRule>
  </conditionalFormatting>
  <conditionalFormatting sqref="AH18:AM18 AH20:AM20 AH22:AM22 AH24:AM24 AH26:AM26 AH28:AM28 AH30:AM30">
    <cfRule type="containsText" dxfId="1781" priority="31" operator="containsText" text="No Prog, Ejec=">
      <formula>NOT(ISERROR(SEARCH("No Prog, Ejec=",AH18)))</formula>
    </cfRule>
    <cfRule type="containsText" dxfId="1780" priority="32" operator="containsText" text="No Prog ni Ejec">
      <formula>NOT(ISERROR(SEARCH("No Prog ni Ejec",AH18)))</formula>
    </cfRule>
    <cfRule type="cellIs" dxfId="1779" priority="33" operator="greaterThan">
      <formula>100%</formula>
    </cfRule>
    <cfRule type="cellIs" dxfId="1778" priority="34" operator="equal">
      <formula>1</formula>
    </cfRule>
    <cfRule type="cellIs" dxfId="1777" priority="35" operator="between">
      <formula>91%</formula>
      <formula>99%</formula>
    </cfRule>
  </conditionalFormatting>
  <conditionalFormatting sqref="AH18:AM18 AH20:AM20 AH22:AM22 AH24:AM24 AH26:AM26 AH28:AM28 AH30:AM30">
    <cfRule type="cellIs" dxfId="1776" priority="30" operator="between">
      <formula>0</formula>
      <formula>90</formula>
    </cfRule>
  </conditionalFormatting>
  <conditionalFormatting sqref="AH18:AM31">
    <cfRule type="containsText" dxfId="1775" priority="25" operator="containsText" text="No Prog, Ejec=">
      <formula>NOT(ISERROR(SEARCH("No Prog, Ejec=",AH18)))</formula>
    </cfRule>
    <cfRule type="containsText" dxfId="1774" priority="26" operator="containsText" text="No Prog ni Ejec">
      <formula>NOT(ISERROR(SEARCH("No Prog ni Ejec",AH18)))</formula>
    </cfRule>
    <cfRule type="cellIs" dxfId="1773" priority="27" operator="greaterThan">
      <formula>100%</formula>
    </cfRule>
    <cfRule type="cellIs" dxfId="1772" priority="28" operator="equal">
      <formula>1</formula>
    </cfRule>
    <cfRule type="cellIs" dxfId="1771" priority="29" operator="between">
      <formula>91%</formula>
      <formula>99%</formula>
    </cfRule>
  </conditionalFormatting>
  <conditionalFormatting sqref="AH18:AM31">
    <cfRule type="containsText" dxfId="1770" priority="19" operator="containsText" text="No Prog, Ejec=">
      <formula>NOT(ISERROR(SEARCH("No Prog, Ejec=",AH18)))</formula>
    </cfRule>
    <cfRule type="containsText" dxfId="1769" priority="20" operator="containsText" text="No Prog ni Ejec">
      <formula>NOT(ISERROR(SEARCH("No Prog ni Ejec",AH18)))</formula>
    </cfRule>
    <cfRule type="cellIs" dxfId="1768" priority="21" operator="greaterThan">
      <formula>100%</formula>
    </cfRule>
    <cfRule type="cellIs" dxfId="1767" priority="22" operator="equal">
      <formula>1</formula>
    </cfRule>
    <cfRule type="cellIs" dxfId="1766" priority="23" operator="between">
      <formula>91%</formula>
      <formula>99%</formula>
    </cfRule>
    <cfRule type="cellIs" dxfId="1765" priority="24" operator="between">
      <formula>0</formula>
      <formula>90</formula>
    </cfRule>
  </conditionalFormatting>
  <conditionalFormatting sqref="AH32:AM32">
    <cfRule type="cellIs" dxfId="1764" priority="18" operator="between">
      <formula>0</formula>
      <formula>90</formula>
    </cfRule>
  </conditionalFormatting>
  <conditionalFormatting sqref="AH32:AM32">
    <cfRule type="containsText" dxfId="1763" priority="13" operator="containsText" text="No Prog, Ejec=">
      <formula>NOT(ISERROR(SEARCH("No Prog, Ejec=",AH32)))</formula>
    </cfRule>
    <cfRule type="containsText" dxfId="1762" priority="14" operator="containsText" text="No Prog ni Ejec">
      <formula>NOT(ISERROR(SEARCH("No Prog ni Ejec",AH32)))</formula>
    </cfRule>
    <cfRule type="cellIs" dxfId="1761" priority="15" operator="greaterThan">
      <formula>100%</formula>
    </cfRule>
    <cfRule type="cellIs" dxfId="1760" priority="16" operator="equal">
      <formula>1</formula>
    </cfRule>
    <cfRule type="cellIs" dxfId="1759" priority="17" operator="between">
      <formula>91%</formula>
      <formula>99%</formula>
    </cfRule>
  </conditionalFormatting>
  <conditionalFormatting sqref="AH32:AM32">
    <cfRule type="cellIs" dxfId="1758" priority="12" operator="between">
      <formula>0</formula>
      <formula>90</formula>
    </cfRule>
  </conditionalFormatting>
  <conditionalFormatting sqref="AH32:AM33">
    <cfRule type="containsText" dxfId="1757" priority="7" operator="containsText" text="No Prog, Ejec=">
      <formula>NOT(ISERROR(SEARCH("No Prog, Ejec=",AH32)))</formula>
    </cfRule>
    <cfRule type="containsText" dxfId="1756" priority="8" operator="containsText" text="No Prog ni Ejec">
      <formula>NOT(ISERROR(SEARCH("No Prog ni Ejec",AH32)))</formula>
    </cfRule>
    <cfRule type="cellIs" dxfId="1755" priority="9" operator="greaterThan">
      <formula>100%</formula>
    </cfRule>
    <cfRule type="cellIs" dxfId="1754" priority="10" operator="equal">
      <formula>1</formula>
    </cfRule>
    <cfRule type="cellIs" dxfId="1753" priority="11" operator="between">
      <formula>91%</formula>
      <formula>99%</formula>
    </cfRule>
  </conditionalFormatting>
  <conditionalFormatting sqref="AH32:AM33">
    <cfRule type="containsText" dxfId="1752" priority="1" operator="containsText" text="No Prog, Ejec=">
      <formula>NOT(ISERROR(SEARCH("No Prog, Ejec=",AH32)))</formula>
    </cfRule>
    <cfRule type="containsText" dxfId="1751" priority="2" operator="containsText" text="No Prog ni Ejec">
      <formula>NOT(ISERROR(SEARCH("No Prog ni Ejec",AH32)))</formula>
    </cfRule>
    <cfRule type="cellIs" dxfId="1750" priority="3" operator="greaterThan">
      <formula>100%</formula>
    </cfRule>
    <cfRule type="cellIs" dxfId="1749" priority="4" operator="equal">
      <formula>1</formula>
    </cfRule>
    <cfRule type="cellIs" dxfId="1748" priority="5" operator="between">
      <formula>91%</formula>
      <formula>99%</formula>
    </cfRule>
    <cfRule type="cellIs" dxfId="1747" priority="6" operator="between">
      <formula>0</formula>
      <formula>90</formula>
    </cfRule>
  </conditionalFormatting>
  <dataValidations disablePrompts="1" count="1">
    <dataValidation allowBlank="1" showInputMessage="1" showErrorMessage="1" sqref="R65529 IE65529 SA65529 ABW65529 ALS65529 AVO65529 BFK65529 BPG65529 BZC65529 CIY65529 CSU65529 DCQ65529 DMM65529 DWI65529 EGE65529 EQA65529 EZW65529 FJS65529 FTO65529 GDK65529 GNG65529 GXC65529 HGY65529 HQU65529 IAQ65529 IKM65529 IUI65529 JEE65529 JOA65529 JXW65529 KHS65529 KRO65529 LBK65529 LLG65529 LVC65529 MEY65529 MOU65529 MYQ65529 NIM65529 NSI65529 OCE65529 OMA65529 OVW65529 PFS65529 PPO65529 PZK65529 QJG65529 QTC65529 RCY65529 RMU65529 RWQ65529 SGM65529 SQI65529 TAE65529 TKA65529 TTW65529 UDS65529 UNO65529 UXK65529 VHG65529 VRC65529 WAY65529 WKU65529 WUQ65529 R131065 IE131065 SA131065 ABW131065 ALS131065 AVO131065 BFK131065 BPG131065 BZC131065 CIY131065 CSU131065 DCQ131065 DMM131065 DWI131065 EGE131065 EQA131065 EZW131065 FJS131065 FTO131065 GDK131065 GNG131065 GXC131065 HGY131065 HQU131065 IAQ131065 IKM131065 IUI131065 JEE131065 JOA131065 JXW131065 KHS131065 KRO131065 LBK131065 LLG131065 LVC131065 MEY131065 MOU131065 MYQ131065 NIM131065 NSI131065 OCE131065 OMA131065 OVW131065 PFS131065 PPO131065 PZK131065 QJG131065 QTC131065 RCY131065 RMU131065 RWQ131065 SGM131065 SQI131065 TAE131065 TKA131065 TTW131065 UDS131065 UNO131065 UXK131065 VHG131065 VRC131065 WAY131065 WKU131065 WUQ131065 R196601 IE196601 SA196601 ABW196601 ALS196601 AVO196601 BFK196601 BPG196601 BZC196601 CIY196601 CSU196601 DCQ196601 DMM196601 DWI196601 EGE196601 EQA196601 EZW196601 FJS196601 FTO196601 GDK196601 GNG196601 GXC196601 HGY196601 HQU196601 IAQ196601 IKM196601 IUI196601 JEE196601 JOA196601 JXW196601 KHS196601 KRO196601 LBK196601 LLG196601 LVC196601 MEY196601 MOU196601 MYQ196601 NIM196601 NSI196601 OCE196601 OMA196601 OVW196601 PFS196601 PPO196601 PZK196601 QJG196601 QTC196601 RCY196601 RMU196601 RWQ196601 SGM196601 SQI196601 TAE196601 TKA196601 TTW196601 UDS196601 UNO196601 UXK196601 VHG196601 VRC196601 WAY196601 WKU196601 WUQ196601 R262137 IE262137 SA262137 ABW262137 ALS262137 AVO262137 BFK262137 BPG262137 BZC262137 CIY262137 CSU262137 DCQ262137 DMM262137 DWI262137 EGE262137 EQA262137 EZW262137 FJS262137 FTO262137 GDK262137 GNG262137 GXC262137 HGY262137 HQU262137 IAQ262137 IKM262137 IUI262137 JEE262137 JOA262137 JXW262137 KHS262137 KRO262137 LBK262137 LLG262137 LVC262137 MEY262137 MOU262137 MYQ262137 NIM262137 NSI262137 OCE262137 OMA262137 OVW262137 PFS262137 PPO262137 PZK262137 QJG262137 QTC262137 RCY262137 RMU262137 RWQ262137 SGM262137 SQI262137 TAE262137 TKA262137 TTW262137 UDS262137 UNO262137 UXK262137 VHG262137 VRC262137 WAY262137 WKU262137 WUQ262137 R327673 IE327673 SA327673 ABW327673 ALS327673 AVO327673 BFK327673 BPG327673 BZC327673 CIY327673 CSU327673 DCQ327673 DMM327673 DWI327673 EGE327673 EQA327673 EZW327673 FJS327673 FTO327673 GDK327673 GNG327673 GXC327673 HGY327673 HQU327673 IAQ327673 IKM327673 IUI327673 JEE327673 JOA327673 JXW327673 KHS327673 KRO327673 LBK327673 LLG327673 LVC327673 MEY327673 MOU327673 MYQ327673 NIM327673 NSI327673 OCE327673 OMA327673 OVW327673 PFS327673 PPO327673 PZK327673 QJG327673 QTC327673 RCY327673 RMU327673 RWQ327673 SGM327673 SQI327673 TAE327673 TKA327673 TTW327673 UDS327673 UNO327673 UXK327673 VHG327673 VRC327673 WAY327673 WKU327673 WUQ327673 R393209 IE393209 SA393209 ABW393209 ALS393209 AVO393209 BFK393209 BPG393209 BZC393209 CIY393209 CSU393209 DCQ393209 DMM393209 DWI393209 EGE393209 EQA393209 EZW393209 FJS393209 FTO393209 GDK393209 GNG393209 GXC393209 HGY393209 HQU393209 IAQ393209 IKM393209 IUI393209 JEE393209 JOA393209 JXW393209 KHS393209 KRO393209 LBK393209 LLG393209 LVC393209 MEY393209 MOU393209 MYQ393209 NIM393209 NSI393209 OCE393209 OMA393209 OVW393209 PFS393209 PPO393209 PZK393209 QJG393209 QTC393209 RCY393209 RMU393209 RWQ393209 SGM393209 SQI393209 TAE393209 TKA393209 TTW393209 UDS393209 UNO393209 UXK393209 VHG393209 VRC393209 WAY393209 WKU393209 WUQ393209 R458745 IE458745 SA458745 ABW458745 ALS458745 AVO458745 BFK458745 BPG458745 BZC458745 CIY458745 CSU458745 DCQ458745 DMM458745 DWI458745 EGE458745 EQA458745 EZW458745 FJS458745 FTO458745 GDK458745 GNG458745 GXC458745 HGY458745 HQU458745 IAQ458745 IKM458745 IUI458745 JEE458745 JOA458745 JXW458745 KHS458745 KRO458745 LBK458745 LLG458745 LVC458745 MEY458745 MOU458745 MYQ458745 NIM458745 NSI458745 OCE458745 OMA458745 OVW458745 PFS458745 PPO458745 PZK458745 QJG458745 QTC458745 RCY458745 RMU458745 RWQ458745 SGM458745 SQI458745 TAE458745 TKA458745 TTW458745 UDS458745 UNO458745 UXK458745 VHG458745 VRC458745 WAY458745 WKU458745 WUQ458745 R524281 IE524281 SA524281 ABW524281 ALS524281 AVO524281 BFK524281 BPG524281 BZC524281 CIY524281 CSU524281 DCQ524281 DMM524281 DWI524281 EGE524281 EQA524281 EZW524281 FJS524281 FTO524281 GDK524281 GNG524281 GXC524281 HGY524281 HQU524281 IAQ524281 IKM524281 IUI524281 JEE524281 JOA524281 JXW524281 KHS524281 KRO524281 LBK524281 LLG524281 LVC524281 MEY524281 MOU524281 MYQ524281 NIM524281 NSI524281 OCE524281 OMA524281 OVW524281 PFS524281 PPO524281 PZK524281 QJG524281 QTC524281 RCY524281 RMU524281 RWQ524281 SGM524281 SQI524281 TAE524281 TKA524281 TTW524281 UDS524281 UNO524281 UXK524281 VHG524281 VRC524281 WAY524281 WKU524281 WUQ524281 R589817 IE589817 SA589817 ABW589817 ALS589817 AVO589817 BFK589817 BPG589817 BZC589817 CIY589817 CSU589817 DCQ589817 DMM589817 DWI589817 EGE589817 EQA589817 EZW589817 FJS589817 FTO589817 GDK589817 GNG589817 GXC589817 HGY589817 HQU589817 IAQ589817 IKM589817 IUI589817 JEE589817 JOA589817 JXW589817 KHS589817 KRO589817 LBK589817 LLG589817 LVC589817 MEY589817 MOU589817 MYQ589817 NIM589817 NSI589817 OCE589817 OMA589817 OVW589817 PFS589817 PPO589817 PZK589817 QJG589817 QTC589817 RCY589817 RMU589817 RWQ589817 SGM589817 SQI589817 TAE589817 TKA589817 TTW589817 UDS589817 UNO589817 UXK589817 VHG589817 VRC589817 WAY589817 WKU589817 WUQ589817 R655353 IE655353 SA655353 ABW655353 ALS655353 AVO655353 BFK655353 BPG655353 BZC655353 CIY655353 CSU655353 DCQ655353 DMM655353 DWI655353 EGE655353 EQA655353 EZW655353 FJS655353 FTO655353 GDK655353 GNG655353 GXC655353 HGY655353 HQU655353 IAQ655353 IKM655353 IUI655353 JEE655353 JOA655353 JXW655353 KHS655353 KRO655353 LBK655353 LLG655353 LVC655353 MEY655353 MOU655353 MYQ655353 NIM655353 NSI655353 OCE655353 OMA655353 OVW655353 PFS655353 PPO655353 PZK655353 QJG655353 QTC655353 RCY655353 RMU655353 RWQ655353 SGM655353 SQI655353 TAE655353 TKA655353 TTW655353 UDS655353 UNO655353 UXK655353 VHG655353 VRC655353 WAY655353 WKU655353 WUQ655353 R720889 IE720889 SA720889 ABW720889 ALS720889 AVO720889 BFK720889 BPG720889 BZC720889 CIY720889 CSU720889 DCQ720889 DMM720889 DWI720889 EGE720889 EQA720889 EZW720889 FJS720889 FTO720889 GDK720889 GNG720889 GXC720889 HGY720889 HQU720889 IAQ720889 IKM720889 IUI720889 JEE720889 JOA720889 JXW720889 KHS720889 KRO720889 LBK720889 LLG720889 LVC720889 MEY720889 MOU720889 MYQ720889 NIM720889 NSI720889 OCE720889 OMA720889 OVW720889 PFS720889 PPO720889 PZK720889 QJG720889 QTC720889 RCY720889 RMU720889 RWQ720889 SGM720889 SQI720889 TAE720889 TKA720889 TTW720889 UDS720889 UNO720889 UXK720889 VHG720889 VRC720889 WAY720889 WKU720889 WUQ720889 R786425 IE786425 SA786425 ABW786425 ALS786425 AVO786425 BFK786425 BPG786425 BZC786425 CIY786425 CSU786425 DCQ786425 DMM786425 DWI786425 EGE786425 EQA786425 EZW786425 FJS786425 FTO786425 GDK786425 GNG786425 GXC786425 HGY786425 HQU786425 IAQ786425 IKM786425 IUI786425 JEE786425 JOA786425 JXW786425 KHS786425 KRO786425 LBK786425 LLG786425 LVC786425 MEY786425 MOU786425 MYQ786425 NIM786425 NSI786425 OCE786425 OMA786425 OVW786425 PFS786425 PPO786425 PZK786425 QJG786425 QTC786425 RCY786425 RMU786425 RWQ786425 SGM786425 SQI786425 TAE786425 TKA786425 TTW786425 UDS786425 UNO786425 UXK786425 VHG786425 VRC786425 WAY786425 WKU786425 WUQ786425 R851961 IE851961 SA851961 ABW851961 ALS851961 AVO851961 BFK851961 BPG851961 BZC851961 CIY851961 CSU851961 DCQ851961 DMM851961 DWI851961 EGE851961 EQA851961 EZW851961 FJS851961 FTO851961 GDK851961 GNG851961 GXC851961 HGY851961 HQU851961 IAQ851961 IKM851961 IUI851961 JEE851961 JOA851961 JXW851961 KHS851961 KRO851961 LBK851961 LLG851961 LVC851961 MEY851961 MOU851961 MYQ851961 NIM851961 NSI851961 OCE851961 OMA851961 OVW851961 PFS851961 PPO851961 PZK851961 QJG851961 QTC851961 RCY851961 RMU851961 RWQ851961 SGM851961 SQI851961 TAE851961 TKA851961 TTW851961 UDS851961 UNO851961 UXK851961 VHG851961 VRC851961 WAY851961 WKU851961 WUQ851961 R917497 IE917497 SA917497 ABW917497 ALS917497 AVO917497 BFK917497 BPG917497 BZC917497 CIY917497 CSU917497 DCQ917497 DMM917497 DWI917497 EGE917497 EQA917497 EZW917497 FJS917497 FTO917497 GDK917497 GNG917497 GXC917497 HGY917497 HQU917497 IAQ917497 IKM917497 IUI917497 JEE917497 JOA917497 JXW917497 KHS917497 KRO917497 LBK917497 LLG917497 LVC917497 MEY917497 MOU917497 MYQ917497 NIM917497 NSI917497 OCE917497 OMA917497 OVW917497 PFS917497 PPO917497 PZK917497 QJG917497 QTC917497 RCY917497 RMU917497 RWQ917497 SGM917497 SQI917497 TAE917497 TKA917497 TTW917497 UDS917497 UNO917497 UXK917497 VHG917497 VRC917497 WAY917497 WKU917497 WUQ917497 R983033 IE983033 SA983033 ABW983033 ALS983033 AVO983033 BFK983033 BPG983033 BZC983033 CIY983033 CSU983033 DCQ983033 DMM983033 DWI983033 EGE983033 EQA983033 EZW983033 FJS983033 FTO983033 GDK983033 GNG983033 GXC983033 HGY983033 HQU983033 IAQ983033 IKM983033 IUI983033 JEE983033 JOA983033 JXW983033 KHS983033 KRO983033 LBK983033 LLG983033 LVC983033 MEY983033 MOU983033 MYQ983033 NIM983033 NSI983033 OCE983033 OMA983033 OVW983033 PFS983033 PPO983033 PZK983033 QJG983033 QTC983033 RCY983033 RMU983033 RWQ983033 SGM983033 SQI983033 TAE983033 TKA983033 TTW983033 UDS983033 UNO983033 UXK983033 VHG983033 VRC983033 WAY983033 WKU983033 WUQ983033" xr:uid="{00000000-0002-0000-0300-000000000000}"/>
  </dataValidations>
  <printOptions horizontalCentered="1"/>
  <pageMargins left="0.70866141732283472" right="0.70866141732283472" top="0.74803149606299213" bottom="0.74803149606299213" header="0.31496062992125984" footer="0.31496062992125984"/>
  <pageSetup scale="31" fitToHeight="0" orientation="landscape" r:id="rId1"/>
  <headerFooter>
    <oddFooter>&amp;L&amp;"Times New Roman,Normal"&amp;12DE-F04 V2&amp;R&amp;"Times New Roman,Normal"&amp;12Página &amp;P de &amp;N</oddFooter>
  </headerFooter>
  <ignoredErrors>
    <ignoredError sqref="AF9 AF11 AF13 AF15 AF17 AF31 AF29 AF27 AF25 AF23 AF21 AF19"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499984740745262"/>
    <pageSetUpPr fitToPage="1"/>
  </sheetPr>
  <dimension ref="A1:AT83"/>
  <sheetViews>
    <sheetView view="pageBreakPreview" zoomScale="70" zoomScaleNormal="100" zoomScaleSheetLayoutView="70" zoomScalePageLayoutView="50" workbookViewId="0">
      <selection sqref="A1:B3"/>
    </sheetView>
  </sheetViews>
  <sheetFormatPr baseColWidth="10" defaultRowHeight="12.75" x14ac:dyDescent="0.25"/>
  <cols>
    <col min="1" max="1" width="6.28515625" style="197" customWidth="1"/>
    <col min="2" max="2" width="23.140625" style="198" customWidth="1"/>
    <col min="3" max="8" width="8.7109375" style="198" customWidth="1"/>
    <col min="9" max="11" width="8.7109375" style="199" customWidth="1"/>
    <col min="12" max="15" width="8.7109375" style="200" customWidth="1"/>
    <col min="16" max="16" width="2.7109375" style="217" customWidth="1"/>
    <col min="17" max="17" width="6.85546875" style="198" customWidth="1"/>
    <col min="18" max="18" width="51.7109375" style="202" customWidth="1"/>
    <col min="19" max="25" width="5.42578125" style="199" customWidth="1"/>
    <col min="26" max="28" width="5.85546875" style="199" customWidth="1"/>
    <col min="29" max="31" width="5.85546875" style="200" customWidth="1"/>
    <col min="32" max="32" width="9.140625" style="200" customWidth="1"/>
    <col min="33" max="33" width="2.7109375" style="201" customWidth="1"/>
    <col min="34" max="45" width="8.7109375" style="199" customWidth="1"/>
    <col min="46" max="46" width="15.7109375" style="199" customWidth="1"/>
    <col min="47" max="240" width="11.42578125" style="199"/>
    <col min="241" max="241" width="19.28515625" style="199" customWidth="1"/>
    <col min="242" max="242" width="6.85546875" style="199" customWidth="1"/>
    <col min="243" max="243" width="32.85546875" style="199" customWidth="1"/>
    <col min="244" max="245" width="7.42578125" style="199" customWidth="1"/>
    <col min="246" max="246" width="5.42578125" style="199" customWidth="1"/>
    <col min="247" max="252" width="0" style="199" hidden="1" customWidth="1"/>
    <col min="253" max="258" width="5.85546875" style="199" customWidth="1"/>
    <col min="259" max="259" width="9.140625" style="199" customWidth="1"/>
    <col min="260" max="260" width="8" style="199" customWidth="1"/>
    <col min="261" max="261" width="12.28515625" style="199" customWidth="1"/>
    <col min="262" max="286" width="0" style="199" hidden="1" customWidth="1"/>
    <col min="287" max="287" width="63.42578125" style="199" customWidth="1"/>
    <col min="288" max="288" width="51.85546875" style="199" customWidth="1"/>
    <col min="289" max="289" width="11.28515625" style="199" customWidth="1"/>
    <col min="290" max="295" width="0" style="199" hidden="1" customWidth="1"/>
    <col min="296" max="301" width="11.42578125" style="199"/>
    <col min="302" max="302" width="14.42578125" style="199" bestFit="1" customWidth="1"/>
    <col min="303" max="496" width="11.42578125" style="199"/>
    <col min="497" max="497" width="19.28515625" style="199" customWidth="1"/>
    <col min="498" max="498" width="6.85546875" style="199" customWidth="1"/>
    <col min="499" max="499" width="32.85546875" style="199" customWidth="1"/>
    <col min="500" max="501" width="7.42578125" style="199" customWidth="1"/>
    <col min="502" max="502" width="5.42578125" style="199" customWidth="1"/>
    <col min="503" max="508" width="0" style="199" hidden="1" customWidth="1"/>
    <col min="509" max="514" width="5.85546875" style="199" customWidth="1"/>
    <col min="515" max="515" width="9.140625" style="199" customWidth="1"/>
    <col min="516" max="516" width="8" style="199" customWidth="1"/>
    <col min="517" max="517" width="12.28515625" style="199" customWidth="1"/>
    <col min="518" max="542" width="0" style="199" hidden="1" customWidth="1"/>
    <col min="543" max="543" width="63.42578125" style="199" customWidth="1"/>
    <col min="544" max="544" width="51.85546875" style="199" customWidth="1"/>
    <col min="545" max="545" width="11.28515625" style="199" customWidth="1"/>
    <col min="546" max="551" width="0" style="199" hidden="1" customWidth="1"/>
    <col min="552" max="557" width="11.42578125" style="199"/>
    <col min="558" max="558" width="14.42578125" style="199" bestFit="1" customWidth="1"/>
    <col min="559" max="752" width="11.42578125" style="199"/>
    <col min="753" max="753" width="19.28515625" style="199" customWidth="1"/>
    <col min="754" max="754" width="6.85546875" style="199" customWidth="1"/>
    <col min="755" max="755" width="32.85546875" style="199" customWidth="1"/>
    <col min="756" max="757" width="7.42578125" style="199" customWidth="1"/>
    <col min="758" max="758" width="5.42578125" style="199" customWidth="1"/>
    <col min="759" max="764" width="0" style="199" hidden="1" customWidth="1"/>
    <col min="765" max="770" width="5.85546875" style="199" customWidth="1"/>
    <col min="771" max="771" width="9.140625" style="199" customWidth="1"/>
    <col min="772" max="772" width="8" style="199" customWidth="1"/>
    <col min="773" max="773" width="12.28515625" style="199" customWidth="1"/>
    <col min="774" max="798" width="0" style="199" hidden="1" customWidth="1"/>
    <col min="799" max="799" width="63.42578125" style="199" customWidth="1"/>
    <col min="800" max="800" width="51.85546875" style="199" customWidth="1"/>
    <col min="801" max="801" width="11.28515625" style="199" customWidth="1"/>
    <col min="802" max="807" width="0" style="199" hidden="1" customWidth="1"/>
    <col min="808" max="813" width="11.42578125" style="199"/>
    <col min="814" max="814" width="14.42578125" style="199" bestFit="1" customWidth="1"/>
    <col min="815" max="1008" width="11.42578125" style="199"/>
    <col min="1009" max="1009" width="19.28515625" style="199" customWidth="1"/>
    <col min="1010" max="1010" width="6.85546875" style="199" customWidth="1"/>
    <col min="1011" max="1011" width="32.85546875" style="199" customWidth="1"/>
    <col min="1012" max="1013" width="7.42578125" style="199" customWidth="1"/>
    <col min="1014" max="1014" width="5.42578125" style="199" customWidth="1"/>
    <col min="1015" max="1020" width="0" style="199" hidden="1" customWidth="1"/>
    <col min="1021" max="1026" width="5.85546875" style="199" customWidth="1"/>
    <col min="1027" max="1027" width="9.140625" style="199" customWidth="1"/>
    <col min="1028" max="1028" width="8" style="199" customWidth="1"/>
    <col min="1029" max="1029" width="12.28515625" style="199" customWidth="1"/>
    <col min="1030" max="1054" width="0" style="199" hidden="1" customWidth="1"/>
    <col min="1055" max="1055" width="63.42578125" style="199" customWidth="1"/>
    <col min="1056" max="1056" width="51.85546875" style="199" customWidth="1"/>
    <col min="1057" max="1057" width="11.28515625" style="199" customWidth="1"/>
    <col min="1058" max="1063" width="0" style="199" hidden="1" customWidth="1"/>
    <col min="1064" max="1069" width="11.42578125" style="199"/>
    <col min="1070" max="1070" width="14.42578125" style="199" bestFit="1" customWidth="1"/>
    <col min="1071" max="1264" width="11.42578125" style="199"/>
    <col min="1265" max="1265" width="19.28515625" style="199" customWidth="1"/>
    <col min="1266" max="1266" width="6.85546875" style="199" customWidth="1"/>
    <col min="1267" max="1267" width="32.85546875" style="199" customWidth="1"/>
    <col min="1268" max="1269" width="7.42578125" style="199" customWidth="1"/>
    <col min="1270" max="1270" width="5.42578125" style="199" customWidth="1"/>
    <col min="1271" max="1276" width="0" style="199" hidden="1" customWidth="1"/>
    <col min="1277" max="1282" width="5.85546875" style="199" customWidth="1"/>
    <col min="1283" max="1283" width="9.140625" style="199" customWidth="1"/>
    <col min="1284" max="1284" width="8" style="199" customWidth="1"/>
    <col min="1285" max="1285" width="12.28515625" style="199" customWidth="1"/>
    <col min="1286" max="1310" width="0" style="199" hidden="1" customWidth="1"/>
    <col min="1311" max="1311" width="63.42578125" style="199" customWidth="1"/>
    <col min="1312" max="1312" width="51.85546875" style="199" customWidth="1"/>
    <col min="1313" max="1313" width="11.28515625" style="199" customWidth="1"/>
    <col min="1314" max="1319" width="0" style="199" hidden="1" customWidth="1"/>
    <col min="1320" max="1325" width="11.42578125" style="199"/>
    <col min="1326" max="1326" width="14.42578125" style="199" bestFit="1" customWidth="1"/>
    <col min="1327" max="1520" width="11.42578125" style="199"/>
    <col min="1521" max="1521" width="19.28515625" style="199" customWidth="1"/>
    <col min="1522" max="1522" width="6.85546875" style="199" customWidth="1"/>
    <col min="1523" max="1523" width="32.85546875" style="199" customWidth="1"/>
    <col min="1524" max="1525" width="7.42578125" style="199" customWidth="1"/>
    <col min="1526" max="1526" width="5.42578125" style="199" customWidth="1"/>
    <col min="1527" max="1532" width="0" style="199" hidden="1" customWidth="1"/>
    <col min="1533" max="1538" width="5.85546875" style="199" customWidth="1"/>
    <col min="1539" max="1539" width="9.140625" style="199" customWidth="1"/>
    <col min="1540" max="1540" width="8" style="199" customWidth="1"/>
    <col min="1541" max="1541" width="12.28515625" style="199" customWidth="1"/>
    <col min="1542" max="1566" width="0" style="199" hidden="1" customWidth="1"/>
    <col min="1567" max="1567" width="63.42578125" style="199" customWidth="1"/>
    <col min="1568" max="1568" width="51.85546875" style="199" customWidth="1"/>
    <col min="1569" max="1569" width="11.28515625" style="199" customWidth="1"/>
    <col min="1570" max="1575" width="0" style="199" hidden="1" customWidth="1"/>
    <col min="1576" max="1581" width="11.42578125" style="199"/>
    <col min="1582" max="1582" width="14.42578125" style="199" bestFit="1" customWidth="1"/>
    <col min="1583" max="1776" width="11.42578125" style="199"/>
    <col min="1777" max="1777" width="19.28515625" style="199" customWidth="1"/>
    <col min="1778" max="1778" width="6.85546875" style="199" customWidth="1"/>
    <col min="1779" max="1779" width="32.85546875" style="199" customWidth="1"/>
    <col min="1780" max="1781" width="7.42578125" style="199" customWidth="1"/>
    <col min="1782" max="1782" width="5.42578125" style="199" customWidth="1"/>
    <col min="1783" max="1788" width="0" style="199" hidden="1" customWidth="1"/>
    <col min="1789" max="1794" width="5.85546875" style="199" customWidth="1"/>
    <col min="1795" max="1795" width="9.140625" style="199" customWidth="1"/>
    <col min="1796" max="1796" width="8" style="199" customWidth="1"/>
    <col min="1797" max="1797" width="12.28515625" style="199" customWidth="1"/>
    <col min="1798" max="1822" width="0" style="199" hidden="1" customWidth="1"/>
    <col min="1823" max="1823" width="63.42578125" style="199" customWidth="1"/>
    <col min="1824" max="1824" width="51.85546875" style="199" customWidth="1"/>
    <col min="1825" max="1825" width="11.28515625" style="199" customWidth="1"/>
    <col min="1826" max="1831" width="0" style="199" hidden="1" customWidth="1"/>
    <col min="1832" max="1837" width="11.42578125" style="199"/>
    <col min="1838" max="1838" width="14.42578125" style="199" bestFit="1" customWidth="1"/>
    <col min="1839" max="2032" width="11.42578125" style="199"/>
    <col min="2033" max="2033" width="19.28515625" style="199" customWidth="1"/>
    <col min="2034" max="2034" width="6.85546875" style="199" customWidth="1"/>
    <col min="2035" max="2035" width="32.85546875" style="199" customWidth="1"/>
    <col min="2036" max="2037" width="7.42578125" style="199" customWidth="1"/>
    <col min="2038" max="2038" width="5.42578125" style="199" customWidth="1"/>
    <col min="2039" max="2044" width="0" style="199" hidden="1" customWidth="1"/>
    <col min="2045" max="2050" width="5.85546875" style="199" customWidth="1"/>
    <col min="2051" max="2051" width="9.140625" style="199" customWidth="1"/>
    <col min="2052" max="2052" width="8" style="199" customWidth="1"/>
    <col min="2053" max="2053" width="12.28515625" style="199" customWidth="1"/>
    <col min="2054" max="2078" width="0" style="199" hidden="1" customWidth="1"/>
    <col min="2079" max="2079" width="63.42578125" style="199" customWidth="1"/>
    <col min="2080" max="2080" width="51.85546875" style="199" customWidth="1"/>
    <col min="2081" max="2081" width="11.28515625" style="199" customWidth="1"/>
    <col min="2082" max="2087" width="0" style="199" hidden="1" customWidth="1"/>
    <col min="2088" max="2093" width="11.42578125" style="199"/>
    <col min="2094" max="2094" width="14.42578125" style="199" bestFit="1" customWidth="1"/>
    <col min="2095" max="2288" width="11.42578125" style="199"/>
    <col min="2289" max="2289" width="19.28515625" style="199" customWidth="1"/>
    <col min="2290" max="2290" width="6.85546875" style="199" customWidth="1"/>
    <col min="2291" max="2291" width="32.85546875" style="199" customWidth="1"/>
    <col min="2292" max="2293" width="7.42578125" style="199" customWidth="1"/>
    <col min="2294" max="2294" width="5.42578125" style="199" customWidth="1"/>
    <col min="2295" max="2300" width="0" style="199" hidden="1" customWidth="1"/>
    <col min="2301" max="2306" width="5.85546875" style="199" customWidth="1"/>
    <col min="2307" max="2307" width="9.140625" style="199" customWidth="1"/>
    <col min="2308" max="2308" width="8" style="199" customWidth="1"/>
    <col min="2309" max="2309" width="12.28515625" style="199" customWidth="1"/>
    <col min="2310" max="2334" width="0" style="199" hidden="1" customWidth="1"/>
    <col min="2335" max="2335" width="63.42578125" style="199" customWidth="1"/>
    <col min="2336" max="2336" width="51.85546875" style="199" customWidth="1"/>
    <col min="2337" max="2337" width="11.28515625" style="199" customWidth="1"/>
    <col min="2338" max="2343" width="0" style="199" hidden="1" customWidth="1"/>
    <col min="2344" max="2349" width="11.42578125" style="199"/>
    <col min="2350" max="2350" width="14.42578125" style="199" bestFit="1" customWidth="1"/>
    <col min="2351" max="2544" width="11.42578125" style="199"/>
    <col min="2545" max="2545" width="19.28515625" style="199" customWidth="1"/>
    <col min="2546" max="2546" width="6.85546875" style="199" customWidth="1"/>
    <col min="2547" max="2547" width="32.85546875" style="199" customWidth="1"/>
    <col min="2548" max="2549" width="7.42578125" style="199" customWidth="1"/>
    <col min="2550" max="2550" width="5.42578125" style="199" customWidth="1"/>
    <col min="2551" max="2556" width="0" style="199" hidden="1" customWidth="1"/>
    <col min="2557" max="2562" width="5.85546875" style="199" customWidth="1"/>
    <col min="2563" max="2563" width="9.140625" style="199" customWidth="1"/>
    <col min="2564" max="2564" width="8" style="199" customWidth="1"/>
    <col min="2565" max="2565" width="12.28515625" style="199" customWidth="1"/>
    <col min="2566" max="2590" width="0" style="199" hidden="1" customWidth="1"/>
    <col min="2591" max="2591" width="63.42578125" style="199" customWidth="1"/>
    <col min="2592" max="2592" width="51.85546875" style="199" customWidth="1"/>
    <col min="2593" max="2593" width="11.28515625" style="199" customWidth="1"/>
    <col min="2594" max="2599" width="0" style="199" hidden="1" customWidth="1"/>
    <col min="2600" max="2605" width="11.42578125" style="199"/>
    <col min="2606" max="2606" width="14.42578125" style="199" bestFit="1" customWidth="1"/>
    <col min="2607" max="2800" width="11.42578125" style="199"/>
    <col min="2801" max="2801" width="19.28515625" style="199" customWidth="1"/>
    <col min="2802" max="2802" width="6.85546875" style="199" customWidth="1"/>
    <col min="2803" max="2803" width="32.85546875" style="199" customWidth="1"/>
    <col min="2804" max="2805" width="7.42578125" style="199" customWidth="1"/>
    <col min="2806" max="2806" width="5.42578125" style="199" customWidth="1"/>
    <col min="2807" max="2812" width="0" style="199" hidden="1" customWidth="1"/>
    <col min="2813" max="2818" width="5.85546875" style="199" customWidth="1"/>
    <col min="2819" max="2819" width="9.140625" style="199" customWidth="1"/>
    <col min="2820" max="2820" width="8" style="199" customWidth="1"/>
    <col min="2821" max="2821" width="12.28515625" style="199" customWidth="1"/>
    <col min="2822" max="2846" width="0" style="199" hidden="1" customWidth="1"/>
    <col min="2847" max="2847" width="63.42578125" style="199" customWidth="1"/>
    <col min="2848" max="2848" width="51.85546875" style="199" customWidth="1"/>
    <col min="2849" max="2849" width="11.28515625" style="199" customWidth="1"/>
    <col min="2850" max="2855" width="0" style="199" hidden="1" customWidth="1"/>
    <col min="2856" max="2861" width="11.42578125" style="199"/>
    <col min="2862" max="2862" width="14.42578125" style="199" bestFit="1" customWidth="1"/>
    <col min="2863" max="3056" width="11.42578125" style="199"/>
    <col min="3057" max="3057" width="19.28515625" style="199" customWidth="1"/>
    <col min="3058" max="3058" width="6.85546875" style="199" customWidth="1"/>
    <col min="3059" max="3059" width="32.85546875" style="199" customWidth="1"/>
    <col min="3060" max="3061" width="7.42578125" style="199" customWidth="1"/>
    <col min="3062" max="3062" width="5.42578125" style="199" customWidth="1"/>
    <col min="3063" max="3068" width="0" style="199" hidden="1" customWidth="1"/>
    <col min="3069" max="3074" width="5.85546875" style="199" customWidth="1"/>
    <col min="3075" max="3075" width="9.140625" style="199" customWidth="1"/>
    <col min="3076" max="3076" width="8" style="199" customWidth="1"/>
    <col min="3077" max="3077" width="12.28515625" style="199" customWidth="1"/>
    <col min="3078" max="3102" width="0" style="199" hidden="1" customWidth="1"/>
    <col min="3103" max="3103" width="63.42578125" style="199" customWidth="1"/>
    <col min="3104" max="3104" width="51.85546875" style="199" customWidth="1"/>
    <col min="3105" max="3105" width="11.28515625" style="199" customWidth="1"/>
    <col min="3106" max="3111" width="0" style="199" hidden="1" customWidth="1"/>
    <col min="3112" max="3117" width="11.42578125" style="199"/>
    <col min="3118" max="3118" width="14.42578125" style="199" bestFit="1" customWidth="1"/>
    <col min="3119" max="3312" width="11.42578125" style="199"/>
    <col min="3313" max="3313" width="19.28515625" style="199" customWidth="1"/>
    <col min="3314" max="3314" width="6.85546875" style="199" customWidth="1"/>
    <col min="3315" max="3315" width="32.85546875" style="199" customWidth="1"/>
    <col min="3316" max="3317" width="7.42578125" style="199" customWidth="1"/>
    <col min="3318" max="3318" width="5.42578125" style="199" customWidth="1"/>
    <col min="3319" max="3324" width="0" style="199" hidden="1" customWidth="1"/>
    <col min="3325" max="3330" width="5.85546875" style="199" customWidth="1"/>
    <col min="3331" max="3331" width="9.140625" style="199" customWidth="1"/>
    <col min="3332" max="3332" width="8" style="199" customWidth="1"/>
    <col min="3333" max="3333" width="12.28515625" style="199" customWidth="1"/>
    <col min="3334" max="3358" width="0" style="199" hidden="1" customWidth="1"/>
    <col min="3359" max="3359" width="63.42578125" style="199" customWidth="1"/>
    <col min="3360" max="3360" width="51.85546875" style="199" customWidth="1"/>
    <col min="3361" max="3361" width="11.28515625" style="199" customWidth="1"/>
    <col min="3362" max="3367" width="0" style="199" hidden="1" customWidth="1"/>
    <col min="3368" max="3373" width="11.42578125" style="199"/>
    <col min="3374" max="3374" width="14.42578125" style="199" bestFit="1" customWidth="1"/>
    <col min="3375" max="3568" width="11.42578125" style="199"/>
    <col min="3569" max="3569" width="19.28515625" style="199" customWidth="1"/>
    <col min="3570" max="3570" width="6.85546875" style="199" customWidth="1"/>
    <col min="3571" max="3571" width="32.85546875" style="199" customWidth="1"/>
    <col min="3572" max="3573" width="7.42578125" style="199" customWidth="1"/>
    <col min="3574" max="3574" width="5.42578125" style="199" customWidth="1"/>
    <col min="3575" max="3580" width="0" style="199" hidden="1" customWidth="1"/>
    <col min="3581" max="3586" width="5.85546875" style="199" customWidth="1"/>
    <col min="3587" max="3587" width="9.140625" style="199" customWidth="1"/>
    <col min="3588" max="3588" width="8" style="199" customWidth="1"/>
    <col min="3589" max="3589" width="12.28515625" style="199" customWidth="1"/>
    <col min="3590" max="3614" width="0" style="199" hidden="1" customWidth="1"/>
    <col min="3615" max="3615" width="63.42578125" style="199" customWidth="1"/>
    <col min="3616" max="3616" width="51.85546875" style="199" customWidth="1"/>
    <col min="3617" max="3617" width="11.28515625" style="199" customWidth="1"/>
    <col min="3618" max="3623" width="0" style="199" hidden="1" customWidth="1"/>
    <col min="3624" max="3629" width="11.42578125" style="199"/>
    <col min="3630" max="3630" width="14.42578125" style="199" bestFit="1" customWidth="1"/>
    <col min="3631" max="3824" width="11.42578125" style="199"/>
    <col min="3825" max="3825" width="19.28515625" style="199" customWidth="1"/>
    <col min="3826" max="3826" width="6.85546875" style="199" customWidth="1"/>
    <col min="3827" max="3827" width="32.85546875" style="199" customWidth="1"/>
    <col min="3828" max="3829" width="7.42578125" style="199" customWidth="1"/>
    <col min="3830" max="3830" width="5.42578125" style="199" customWidth="1"/>
    <col min="3831" max="3836" width="0" style="199" hidden="1" customWidth="1"/>
    <col min="3837" max="3842" width="5.85546875" style="199" customWidth="1"/>
    <col min="3843" max="3843" width="9.140625" style="199" customWidth="1"/>
    <col min="3844" max="3844" width="8" style="199" customWidth="1"/>
    <col min="3845" max="3845" width="12.28515625" style="199" customWidth="1"/>
    <col min="3846" max="3870" width="0" style="199" hidden="1" customWidth="1"/>
    <col min="3871" max="3871" width="63.42578125" style="199" customWidth="1"/>
    <col min="3872" max="3872" width="51.85546875" style="199" customWidth="1"/>
    <col min="3873" max="3873" width="11.28515625" style="199" customWidth="1"/>
    <col min="3874" max="3879" width="0" style="199" hidden="1" customWidth="1"/>
    <col min="3880" max="3885" width="11.42578125" style="199"/>
    <col min="3886" max="3886" width="14.42578125" style="199" bestFit="1" customWidth="1"/>
    <col min="3887" max="4080" width="11.42578125" style="199"/>
    <col min="4081" max="4081" width="19.28515625" style="199" customWidth="1"/>
    <col min="4082" max="4082" width="6.85546875" style="199" customWidth="1"/>
    <col min="4083" max="4083" width="32.85546875" style="199" customWidth="1"/>
    <col min="4084" max="4085" width="7.42578125" style="199" customWidth="1"/>
    <col min="4086" max="4086" width="5.42578125" style="199" customWidth="1"/>
    <col min="4087" max="4092" width="0" style="199" hidden="1" customWidth="1"/>
    <col min="4093" max="4098" width="5.85546875" style="199" customWidth="1"/>
    <col min="4099" max="4099" width="9.140625" style="199" customWidth="1"/>
    <col min="4100" max="4100" width="8" style="199" customWidth="1"/>
    <col min="4101" max="4101" width="12.28515625" style="199" customWidth="1"/>
    <col min="4102" max="4126" width="0" style="199" hidden="1" customWidth="1"/>
    <col min="4127" max="4127" width="63.42578125" style="199" customWidth="1"/>
    <col min="4128" max="4128" width="51.85546875" style="199" customWidth="1"/>
    <col min="4129" max="4129" width="11.28515625" style="199" customWidth="1"/>
    <col min="4130" max="4135" width="0" style="199" hidden="1" customWidth="1"/>
    <col min="4136" max="4141" width="11.42578125" style="199"/>
    <col min="4142" max="4142" width="14.42578125" style="199" bestFit="1" customWidth="1"/>
    <col min="4143" max="4336" width="11.42578125" style="199"/>
    <col min="4337" max="4337" width="19.28515625" style="199" customWidth="1"/>
    <col min="4338" max="4338" width="6.85546875" style="199" customWidth="1"/>
    <col min="4339" max="4339" width="32.85546875" style="199" customWidth="1"/>
    <col min="4340" max="4341" width="7.42578125" style="199" customWidth="1"/>
    <col min="4342" max="4342" width="5.42578125" style="199" customWidth="1"/>
    <col min="4343" max="4348" width="0" style="199" hidden="1" customWidth="1"/>
    <col min="4349" max="4354" width="5.85546875" style="199" customWidth="1"/>
    <col min="4355" max="4355" width="9.140625" style="199" customWidth="1"/>
    <col min="4356" max="4356" width="8" style="199" customWidth="1"/>
    <col min="4357" max="4357" width="12.28515625" style="199" customWidth="1"/>
    <col min="4358" max="4382" width="0" style="199" hidden="1" customWidth="1"/>
    <col min="4383" max="4383" width="63.42578125" style="199" customWidth="1"/>
    <col min="4384" max="4384" width="51.85546875" style="199" customWidth="1"/>
    <col min="4385" max="4385" width="11.28515625" style="199" customWidth="1"/>
    <col min="4386" max="4391" width="0" style="199" hidden="1" customWidth="1"/>
    <col min="4392" max="4397" width="11.42578125" style="199"/>
    <col min="4398" max="4398" width="14.42578125" style="199" bestFit="1" customWidth="1"/>
    <col min="4399" max="4592" width="11.42578125" style="199"/>
    <col min="4593" max="4593" width="19.28515625" style="199" customWidth="1"/>
    <col min="4594" max="4594" width="6.85546875" style="199" customWidth="1"/>
    <col min="4595" max="4595" width="32.85546875" style="199" customWidth="1"/>
    <col min="4596" max="4597" width="7.42578125" style="199" customWidth="1"/>
    <col min="4598" max="4598" width="5.42578125" style="199" customWidth="1"/>
    <col min="4599" max="4604" width="0" style="199" hidden="1" customWidth="1"/>
    <col min="4605" max="4610" width="5.85546875" style="199" customWidth="1"/>
    <col min="4611" max="4611" width="9.140625" style="199" customWidth="1"/>
    <col min="4612" max="4612" width="8" style="199" customWidth="1"/>
    <col min="4613" max="4613" width="12.28515625" style="199" customWidth="1"/>
    <col min="4614" max="4638" width="0" style="199" hidden="1" customWidth="1"/>
    <col min="4639" max="4639" width="63.42578125" style="199" customWidth="1"/>
    <col min="4640" max="4640" width="51.85546875" style="199" customWidth="1"/>
    <col min="4641" max="4641" width="11.28515625" style="199" customWidth="1"/>
    <col min="4642" max="4647" width="0" style="199" hidden="1" customWidth="1"/>
    <col min="4648" max="4653" width="11.42578125" style="199"/>
    <col min="4654" max="4654" width="14.42578125" style="199" bestFit="1" customWidth="1"/>
    <col min="4655" max="4848" width="11.42578125" style="199"/>
    <col min="4849" max="4849" width="19.28515625" style="199" customWidth="1"/>
    <col min="4850" max="4850" width="6.85546875" style="199" customWidth="1"/>
    <col min="4851" max="4851" width="32.85546875" style="199" customWidth="1"/>
    <col min="4852" max="4853" width="7.42578125" style="199" customWidth="1"/>
    <col min="4854" max="4854" width="5.42578125" style="199" customWidth="1"/>
    <col min="4855" max="4860" width="0" style="199" hidden="1" customWidth="1"/>
    <col min="4861" max="4866" width="5.85546875" style="199" customWidth="1"/>
    <col min="4867" max="4867" width="9.140625" style="199" customWidth="1"/>
    <col min="4868" max="4868" width="8" style="199" customWidth="1"/>
    <col min="4869" max="4869" width="12.28515625" style="199" customWidth="1"/>
    <col min="4870" max="4894" width="0" style="199" hidden="1" customWidth="1"/>
    <col min="4895" max="4895" width="63.42578125" style="199" customWidth="1"/>
    <col min="4896" max="4896" width="51.85546875" style="199" customWidth="1"/>
    <col min="4897" max="4897" width="11.28515625" style="199" customWidth="1"/>
    <col min="4898" max="4903" width="0" style="199" hidden="1" customWidth="1"/>
    <col min="4904" max="4909" width="11.42578125" style="199"/>
    <col min="4910" max="4910" width="14.42578125" style="199" bestFit="1" customWidth="1"/>
    <col min="4911" max="5104" width="11.42578125" style="199"/>
    <col min="5105" max="5105" width="19.28515625" style="199" customWidth="1"/>
    <col min="5106" max="5106" width="6.85546875" style="199" customWidth="1"/>
    <col min="5107" max="5107" width="32.85546875" style="199" customWidth="1"/>
    <col min="5108" max="5109" width="7.42578125" style="199" customWidth="1"/>
    <col min="5110" max="5110" width="5.42578125" style="199" customWidth="1"/>
    <col min="5111" max="5116" width="0" style="199" hidden="1" customWidth="1"/>
    <col min="5117" max="5122" width="5.85546875" style="199" customWidth="1"/>
    <col min="5123" max="5123" width="9.140625" style="199" customWidth="1"/>
    <col min="5124" max="5124" width="8" style="199" customWidth="1"/>
    <col min="5125" max="5125" width="12.28515625" style="199" customWidth="1"/>
    <col min="5126" max="5150" width="0" style="199" hidden="1" customWidth="1"/>
    <col min="5151" max="5151" width="63.42578125" style="199" customWidth="1"/>
    <col min="5152" max="5152" width="51.85546875" style="199" customWidth="1"/>
    <col min="5153" max="5153" width="11.28515625" style="199" customWidth="1"/>
    <col min="5154" max="5159" width="0" style="199" hidden="1" customWidth="1"/>
    <col min="5160" max="5165" width="11.42578125" style="199"/>
    <col min="5166" max="5166" width="14.42578125" style="199" bestFit="1" customWidth="1"/>
    <col min="5167" max="5360" width="11.42578125" style="199"/>
    <col min="5361" max="5361" width="19.28515625" style="199" customWidth="1"/>
    <col min="5362" max="5362" width="6.85546875" style="199" customWidth="1"/>
    <col min="5363" max="5363" width="32.85546875" style="199" customWidth="1"/>
    <col min="5364" max="5365" width="7.42578125" style="199" customWidth="1"/>
    <col min="5366" max="5366" width="5.42578125" style="199" customWidth="1"/>
    <col min="5367" max="5372" width="0" style="199" hidden="1" customWidth="1"/>
    <col min="5373" max="5378" width="5.85546875" style="199" customWidth="1"/>
    <col min="5379" max="5379" width="9.140625" style="199" customWidth="1"/>
    <col min="5380" max="5380" width="8" style="199" customWidth="1"/>
    <col min="5381" max="5381" width="12.28515625" style="199" customWidth="1"/>
    <col min="5382" max="5406" width="0" style="199" hidden="1" customWidth="1"/>
    <col min="5407" max="5407" width="63.42578125" style="199" customWidth="1"/>
    <col min="5408" max="5408" width="51.85546875" style="199" customWidth="1"/>
    <col min="5409" max="5409" width="11.28515625" style="199" customWidth="1"/>
    <col min="5410" max="5415" width="0" style="199" hidden="1" customWidth="1"/>
    <col min="5416" max="5421" width="11.42578125" style="199"/>
    <col min="5422" max="5422" width="14.42578125" style="199" bestFit="1" customWidth="1"/>
    <col min="5423" max="5616" width="11.42578125" style="199"/>
    <col min="5617" max="5617" width="19.28515625" style="199" customWidth="1"/>
    <col min="5618" max="5618" width="6.85546875" style="199" customWidth="1"/>
    <col min="5619" max="5619" width="32.85546875" style="199" customWidth="1"/>
    <col min="5620" max="5621" width="7.42578125" style="199" customWidth="1"/>
    <col min="5622" max="5622" width="5.42578125" style="199" customWidth="1"/>
    <col min="5623" max="5628" width="0" style="199" hidden="1" customWidth="1"/>
    <col min="5629" max="5634" width="5.85546875" style="199" customWidth="1"/>
    <col min="5635" max="5635" width="9.140625" style="199" customWidth="1"/>
    <col min="5636" max="5636" width="8" style="199" customWidth="1"/>
    <col min="5637" max="5637" width="12.28515625" style="199" customWidth="1"/>
    <col min="5638" max="5662" width="0" style="199" hidden="1" customWidth="1"/>
    <col min="5663" max="5663" width="63.42578125" style="199" customWidth="1"/>
    <col min="5664" max="5664" width="51.85546875" style="199" customWidth="1"/>
    <col min="5665" max="5665" width="11.28515625" style="199" customWidth="1"/>
    <col min="5666" max="5671" width="0" style="199" hidden="1" customWidth="1"/>
    <col min="5672" max="5677" width="11.42578125" style="199"/>
    <col min="5678" max="5678" width="14.42578125" style="199" bestFit="1" customWidth="1"/>
    <col min="5679" max="5872" width="11.42578125" style="199"/>
    <col min="5873" max="5873" width="19.28515625" style="199" customWidth="1"/>
    <col min="5874" max="5874" width="6.85546875" style="199" customWidth="1"/>
    <col min="5875" max="5875" width="32.85546875" style="199" customWidth="1"/>
    <col min="5876" max="5877" width="7.42578125" style="199" customWidth="1"/>
    <col min="5878" max="5878" width="5.42578125" style="199" customWidth="1"/>
    <col min="5879" max="5884" width="0" style="199" hidden="1" customWidth="1"/>
    <col min="5885" max="5890" width="5.85546875" style="199" customWidth="1"/>
    <col min="5891" max="5891" width="9.140625" style="199" customWidth="1"/>
    <col min="5892" max="5892" width="8" style="199" customWidth="1"/>
    <col min="5893" max="5893" width="12.28515625" style="199" customWidth="1"/>
    <col min="5894" max="5918" width="0" style="199" hidden="1" customWidth="1"/>
    <col min="5919" max="5919" width="63.42578125" style="199" customWidth="1"/>
    <col min="5920" max="5920" width="51.85546875" style="199" customWidth="1"/>
    <col min="5921" max="5921" width="11.28515625" style="199" customWidth="1"/>
    <col min="5922" max="5927" width="0" style="199" hidden="1" customWidth="1"/>
    <col min="5928" max="5933" width="11.42578125" style="199"/>
    <col min="5934" max="5934" width="14.42578125" style="199" bestFit="1" customWidth="1"/>
    <col min="5935" max="6128" width="11.42578125" style="199"/>
    <col min="6129" max="6129" width="19.28515625" style="199" customWidth="1"/>
    <col min="6130" max="6130" width="6.85546875" style="199" customWidth="1"/>
    <col min="6131" max="6131" width="32.85546875" style="199" customWidth="1"/>
    <col min="6132" max="6133" width="7.42578125" style="199" customWidth="1"/>
    <col min="6134" max="6134" width="5.42578125" style="199" customWidth="1"/>
    <col min="6135" max="6140" width="0" style="199" hidden="1" customWidth="1"/>
    <col min="6141" max="6146" width="5.85546875" style="199" customWidth="1"/>
    <col min="6147" max="6147" width="9.140625" style="199" customWidth="1"/>
    <col min="6148" max="6148" width="8" style="199" customWidth="1"/>
    <col min="6149" max="6149" width="12.28515625" style="199" customWidth="1"/>
    <col min="6150" max="6174" width="0" style="199" hidden="1" customWidth="1"/>
    <col min="6175" max="6175" width="63.42578125" style="199" customWidth="1"/>
    <col min="6176" max="6176" width="51.85546875" style="199" customWidth="1"/>
    <col min="6177" max="6177" width="11.28515625" style="199" customWidth="1"/>
    <col min="6178" max="6183" width="0" style="199" hidden="1" customWidth="1"/>
    <col min="6184" max="6189" width="11.42578125" style="199"/>
    <col min="6190" max="6190" width="14.42578125" style="199" bestFit="1" customWidth="1"/>
    <col min="6191" max="6384" width="11.42578125" style="199"/>
    <col min="6385" max="6385" width="19.28515625" style="199" customWidth="1"/>
    <col min="6386" max="6386" width="6.85546875" style="199" customWidth="1"/>
    <col min="6387" max="6387" width="32.85546875" style="199" customWidth="1"/>
    <col min="6388" max="6389" width="7.42578125" style="199" customWidth="1"/>
    <col min="6390" max="6390" width="5.42578125" style="199" customWidth="1"/>
    <col min="6391" max="6396" width="0" style="199" hidden="1" customWidth="1"/>
    <col min="6397" max="6402" width="5.85546875" style="199" customWidth="1"/>
    <col min="6403" max="6403" width="9.140625" style="199" customWidth="1"/>
    <col min="6404" max="6404" width="8" style="199" customWidth="1"/>
    <col min="6405" max="6405" width="12.28515625" style="199" customWidth="1"/>
    <col min="6406" max="6430" width="0" style="199" hidden="1" customWidth="1"/>
    <col min="6431" max="6431" width="63.42578125" style="199" customWidth="1"/>
    <col min="6432" max="6432" width="51.85546875" style="199" customWidth="1"/>
    <col min="6433" max="6433" width="11.28515625" style="199" customWidth="1"/>
    <col min="6434" max="6439" width="0" style="199" hidden="1" customWidth="1"/>
    <col min="6440" max="6445" width="11.42578125" style="199"/>
    <col min="6446" max="6446" width="14.42578125" style="199" bestFit="1" customWidth="1"/>
    <col min="6447" max="6640" width="11.42578125" style="199"/>
    <col min="6641" max="6641" width="19.28515625" style="199" customWidth="1"/>
    <col min="6642" max="6642" width="6.85546875" style="199" customWidth="1"/>
    <col min="6643" max="6643" width="32.85546875" style="199" customWidth="1"/>
    <col min="6644" max="6645" width="7.42578125" style="199" customWidth="1"/>
    <col min="6646" max="6646" width="5.42578125" style="199" customWidth="1"/>
    <col min="6647" max="6652" width="0" style="199" hidden="1" customWidth="1"/>
    <col min="6653" max="6658" width="5.85546875" style="199" customWidth="1"/>
    <col min="6659" max="6659" width="9.140625" style="199" customWidth="1"/>
    <col min="6660" max="6660" width="8" style="199" customWidth="1"/>
    <col min="6661" max="6661" width="12.28515625" style="199" customWidth="1"/>
    <col min="6662" max="6686" width="0" style="199" hidden="1" customWidth="1"/>
    <col min="6687" max="6687" width="63.42578125" style="199" customWidth="1"/>
    <col min="6688" max="6688" width="51.85546875" style="199" customWidth="1"/>
    <col min="6689" max="6689" width="11.28515625" style="199" customWidth="1"/>
    <col min="6690" max="6695" width="0" style="199" hidden="1" customWidth="1"/>
    <col min="6696" max="6701" width="11.42578125" style="199"/>
    <col min="6702" max="6702" width="14.42578125" style="199" bestFit="1" customWidth="1"/>
    <col min="6703" max="6896" width="11.42578125" style="199"/>
    <col min="6897" max="6897" width="19.28515625" style="199" customWidth="1"/>
    <col min="6898" max="6898" width="6.85546875" style="199" customWidth="1"/>
    <col min="6899" max="6899" width="32.85546875" style="199" customWidth="1"/>
    <col min="6900" max="6901" width="7.42578125" style="199" customWidth="1"/>
    <col min="6902" max="6902" width="5.42578125" style="199" customWidth="1"/>
    <col min="6903" max="6908" width="0" style="199" hidden="1" customWidth="1"/>
    <col min="6909" max="6914" width="5.85546875" style="199" customWidth="1"/>
    <col min="6915" max="6915" width="9.140625" style="199" customWidth="1"/>
    <col min="6916" max="6916" width="8" style="199" customWidth="1"/>
    <col min="6917" max="6917" width="12.28515625" style="199" customWidth="1"/>
    <col min="6918" max="6942" width="0" style="199" hidden="1" customWidth="1"/>
    <col min="6943" max="6943" width="63.42578125" style="199" customWidth="1"/>
    <col min="6944" max="6944" width="51.85546875" style="199" customWidth="1"/>
    <col min="6945" max="6945" width="11.28515625" style="199" customWidth="1"/>
    <col min="6946" max="6951" width="0" style="199" hidden="1" customWidth="1"/>
    <col min="6952" max="6957" width="11.42578125" style="199"/>
    <col min="6958" max="6958" width="14.42578125" style="199" bestFit="1" customWidth="1"/>
    <col min="6959" max="7152" width="11.42578125" style="199"/>
    <col min="7153" max="7153" width="19.28515625" style="199" customWidth="1"/>
    <col min="7154" max="7154" width="6.85546875" style="199" customWidth="1"/>
    <col min="7155" max="7155" width="32.85546875" style="199" customWidth="1"/>
    <col min="7156" max="7157" width="7.42578125" style="199" customWidth="1"/>
    <col min="7158" max="7158" width="5.42578125" style="199" customWidth="1"/>
    <col min="7159" max="7164" width="0" style="199" hidden="1" customWidth="1"/>
    <col min="7165" max="7170" width="5.85546875" style="199" customWidth="1"/>
    <col min="7171" max="7171" width="9.140625" style="199" customWidth="1"/>
    <col min="7172" max="7172" width="8" style="199" customWidth="1"/>
    <col min="7173" max="7173" width="12.28515625" style="199" customWidth="1"/>
    <col min="7174" max="7198" width="0" style="199" hidden="1" customWidth="1"/>
    <col min="7199" max="7199" width="63.42578125" style="199" customWidth="1"/>
    <col min="7200" max="7200" width="51.85546875" style="199" customWidth="1"/>
    <col min="7201" max="7201" width="11.28515625" style="199" customWidth="1"/>
    <col min="7202" max="7207" width="0" style="199" hidden="1" customWidth="1"/>
    <col min="7208" max="7213" width="11.42578125" style="199"/>
    <col min="7214" max="7214" width="14.42578125" style="199" bestFit="1" customWidth="1"/>
    <col min="7215" max="7408" width="11.42578125" style="199"/>
    <col min="7409" max="7409" width="19.28515625" style="199" customWidth="1"/>
    <col min="7410" max="7410" width="6.85546875" style="199" customWidth="1"/>
    <col min="7411" max="7411" width="32.85546875" style="199" customWidth="1"/>
    <col min="7412" max="7413" width="7.42578125" style="199" customWidth="1"/>
    <col min="7414" max="7414" width="5.42578125" style="199" customWidth="1"/>
    <col min="7415" max="7420" width="0" style="199" hidden="1" customWidth="1"/>
    <col min="7421" max="7426" width="5.85546875" style="199" customWidth="1"/>
    <col min="7427" max="7427" width="9.140625" style="199" customWidth="1"/>
    <col min="7428" max="7428" width="8" style="199" customWidth="1"/>
    <col min="7429" max="7429" width="12.28515625" style="199" customWidth="1"/>
    <col min="7430" max="7454" width="0" style="199" hidden="1" customWidth="1"/>
    <col min="7455" max="7455" width="63.42578125" style="199" customWidth="1"/>
    <col min="7456" max="7456" width="51.85546875" style="199" customWidth="1"/>
    <col min="7457" max="7457" width="11.28515625" style="199" customWidth="1"/>
    <col min="7458" max="7463" width="0" style="199" hidden="1" customWidth="1"/>
    <col min="7464" max="7469" width="11.42578125" style="199"/>
    <col min="7470" max="7470" width="14.42578125" style="199" bestFit="1" customWidth="1"/>
    <col min="7471" max="7664" width="11.42578125" style="199"/>
    <col min="7665" max="7665" width="19.28515625" style="199" customWidth="1"/>
    <col min="7666" max="7666" width="6.85546875" style="199" customWidth="1"/>
    <col min="7667" max="7667" width="32.85546875" style="199" customWidth="1"/>
    <col min="7668" max="7669" width="7.42578125" style="199" customWidth="1"/>
    <col min="7670" max="7670" width="5.42578125" style="199" customWidth="1"/>
    <col min="7671" max="7676" width="0" style="199" hidden="1" customWidth="1"/>
    <col min="7677" max="7682" width="5.85546875" style="199" customWidth="1"/>
    <col min="7683" max="7683" width="9.140625" style="199" customWidth="1"/>
    <col min="7684" max="7684" width="8" style="199" customWidth="1"/>
    <col min="7685" max="7685" width="12.28515625" style="199" customWidth="1"/>
    <col min="7686" max="7710" width="0" style="199" hidden="1" customWidth="1"/>
    <col min="7711" max="7711" width="63.42578125" style="199" customWidth="1"/>
    <col min="7712" max="7712" width="51.85546875" style="199" customWidth="1"/>
    <col min="7713" max="7713" width="11.28515625" style="199" customWidth="1"/>
    <col min="7714" max="7719" width="0" style="199" hidden="1" customWidth="1"/>
    <col min="7720" max="7725" width="11.42578125" style="199"/>
    <col min="7726" max="7726" width="14.42578125" style="199" bestFit="1" customWidth="1"/>
    <col min="7727" max="7920" width="11.42578125" style="199"/>
    <col min="7921" max="7921" width="19.28515625" style="199" customWidth="1"/>
    <col min="7922" max="7922" width="6.85546875" style="199" customWidth="1"/>
    <col min="7923" max="7923" width="32.85546875" style="199" customWidth="1"/>
    <col min="7924" max="7925" width="7.42578125" style="199" customWidth="1"/>
    <col min="7926" max="7926" width="5.42578125" style="199" customWidth="1"/>
    <col min="7927" max="7932" width="0" style="199" hidden="1" customWidth="1"/>
    <col min="7933" max="7938" width="5.85546875" style="199" customWidth="1"/>
    <col min="7939" max="7939" width="9.140625" style="199" customWidth="1"/>
    <col min="7940" max="7940" width="8" style="199" customWidth="1"/>
    <col min="7941" max="7941" width="12.28515625" style="199" customWidth="1"/>
    <col min="7942" max="7966" width="0" style="199" hidden="1" customWidth="1"/>
    <col min="7967" max="7967" width="63.42578125" style="199" customWidth="1"/>
    <col min="7968" max="7968" width="51.85546875" style="199" customWidth="1"/>
    <col min="7969" max="7969" width="11.28515625" style="199" customWidth="1"/>
    <col min="7970" max="7975" width="0" style="199" hidden="1" customWidth="1"/>
    <col min="7976" max="7981" width="11.42578125" style="199"/>
    <col min="7982" max="7982" width="14.42578125" style="199" bestFit="1" customWidth="1"/>
    <col min="7983" max="8176" width="11.42578125" style="199"/>
    <col min="8177" max="8177" width="19.28515625" style="199" customWidth="1"/>
    <col min="8178" max="8178" width="6.85546875" style="199" customWidth="1"/>
    <col min="8179" max="8179" width="32.85546875" style="199" customWidth="1"/>
    <col min="8180" max="8181" width="7.42578125" style="199" customWidth="1"/>
    <col min="8182" max="8182" width="5.42578125" style="199" customWidth="1"/>
    <col min="8183" max="8188" width="0" style="199" hidden="1" customWidth="1"/>
    <col min="8189" max="8194" width="5.85546875" style="199" customWidth="1"/>
    <col min="8195" max="8195" width="9.140625" style="199" customWidth="1"/>
    <col min="8196" max="8196" width="8" style="199" customWidth="1"/>
    <col min="8197" max="8197" width="12.28515625" style="199" customWidth="1"/>
    <col min="8198" max="8222" width="0" style="199" hidden="1" customWidth="1"/>
    <col min="8223" max="8223" width="63.42578125" style="199" customWidth="1"/>
    <col min="8224" max="8224" width="51.85546875" style="199" customWidth="1"/>
    <col min="8225" max="8225" width="11.28515625" style="199" customWidth="1"/>
    <col min="8226" max="8231" width="0" style="199" hidden="1" customWidth="1"/>
    <col min="8232" max="8237" width="11.42578125" style="199"/>
    <col min="8238" max="8238" width="14.42578125" style="199" bestFit="1" customWidth="1"/>
    <col min="8239" max="8432" width="11.42578125" style="199"/>
    <col min="8433" max="8433" width="19.28515625" style="199" customWidth="1"/>
    <col min="8434" max="8434" width="6.85546875" style="199" customWidth="1"/>
    <col min="8435" max="8435" width="32.85546875" style="199" customWidth="1"/>
    <col min="8436" max="8437" width="7.42578125" style="199" customWidth="1"/>
    <col min="8438" max="8438" width="5.42578125" style="199" customWidth="1"/>
    <col min="8439" max="8444" width="0" style="199" hidden="1" customWidth="1"/>
    <col min="8445" max="8450" width="5.85546875" style="199" customWidth="1"/>
    <col min="8451" max="8451" width="9.140625" style="199" customWidth="1"/>
    <col min="8452" max="8452" width="8" style="199" customWidth="1"/>
    <col min="8453" max="8453" width="12.28515625" style="199" customWidth="1"/>
    <col min="8454" max="8478" width="0" style="199" hidden="1" customWidth="1"/>
    <col min="8479" max="8479" width="63.42578125" style="199" customWidth="1"/>
    <col min="8480" max="8480" width="51.85546875" style="199" customWidth="1"/>
    <col min="8481" max="8481" width="11.28515625" style="199" customWidth="1"/>
    <col min="8482" max="8487" width="0" style="199" hidden="1" customWidth="1"/>
    <col min="8488" max="8493" width="11.42578125" style="199"/>
    <col min="8494" max="8494" width="14.42578125" style="199" bestFit="1" customWidth="1"/>
    <col min="8495" max="8688" width="11.42578125" style="199"/>
    <col min="8689" max="8689" width="19.28515625" style="199" customWidth="1"/>
    <col min="8690" max="8690" width="6.85546875" style="199" customWidth="1"/>
    <col min="8691" max="8691" width="32.85546875" style="199" customWidth="1"/>
    <col min="8692" max="8693" width="7.42578125" style="199" customWidth="1"/>
    <col min="8694" max="8694" width="5.42578125" style="199" customWidth="1"/>
    <col min="8695" max="8700" width="0" style="199" hidden="1" customWidth="1"/>
    <col min="8701" max="8706" width="5.85546875" style="199" customWidth="1"/>
    <col min="8707" max="8707" width="9.140625" style="199" customWidth="1"/>
    <col min="8708" max="8708" width="8" style="199" customWidth="1"/>
    <col min="8709" max="8709" width="12.28515625" style="199" customWidth="1"/>
    <col min="8710" max="8734" width="0" style="199" hidden="1" customWidth="1"/>
    <col min="8735" max="8735" width="63.42578125" style="199" customWidth="1"/>
    <col min="8736" max="8736" width="51.85546875" style="199" customWidth="1"/>
    <col min="8737" max="8737" width="11.28515625" style="199" customWidth="1"/>
    <col min="8738" max="8743" width="0" style="199" hidden="1" customWidth="1"/>
    <col min="8744" max="8749" width="11.42578125" style="199"/>
    <col min="8750" max="8750" width="14.42578125" style="199" bestFit="1" customWidth="1"/>
    <col min="8751" max="8944" width="11.42578125" style="199"/>
    <col min="8945" max="8945" width="19.28515625" style="199" customWidth="1"/>
    <col min="8946" max="8946" width="6.85546875" style="199" customWidth="1"/>
    <col min="8947" max="8947" width="32.85546875" style="199" customWidth="1"/>
    <col min="8948" max="8949" width="7.42578125" style="199" customWidth="1"/>
    <col min="8950" max="8950" width="5.42578125" style="199" customWidth="1"/>
    <col min="8951" max="8956" width="0" style="199" hidden="1" customWidth="1"/>
    <col min="8957" max="8962" width="5.85546875" style="199" customWidth="1"/>
    <col min="8963" max="8963" width="9.140625" style="199" customWidth="1"/>
    <col min="8964" max="8964" width="8" style="199" customWidth="1"/>
    <col min="8965" max="8965" width="12.28515625" style="199" customWidth="1"/>
    <col min="8966" max="8990" width="0" style="199" hidden="1" customWidth="1"/>
    <col min="8991" max="8991" width="63.42578125" style="199" customWidth="1"/>
    <col min="8992" max="8992" width="51.85546875" style="199" customWidth="1"/>
    <col min="8993" max="8993" width="11.28515625" style="199" customWidth="1"/>
    <col min="8994" max="8999" width="0" style="199" hidden="1" customWidth="1"/>
    <col min="9000" max="9005" width="11.42578125" style="199"/>
    <col min="9006" max="9006" width="14.42578125" style="199" bestFit="1" customWidth="1"/>
    <col min="9007" max="9200" width="11.42578125" style="199"/>
    <col min="9201" max="9201" width="19.28515625" style="199" customWidth="1"/>
    <col min="9202" max="9202" width="6.85546875" style="199" customWidth="1"/>
    <col min="9203" max="9203" width="32.85546875" style="199" customWidth="1"/>
    <col min="9204" max="9205" width="7.42578125" style="199" customWidth="1"/>
    <col min="9206" max="9206" width="5.42578125" style="199" customWidth="1"/>
    <col min="9207" max="9212" width="0" style="199" hidden="1" customWidth="1"/>
    <col min="9213" max="9218" width="5.85546875" style="199" customWidth="1"/>
    <col min="9219" max="9219" width="9.140625" style="199" customWidth="1"/>
    <col min="9220" max="9220" width="8" style="199" customWidth="1"/>
    <col min="9221" max="9221" width="12.28515625" style="199" customWidth="1"/>
    <col min="9222" max="9246" width="0" style="199" hidden="1" customWidth="1"/>
    <col min="9247" max="9247" width="63.42578125" style="199" customWidth="1"/>
    <col min="9248" max="9248" width="51.85546875" style="199" customWidth="1"/>
    <col min="9249" max="9249" width="11.28515625" style="199" customWidth="1"/>
    <col min="9250" max="9255" width="0" style="199" hidden="1" customWidth="1"/>
    <col min="9256" max="9261" width="11.42578125" style="199"/>
    <col min="9262" max="9262" width="14.42578125" style="199" bestFit="1" customWidth="1"/>
    <col min="9263" max="9456" width="11.42578125" style="199"/>
    <col min="9457" max="9457" width="19.28515625" style="199" customWidth="1"/>
    <col min="9458" max="9458" width="6.85546875" style="199" customWidth="1"/>
    <col min="9459" max="9459" width="32.85546875" style="199" customWidth="1"/>
    <col min="9460" max="9461" width="7.42578125" style="199" customWidth="1"/>
    <col min="9462" max="9462" width="5.42578125" style="199" customWidth="1"/>
    <col min="9463" max="9468" width="0" style="199" hidden="1" customWidth="1"/>
    <col min="9469" max="9474" width="5.85546875" style="199" customWidth="1"/>
    <col min="9475" max="9475" width="9.140625" style="199" customWidth="1"/>
    <col min="9476" max="9476" width="8" style="199" customWidth="1"/>
    <col min="9477" max="9477" width="12.28515625" style="199" customWidth="1"/>
    <col min="9478" max="9502" width="0" style="199" hidden="1" customWidth="1"/>
    <col min="9503" max="9503" width="63.42578125" style="199" customWidth="1"/>
    <col min="9504" max="9504" width="51.85546875" style="199" customWidth="1"/>
    <col min="9505" max="9505" width="11.28515625" style="199" customWidth="1"/>
    <col min="9506" max="9511" width="0" style="199" hidden="1" customWidth="1"/>
    <col min="9512" max="9517" width="11.42578125" style="199"/>
    <col min="9518" max="9518" width="14.42578125" style="199" bestFit="1" customWidth="1"/>
    <col min="9519" max="9712" width="11.42578125" style="199"/>
    <col min="9713" max="9713" width="19.28515625" style="199" customWidth="1"/>
    <col min="9714" max="9714" width="6.85546875" style="199" customWidth="1"/>
    <col min="9715" max="9715" width="32.85546875" style="199" customWidth="1"/>
    <col min="9716" max="9717" width="7.42578125" style="199" customWidth="1"/>
    <col min="9718" max="9718" width="5.42578125" style="199" customWidth="1"/>
    <col min="9719" max="9724" width="0" style="199" hidden="1" customWidth="1"/>
    <col min="9725" max="9730" width="5.85546875" style="199" customWidth="1"/>
    <col min="9731" max="9731" width="9.140625" style="199" customWidth="1"/>
    <col min="9732" max="9732" width="8" style="199" customWidth="1"/>
    <col min="9733" max="9733" width="12.28515625" style="199" customWidth="1"/>
    <col min="9734" max="9758" width="0" style="199" hidden="1" customWidth="1"/>
    <col min="9759" max="9759" width="63.42578125" style="199" customWidth="1"/>
    <col min="9760" max="9760" width="51.85546875" style="199" customWidth="1"/>
    <col min="9761" max="9761" width="11.28515625" style="199" customWidth="1"/>
    <col min="9762" max="9767" width="0" style="199" hidden="1" customWidth="1"/>
    <col min="9768" max="9773" width="11.42578125" style="199"/>
    <col min="9774" max="9774" width="14.42578125" style="199" bestFit="1" customWidth="1"/>
    <col min="9775" max="9968" width="11.42578125" style="199"/>
    <col min="9969" max="9969" width="19.28515625" style="199" customWidth="1"/>
    <col min="9970" max="9970" width="6.85546875" style="199" customWidth="1"/>
    <col min="9971" max="9971" width="32.85546875" style="199" customWidth="1"/>
    <col min="9972" max="9973" width="7.42578125" style="199" customWidth="1"/>
    <col min="9974" max="9974" width="5.42578125" style="199" customWidth="1"/>
    <col min="9975" max="9980" width="0" style="199" hidden="1" customWidth="1"/>
    <col min="9981" max="9986" width="5.85546875" style="199" customWidth="1"/>
    <col min="9987" max="9987" width="9.140625" style="199" customWidth="1"/>
    <col min="9988" max="9988" width="8" style="199" customWidth="1"/>
    <col min="9989" max="9989" width="12.28515625" style="199" customWidth="1"/>
    <col min="9990" max="10014" width="0" style="199" hidden="1" customWidth="1"/>
    <col min="10015" max="10015" width="63.42578125" style="199" customWidth="1"/>
    <col min="10016" max="10016" width="51.85546875" style="199" customWidth="1"/>
    <col min="10017" max="10017" width="11.28515625" style="199" customWidth="1"/>
    <col min="10018" max="10023" width="0" style="199" hidden="1" customWidth="1"/>
    <col min="10024" max="10029" width="11.42578125" style="199"/>
    <col min="10030" max="10030" width="14.42578125" style="199" bestFit="1" customWidth="1"/>
    <col min="10031" max="10224" width="11.42578125" style="199"/>
    <col min="10225" max="10225" width="19.28515625" style="199" customWidth="1"/>
    <col min="10226" max="10226" width="6.85546875" style="199" customWidth="1"/>
    <col min="10227" max="10227" width="32.85546875" style="199" customWidth="1"/>
    <col min="10228" max="10229" width="7.42578125" style="199" customWidth="1"/>
    <col min="10230" max="10230" width="5.42578125" style="199" customWidth="1"/>
    <col min="10231" max="10236" width="0" style="199" hidden="1" customWidth="1"/>
    <col min="10237" max="10242" width="5.85546875" style="199" customWidth="1"/>
    <col min="10243" max="10243" width="9.140625" style="199" customWidth="1"/>
    <col min="10244" max="10244" width="8" style="199" customWidth="1"/>
    <col min="10245" max="10245" width="12.28515625" style="199" customWidth="1"/>
    <col min="10246" max="10270" width="0" style="199" hidden="1" customWidth="1"/>
    <col min="10271" max="10271" width="63.42578125" style="199" customWidth="1"/>
    <col min="10272" max="10272" width="51.85546875" style="199" customWidth="1"/>
    <col min="10273" max="10273" width="11.28515625" style="199" customWidth="1"/>
    <col min="10274" max="10279" width="0" style="199" hidden="1" customWidth="1"/>
    <col min="10280" max="10285" width="11.42578125" style="199"/>
    <col min="10286" max="10286" width="14.42578125" style="199" bestFit="1" customWidth="1"/>
    <col min="10287" max="10480" width="11.42578125" style="199"/>
    <col min="10481" max="10481" width="19.28515625" style="199" customWidth="1"/>
    <col min="10482" max="10482" width="6.85546875" style="199" customWidth="1"/>
    <col min="10483" max="10483" width="32.85546875" style="199" customWidth="1"/>
    <col min="10484" max="10485" width="7.42578125" style="199" customWidth="1"/>
    <col min="10486" max="10486" width="5.42578125" style="199" customWidth="1"/>
    <col min="10487" max="10492" width="0" style="199" hidden="1" customWidth="1"/>
    <col min="10493" max="10498" width="5.85546875" style="199" customWidth="1"/>
    <col min="10499" max="10499" width="9.140625" style="199" customWidth="1"/>
    <col min="10500" max="10500" width="8" style="199" customWidth="1"/>
    <col min="10501" max="10501" width="12.28515625" style="199" customWidth="1"/>
    <col min="10502" max="10526" width="0" style="199" hidden="1" customWidth="1"/>
    <col min="10527" max="10527" width="63.42578125" style="199" customWidth="1"/>
    <col min="10528" max="10528" width="51.85546875" style="199" customWidth="1"/>
    <col min="10529" max="10529" width="11.28515625" style="199" customWidth="1"/>
    <col min="10530" max="10535" width="0" style="199" hidden="1" customWidth="1"/>
    <col min="10536" max="10541" width="11.42578125" style="199"/>
    <col min="10542" max="10542" width="14.42578125" style="199" bestFit="1" customWidth="1"/>
    <col min="10543" max="10736" width="11.42578125" style="199"/>
    <col min="10737" max="10737" width="19.28515625" style="199" customWidth="1"/>
    <col min="10738" max="10738" width="6.85546875" style="199" customWidth="1"/>
    <col min="10739" max="10739" width="32.85546875" style="199" customWidth="1"/>
    <col min="10740" max="10741" width="7.42578125" style="199" customWidth="1"/>
    <col min="10742" max="10742" width="5.42578125" style="199" customWidth="1"/>
    <col min="10743" max="10748" width="0" style="199" hidden="1" customWidth="1"/>
    <col min="10749" max="10754" width="5.85546875" style="199" customWidth="1"/>
    <col min="10755" max="10755" width="9.140625" style="199" customWidth="1"/>
    <col min="10756" max="10756" width="8" style="199" customWidth="1"/>
    <col min="10757" max="10757" width="12.28515625" style="199" customWidth="1"/>
    <col min="10758" max="10782" width="0" style="199" hidden="1" customWidth="1"/>
    <col min="10783" max="10783" width="63.42578125" style="199" customWidth="1"/>
    <col min="10784" max="10784" width="51.85546875" style="199" customWidth="1"/>
    <col min="10785" max="10785" width="11.28515625" style="199" customWidth="1"/>
    <col min="10786" max="10791" width="0" style="199" hidden="1" customWidth="1"/>
    <col min="10792" max="10797" width="11.42578125" style="199"/>
    <col min="10798" max="10798" width="14.42578125" style="199" bestFit="1" customWidth="1"/>
    <col min="10799" max="10992" width="11.42578125" style="199"/>
    <col min="10993" max="10993" width="19.28515625" style="199" customWidth="1"/>
    <col min="10994" max="10994" width="6.85546875" style="199" customWidth="1"/>
    <col min="10995" max="10995" width="32.85546875" style="199" customWidth="1"/>
    <col min="10996" max="10997" width="7.42578125" style="199" customWidth="1"/>
    <col min="10998" max="10998" width="5.42578125" style="199" customWidth="1"/>
    <col min="10999" max="11004" width="0" style="199" hidden="1" customWidth="1"/>
    <col min="11005" max="11010" width="5.85546875" style="199" customWidth="1"/>
    <col min="11011" max="11011" width="9.140625" style="199" customWidth="1"/>
    <col min="11012" max="11012" width="8" style="199" customWidth="1"/>
    <col min="11013" max="11013" width="12.28515625" style="199" customWidth="1"/>
    <col min="11014" max="11038" width="0" style="199" hidden="1" customWidth="1"/>
    <col min="11039" max="11039" width="63.42578125" style="199" customWidth="1"/>
    <col min="11040" max="11040" width="51.85546875" style="199" customWidth="1"/>
    <col min="11041" max="11041" width="11.28515625" style="199" customWidth="1"/>
    <col min="11042" max="11047" width="0" style="199" hidden="1" customWidth="1"/>
    <col min="11048" max="11053" width="11.42578125" style="199"/>
    <col min="11054" max="11054" width="14.42578125" style="199" bestFit="1" customWidth="1"/>
    <col min="11055" max="11248" width="11.42578125" style="199"/>
    <col min="11249" max="11249" width="19.28515625" style="199" customWidth="1"/>
    <col min="11250" max="11250" width="6.85546875" style="199" customWidth="1"/>
    <col min="11251" max="11251" width="32.85546875" style="199" customWidth="1"/>
    <col min="11252" max="11253" width="7.42578125" style="199" customWidth="1"/>
    <col min="11254" max="11254" width="5.42578125" style="199" customWidth="1"/>
    <col min="11255" max="11260" width="0" style="199" hidden="1" customWidth="1"/>
    <col min="11261" max="11266" width="5.85546875" style="199" customWidth="1"/>
    <col min="11267" max="11267" width="9.140625" style="199" customWidth="1"/>
    <col min="11268" max="11268" width="8" style="199" customWidth="1"/>
    <col min="11269" max="11269" width="12.28515625" style="199" customWidth="1"/>
    <col min="11270" max="11294" width="0" style="199" hidden="1" customWidth="1"/>
    <col min="11295" max="11295" width="63.42578125" style="199" customWidth="1"/>
    <col min="11296" max="11296" width="51.85546875" style="199" customWidth="1"/>
    <col min="11297" max="11297" width="11.28515625" style="199" customWidth="1"/>
    <col min="11298" max="11303" width="0" style="199" hidden="1" customWidth="1"/>
    <col min="11304" max="11309" width="11.42578125" style="199"/>
    <col min="11310" max="11310" width="14.42578125" style="199" bestFit="1" customWidth="1"/>
    <col min="11311" max="11504" width="11.42578125" style="199"/>
    <col min="11505" max="11505" width="19.28515625" style="199" customWidth="1"/>
    <col min="11506" max="11506" width="6.85546875" style="199" customWidth="1"/>
    <col min="11507" max="11507" width="32.85546875" style="199" customWidth="1"/>
    <col min="11508" max="11509" width="7.42578125" style="199" customWidth="1"/>
    <col min="11510" max="11510" width="5.42578125" style="199" customWidth="1"/>
    <col min="11511" max="11516" width="0" style="199" hidden="1" customWidth="1"/>
    <col min="11517" max="11522" width="5.85546875" style="199" customWidth="1"/>
    <col min="11523" max="11523" width="9.140625" style="199" customWidth="1"/>
    <col min="11524" max="11524" width="8" style="199" customWidth="1"/>
    <col min="11525" max="11525" width="12.28515625" style="199" customWidth="1"/>
    <col min="11526" max="11550" width="0" style="199" hidden="1" customWidth="1"/>
    <col min="11551" max="11551" width="63.42578125" style="199" customWidth="1"/>
    <col min="11552" max="11552" width="51.85546875" style="199" customWidth="1"/>
    <col min="11553" max="11553" width="11.28515625" style="199" customWidth="1"/>
    <col min="11554" max="11559" width="0" style="199" hidden="1" customWidth="1"/>
    <col min="11560" max="11565" width="11.42578125" style="199"/>
    <col min="11566" max="11566" width="14.42578125" style="199" bestFit="1" customWidth="1"/>
    <col min="11567" max="11760" width="11.42578125" style="199"/>
    <col min="11761" max="11761" width="19.28515625" style="199" customWidth="1"/>
    <col min="11762" max="11762" width="6.85546875" style="199" customWidth="1"/>
    <col min="11763" max="11763" width="32.85546875" style="199" customWidth="1"/>
    <col min="11764" max="11765" width="7.42578125" style="199" customWidth="1"/>
    <col min="11766" max="11766" width="5.42578125" style="199" customWidth="1"/>
    <col min="11767" max="11772" width="0" style="199" hidden="1" customWidth="1"/>
    <col min="11773" max="11778" width="5.85546875" style="199" customWidth="1"/>
    <col min="11779" max="11779" width="9.140625" style="199" customWidth="1"/>
    <col min="11780" max="11780" width="8" style="199" customWidth="1"/>
    <col min="11781" max="11781" width="12.28515625" style="199" customWidth="1"/>
    <col min="11782" max="11806" width="0" style="199" hidden="1" customWidth="1"/>
    <col min="11807" max="11807" width="63.42578125" style="199" customWidth="1"/>
    <col min="11808" max="11808" width="51.85546875" style="199" customWidth="1"/>
    <col min="11809" max="11809" width="11.28515625" style="199" customWidth="1"/>
    <col min="11810" max="11815" width="0" style="199" hidden="1" customWidth="1"/>
    <col min="11816" max="11821" width="11.42578125" style="199"/>
    <col min="11822" max="11822" width="14.42578125" style="199" bestFit="1" customWidth="1"/>
    <col min="11823" max="12016" width="11.42578125" style="199"/>
    <col min="12017" max="12017" width="19.28515625" style="199" customWidth="1"/>
    <col min="12018" max="12018" width="6.85546875" style="199" customWidth="1"/>
    <col min="12019" max="12019" width="32.85546875" style="199" customWidth="1"/>
    <col min="12020" max="12021" width="7.42578125" style="199" customWidth="1"/>
    <col min="12022" max="12022" width="5.42578125" style="199" customWidth="1"/>
    <col min="12023" max="12028" width="0" style="199" hidden="1" customWidth="1"/>
    <col min="12029" max="12034" width="5.85546875" style="199" customWidth="1"/>
    <col min="12035" max="12035" width="9.140625" style="199" customWidth="1"/>
    <col min="12036" max="12036" width="8" style="199" customWidth="1"/>
    <col min="12037" max="12037" width="12.28515625" style="199" customWidth="1"/>
    <col min="12038" max="12062" width="0" style="199" hidden="1" customWidth="1"/>
    <col min="12063" max="12063" width="63.42578125" style="199" customWidth="1"/>
    <col min="12064" max="12064" width="51.85546875" style="199" customWidth="1"/>
    <col min="12065" max="12065" width="11.28515625" style="199" customWidth="1"/>
    <col min="12066" max="12071" width="0" style="199" hidden="1" customWidth="1"/>
    <col min="12072" max="12077" width="11.42578125" style="199"/>
    <col min="12078" max="12078" width="14.42578125" style="199" bestFit="1" customWidth="1"/>
    <col min="12079" max="12272" width="11.42578125" style="199"/>
    <col min="12273" max="12273" width="19.28515625" style="199" customWidth="1"/>
    <col min="12274" max="12274" width="6.85546875" style="199" customWidth="1"/>
    <col min="12275" max="12275" width="32.85546875" style="199" customWidth="1"/>
    <col min="12276" max="12277" width="7.42578125" style="199" customWidth="1"/>
    <col min="12278" max="12278" width="5.42578125" style="199" customWidth="1"/>
    <col min="12279" max="12284" width="0" style="199" hidden="1" customWidth="1"/>
    <col min="12285" max="12290" width="5.85546875" style="199" customWidth="1"/>
    <col min="12291" max="12291" width="9.140625" style="199" customWidth="1"/>
    <col min="12292" max="12292" width="8" style="199" customWidth="1"/>
    <col min="12293" max="12293" width="12.28515625" style="199" customWidth="1"/>
    <col min="12294" max="12318" width="0" style="199" hidden="1" customWidth="1"/>
    <col min="12319" max="12319" width="63.42578125" style="199" customWidth="1"/>
    <col min="12320" max="12320" width="51.85546875" style="199" customWidth="1"/>
    <col min="12321" max="12321" width="11.28515625" style="199" customWidth="1"/>
    <col min="12322" max="12327" width="0" style="199" hidden="1" customWidth="1"/>
    <col min="12328" max="12333" width="11.42578125" style="199"/>
    <col min="12334" max="12334" width="14.42578125" style="199" bestFit="1" customWidth="1"/>
    <col min="12335" max="12528" width="11.42578125" style="199"/>
    <col min="12529" max="12529" width="19.28515625" style="199" customWidth="1"/>
    <col min="12530" max="12530" width="6.85546875" style="199" customWidth="1"/>
    <col min="12531" max="12531" width="32.85546875" style="199" customWidth="1"/>
    <col min="12532" max="12533" width="7.42578125" style="199" customWidth="1"/>
    <col min="12534" max="12534" width="5.42578125" style="199" customWidth="1"/>
    <col min="12535" max="12540" width="0" style="199" hidden="1" customWidth="1"/>
    <col min="12541" max="12546" width="5.85546875" style="199" customWidth="1"/>
    <col min="12547" max="12547" width="9.140625" style="199" customWidth="1"/>
    <col min="12548" max="12548" width="8" style="199" customWidth="1"/>
    <col min="12549" max="12549" width="12.28515625" style="199" customWidth="1"/>
    <col min="12550" max="12574" width="0" style="199" hidden="1" customWidth="1"/>
    <col min="12575" max="12575" width="63.42578125" style="199" customWidth="1"/>
    <col min="12576" max="12576" width="51.85546875" style="199" customWidth="1"/>
    <col min="12577" max="12577" width="11.28515625" style="199" customWidth="1"/>
    <col min="12578" max="12583" width="0" style="199" hidden="1" customWidth="1"/>
    <col min="12584" max="12589" width="11.42578125" style="199"/>
    <col min="12590" max="12590" width="14.42578125" style="199" bestFit="1" customWidth="1"/>
    <col min="12591" max="12784" width="11.42578125" style="199"/>
    <col min="12785" max="12785" width="19.28515625" style="199" customWidth="1"/>
    <col min="12786" max="12786" width="6.85546875" style="199" customWidth="1"/>
    <col min="12787" max="12787" width="32.85546875" style="199" customWidth="1"/>
    <col min="12788" max="12789" width="7.42578125" style="199" customWidth="1"/>
    <col min="12790" max="12790" width="5.42578125" style="199" customWidth="1"/>
    <col min="12791" max="12796" width="0" style="199" hidden="1" customWidth="1"/>
    <col min="12797" max="12802" width="5.85546875" style="199" customWidth="1"/>
    <col min="12803" max="12803" width="9.140625" style="199" customWidth="1"/>
    <col min="12804" max="12804" width="8" style="199" customWidth="1"/>
    <col min="12805" max="12805" width="12.28515625" style="199" customWidth="1"/>
    <col min="12806" max="12830" width="0" style="199" hidden="1" customWidth="1"/>
    <col min="12831" max="12831" width="63.42578125" style="199" customWidth="1"/>
    <col min="12832" max="12832" width="51.85546875" style="199" customWidth="1"/>
    <col min="12833" max="12833" width="11.28515625" style="199" customWidth="1"/>
    <col min="12834" max="12839" width="0" style="199" hidden="1" customWidth="1"/>
    <col min="12840" max="12845" width="11.42578125" style="199"/>
    <col min="12846" max="12846" width="14.42578125" style="199" bestFit="1" customWidth="1"/>
    <col min="12847" max="13040" width="11.42578125" style="199"/>
    <col min="13041" max="13041" width="19.28515625" style="199" customWidth="1"/>
    <col min="13042" max="13042" width="6.85546875" style="199" customWidth="1"/>
    <col min="13043" max="13043" width="32.85546875" style="199" customWidth="1"/>
    <col min="13044" max="13045" width="7.42578125" style="199" customWidth="1"/>
    <col min="13046" max="13046" width="5.42578125" style="199" customWidth="1"/>
    <col min="13047" max="13052" width="0" style="199" hidden="1" customWidth="1"/>
    <col min="13053" max="13058" width="5.85546875" style="199" customWidth="1"/>
    <col min="13059" max="13059" width="9.140625" style="199" customWidth="1"/>
    <col min="13060" max="13060" width="8" style="199" customWidth="1"/>
    <col min="13061" max="13061" width="12.28515625" style="199" customWidth="1"/>
    <col min="13062" max="13086" width="0" style="199" hidden="1" customWidth="1"/>
    <col min="13087" max="13087" width="63.42578125" style="199" customWidth="1"/>
    <col min="13088" max="13088" width="51.85546875" style="199" customWidth="1"/>
    <col min="13089" max="13089" width="11.28515625" style="199" customWidth="1"/>
    <col min="13090" max="13095" width="0" style="199" hidden="1" customWidth="1"/>
    <col min="13096" max="13101" width="11.42578125" style="199"/>
    <col min="13102" max="13102" width="14.42578125" style="199" bestFit="1" customWidth="1"/>
    <col min="13103" max="13296" width="11.42578125" style="199"/>
    <col min="13297" max="13297" width="19.28515625" style="199" customWidth="1"/>
    <col min="13298" max="13298" width="6.85546875" style="199" customWidth="1"/>
    <col min="13299" max="13299" width="32.85546875" style="199" customWidth="1"/>
    <col min="13300" max="13301" width="7.42578125" style="199" customWidth="1"/>
    <col min="13302" max="13302" width="5.42578125" style="199" customWidth="1"/>
    <col min="13303" max="13308" width="0" style="199" hidden="1" customWidth="1"/>
    <col min="13309" max="13314" width="5.85546875" style="199" customWidth="1"/>
    <col min="13315" max="13315" width="9.140625" style="199" customWidth="1"/>
    <col min="13316" max="13316" width="8" style="199" customWidth="1"/>
    <col min="13317" max="13317" width="12.28515625" style="199" customWidth="1"/>
    <col min="13318" max="13342" width="0" style="199" hidden="1" customWidth="1"/>
    <col min="13343" max="13343" width="63.42578125" style="199" customWidth="1"/>
    <col min="13344" max="13344" width="51.85546875" style="199" customWidth="1"/>
    <col min="13345" max="13345" width="11.28515625" style="199" customWidth="1"/>
    <col min="13346" max="13351" width="0" style="199" hidden="1" customWidth="1"/>
    <col min="13352" max="13357" width="11.42578125" style="199"/>
    <col min="13358" max="13358" width="14.42578125" style="199" bestFit="1" customWidth="1"/>
    <col min="13359" max="13552" width="11.42578125" style="199"/>
    <col min="13553" max="13553" width="19.28515625" style="199" customWidth="1"/>
    <col min="13554" max="13554" width="6.85546875" style="199" customWidth="1"/>
    <col min="13555" max="13555" width="32.85546875" style="199" customWidth="1"/>
    <col min="13556" max="13557" width="7.42578125" style="199" customWidth="1"/>
    <col min="13558" max="13558" width="5.42578125" style="199" customWidth="1"/>
    <col min="13559" max="13564" width="0" style="199" hidden="1" customWidth="1"/>
    <col min="13565" max="13570" width="5.85546875" style="199" customWidth="1"/>
    <col min="13571" max="13571" width="9.140625" style="199" customWidth="1"/>
    <col min="13572" max="13572" width="8" style="199" customWidth="1"/>
    <col min="13573" max="13573" width="12.28515625" style="199" customWidth="1"/>
    <col min="13574" max="13598" width="0" style="199" hidden="1" customWidth="1"/>
    <col min="13599" max="13599" width="63.42578125" style="199" customWidth="1"/>
    <col min="13600" max="13600" width="51.85546875" style="199" customWidth="1"/>
    <col min="13601" max="13601" width="11.28515625" style="199" customWidth="1"/>
    <col min="13602" max="13607" width="0" style="199" hidden="1" customWidth="1"/>
    <col min="13608" max="13613" width="11.42578125" style="199"/>
    <col min="13614" max="13614" width="14.42578125" style="199" bestFit="1" customWidth="1"/>
    <col min="13615" max="13808" width="11.42578125" style="199"/>
    <col min="13809" max="13809" width="19.28515625" style="199" customWidth="1"/>
    <col min="13810" max="13810" width="6.85546875" style="199" customWidth="1"/>
    <col min="13811" max="13811" width="32.85546875" style="199" customWidth="1"/>
    <col min="13812" max="13813" width="7.42578125" style="199" customWidth="1"/>
    <col min="13814" max="13814" width="5.42578125" style="199" customWidth="1"/>
    <col min="13815" max="13820" width="0" style="199" hidden="1" customWidth="1"/>
    <col min="13821" max="13826" width="5.85546875" style="199" customWidth="1"/>
    <col min="13827" max="13827" width="9.140625" style="199" customWidth="1"/>
    <col min="13828" max="13828" width="8" style="199" customWidth="1"/>
    <col min="13829" max="13829" width="12.28515625" style="199" customWidth="1"/>
    <col min="13830" max="13854" width="0" style="199" hidden="1" customWidth="1"/>
    <col min="13855" max="13855" width="63.42578125" style="199" customWidth="1"/>
    <col min="13856" max="13856" width="51.85546875" style="199" customWidth="1"/>
    <col min="13857" max="13857" width="11.28515625" style="199" customWidth="1"/>
    <col min="13858" max="13863" width="0" style="199" hidden="1" customWidth="1"/>
    <col min="13864" max="13869" width="11.42578125" style="199"/>
    <col min="13870" max="13870" width="14.42578125" style="199" bestFit="1" customWidth="1"/>
    <col min="13871" max="14064" width="11.42578125" style="199"/>
    <col min="14065" max="14065" width="19.28515625" style="199" customWidth="1"/>
    <col min="14066" max="14066" width="6.85546875" style="199" customWidth="1"/>
    <col min="14067" max="14067" width="32.85546875" style="199" customWidth="1"/>
    <col min="14068" max="14069" width="7.42578125" style="199" customWidth="1"/>
    <col min="14070" max="14070" width="5.42578125" style="199" customWidth="1"/>
    <col min="14071" max="14076" width="0" style="199" hidden="1" customWidth="1"/>
    <col min="14077" max="14082" width="5.85546875" style="199" customWidth="1"/>
    <col min="14083" max="14083" width="9.140625" style="199" customWidth="1"/>
    <col min="14084" max="14084" width="8" style="199" customWidth="1"/>
    <col min="14085" max="14085" width="12.28515625" style="199" customWidth="1"/>
    <col min="14086" max="14110" width="0" style="199" hidden="1" customWidth="1"/>
    <col min="14111" max="14111" width="63.42578125" style="199" customWidth="1"/>
    <col min="14112" max="14112" width="51.85546875" style="199" customWidth="1"/>
    <col min="14113" max="14113" width="11.28515625" style="199" customWidth="1"/>
    <col min="14114" max="14119" width="0" style="199" hidden="1" customWidth="1"/>
    <col min="14120" max="14125" width="11.42578125" style="199"/>
    <col min="14126" max="14126" width="14.42578125" style="199" bestFit="1" customWidth="1"/>
    <col min="14127" max="14320" width="11.42578125" style="199"/>
    <col min="14321" max="14321" width="19.28515625" style="199" customWidth="1"/>
    <col min="14322" max="14322" width="6.85546875" style="199" customWidth="1"/>
    <col min="14323" max="14323" width="32.85546875" style="199" customWidth="1"/>
    <col min="14324" max="14325" width="7.42578125" style="199" customWidth="1"/>
    <col min="14326" max="14326" width="5.42578125" style="199" customWidth="1"/>
    <col min="14327" max="14332" width="0" style="199" hidden="1" customWidth="1"/>
    <col min="14333" max="14338" width="5.85546875" style="199" customWidth="1"/>
    <col min="14339" max="14339" width="9.140625" style="199" customWidth="1"/>
    <col min="14340" max="14340" width="8" style="199" customWidth="1"/>
    <col min="14341" max="14341" width="12.28515625" style="199" customWidth="1"/>
    <col min="14342" max="14366" width="0" style="199" hidden="1" customWidth="1"/>
    <col min="14367" max="14367" width="63.42578125" style="199" customWidth="1"/>
    <col min="14368" max="14368" width="51.85546875" style="199" customWidth="1"/>
    <col min="14369" max="14369" width="11.28515625" style="199" customWidth="1"/>
    <col min="14370" max="14375" width="0" style="199" hidden="1" customWidth="1"/>
    <col min="14376" max="14381" width="11.42578125" style="199"/>
    <col min="14382" max="14382" width="14.42578125" style="199" bestFit="1" customWidth="1"/>
    <col min="14383" max="14576" width="11.42578125" style="199"/>
    <col min="14577" max="14577" width="19.28515625" style="199" customWidth="1"/>
    <col min="14578" max="14578" width="6.85546875" style="199" customWidth="1"/>
    <col min="14579" max="14579" width="32.85546875" style="199" customWidth="1"/>
    <col min="14580" max="14581" width="7.42578125" style="199" customWidth="1"/>
    <col min="14582" max="14582" width="5.42578125" style="199" customWidth="1"/>
    <col min="14583" max="14588" width="0" style="199" hidden="1" customWidth="1"/>
    <col min="14589" max="14594" width="5.85546875" style="199" customWidth="1"/>
    <col min="14595" max="14595" width="9.140625" style="199" customWidth="1"/>
    <col min="14596" max="14596" width="8" style="199" customWidth="1"/>
    <col min="14597" max="14597" width="12.28515625" style="199" customWidth="1"/>
    <col min="14598" max="14622" width="0" style="199" hidden="1" customWidth="1"/>
    <col min="14623" max="14623" width="63.42578125" style="199" customWidth="1"/>
    <col min="14624" max="14624" width="51.85546875" style="199" customWidth="1"/>
    <col min="14625" max="14625" width="11.28515625" style="199" customWidth="1"/>
    <col min="14626" max="14631" width="0" style="199" hidden="1" customWidth="1"/>
    <col min="14632" max="14637" width="11.42578125" style="199"/>
    <col min="14638" max="14638" width="14.42578125" style="199" bestFit="1" customWidth="1"/>
    <col min="14639" max="14832" width="11.42578125" style="199"/>
    <col min="14833" max="14833" width="19.28515625" style="199" customWidth="1"/>
    <col min="14834" max="14834" width="6.85546875" style="199" customWidth="1"/>
    <col min="14835" max="14835" width="32.85546875" style="199" customWidth="1"/>
    <col min="14836" max="14837" width="7.42578125" style="199" customWidth="1"/>
    <col min="14838" max="14838" width="5.42578125" style="199" customWidth="1"/>
    <col min="14839" max="14844" width="0" style="199" hidden="1" customWidth="1"/>
    <col min="14845" max="14850" width="5.85546875" style="199" customWidth="1"/>
    <col min="14851" max="14851" width="9.140625" style="199" customWidth="1"/>
    <col min="14852" max="14852" width="8" style="199" customWidth="1"/>
    <col min="14853" max="14853" width="12.28515625" style="199" customWidth="1"/>
    <col min="14854" max="14878" width="0" style="199" hidden="1" customWidth="1"/>
    <col min="14879" max="14879" width="63.42578125" style="199" customWidth="1"/>
    <col min="14880" max="14880" width="51.85546875" style="199" customWidth="1"/>
    <col min="14881" max="14881" width="11.28515625" style="199" customWidth="1"/>
    <col min="14882" max="14887" width="0" style="199" hidden="1" customWidth="1"/>
    <col min="14888" max="14893" width="11.42578125" style="199"/>
    <col min="14894" max="14894" width="14.42578125" style="199" bestFit="1" customWidth="1"/>
    <col min="14895" max="15088" width="11.42578125" style="199"/>
    <col min="15089" max="15089" width="19.28515625" style="199" customWidth="1"/>
    <col min="15090" max="15090" width="6.85546875" style="199" customWidth="1"/>
    <col min="15091" max="15091" width="32.85546875" style="199" customWidth="1"/>
    <col min="15092" max="15093" width="7.42578125" style="199" customWidth="1"/>
    <col min="15094" max="15094" width="5.42578125" style="199" customWidth="1"/>
    <col min="15095" max="15100" width="0" style="199" hidden="1" customWidth="1"/>
    <col min="15101" max="15106" width="5.85546875" style="199" customWidth="1"/>
    <col min="15107" max="15107" width="9.140625" style="199" customWidth="1"/>
    <col min="15108" max="15108" width="8" style="199" customWidth="1"/>
    <col min="15109" max="15109" width="12.28515625" style="199" customWidth="1"/>
    <col min="15110" max="15134" width="0" style="199" hidden="1" customWidth="1"/>
    <col min="15135" max="15135" width="63.42578125" style="199" customWidth="1"/>
    <col min="15136" max="15136" width="51.85546875" style="199" customWidth="1"/>
    <col min="15137" max="15137" width="11.28515625" style="199" customWidth="1"/>
    <col min="15138" max="15143" width="0" style="199" hidden="1" customWidth="1"/>
    <col min="15144" max="15149" width="11.42578125" style="199"/>
    <col min="15150" max="15150" width="14.42578125" style="199" bestFit="1" customWidth="1"/>
    <col min="15151" max="15344" width="11.42578125" style="199"/>
    <col min="15345" max="15345" width="19.28515625" style="199" customWidth="1"/>
    <col min="15346" max="15346" width="6.85546875" style="199" customWidth="1"/>
    <col min="15347" max="15347" width="32.85546875" style="199" customWidth="1"/>
    <col min="15348" max="15349" width="7.42578125" style="199" customWidth="1"/>
    <col min="15350" max="15350" width="5.42578125" style="199" customWidth="1"/>
    <col min="15351" max="15356" width="0" style="199" hidden="1" customWidth="1"/>
    <col min="15357" max="15362" width="5.85546875" style="199" customWidth="1"/>
    <col min="15363" max="15363" width="9.140625" style="199" customWidth="1"/>
    <col min="15364" max="15364" width="8" style="199" customWidth="1"/>
    <col min="15365" max="15365" width="12.28515625" style="199" customWidth="1"/>
    <col min="15366" max="15390" width="0" style="199" hidden="1" customWidth="1"/>
    <col min="15391" max="15391" width="63.42578125" style="199" customWidth="1"/>
    <col min="15392" max="15392" width="51.85546875" style="199" customWidth="1"/>
    <col min="15393" max="15393" width="11.28515625" style="199" customWidth="1"/>
    <col min="15394" max="15399" width="0" style="199" hidden="1" customWidth="1"/>
    <col min="15400" max="15405" width="11.42578125" style="199"/>
    <col min="15406" max="15406" width="14.42578125" style="199" bestFit="1" customWidth="1"/>
    <col min="15407" max="15600" width="11.42578125" style="199"/>
    <col min="15601" max="15601" width="19.28515625" style="199" customWidth="1"/>
    <col min="15602" max="15602" width="6.85546875" style="199" customWidth="1"/>
    <col min="15603" max="15603" width="32.85546875" style="199" customWidth="1"/>
    <col min="15604" max="15605" width="7.42578125" style="199" customWidth="1"/>
    <col min="15606" max="15606" width="5.42578125" style="199" customWidth="1"/>
    <col min="15607" max="15612" width="0" style="199" hidden="1" customWidth="1"/>
    <col min="15613" max="15618" width="5.85546875" style="199" customWidth="1"/>
    <col min="15619" max="15619" width="9.140625" style="199" customWidth="1"/>
    <col min="15620" max="15620" width="8" style="199" customWidth="1"/>
    <col min="15621" max="15621" width="12.28515625" style="199" customWidth="1"/>
    <col min="15622" max="15646" width="0" style="199" hidden="1" customWidth="1"/>
    <col min="15647" max="15647" width="63.42578125" style="199" customWidth="1"/>
    <col min="15648" max="15648" width="51.85546875" style="199" customWidth="1"/>
    <col min="15649" max="15649" width="11.28515625" style="199" customWidth="1"/>
    <col min="15650" max="15655" width="0" style="199" hidden="1" customWidth="1"/>
    <col min="15656" max="15661" width="11.42578125" style="199"/>
    <col min="15662" max="15662" width="14.42578125" style="199" bestFit="1" customWidth="1"/>
    <col min="15663" max="15856" width="11.42578125" style="199"/>
    <col min="15857" max="15857" width="19.28515625" style="199" customWidth="1"/>
    <col min="15858" max="15858" width="6.85546875" style="199" customWidth="1"/>
    <col min="15859" max="15859" width="32.85546875" style="199" customWidth="1"/>
    <col min="15860" max="15861" width="7.42578125" style="199" customWidth="1"/>
    <col min="15862" max="15862" width="5.42578125" style="199" customWidth="1"/>
    <col min="15863" max="15868" width="0" style="199" hidden="1" customWidth="1"/>
    <col min="15869" max="15874" width="5.85546875" style="199" customWidth="1"/>
    <col min="15875" max="15875" width="9.140625" style="199" customWidth="1"/>
    <col min="15876" max="15876" width="8" style="199" customWidth="1"/>
    <col min="15877" max="15877" width="12.28515625" style="199" customWidth="1"/>
    <col min="15878" max="15902" width="0" style="199" hidden="1" customWidth="1"/>
    <col min="15903" max="15903" width="63.42578125" style="199" customWidth="1"/>
    <col min="15904" max="15904" width="51.85546875" style="199" customWidth="1"/>
    <col min="15905" max="15905" width="11.28515625" style="199" customWidth="1"/>
    <col min="15906" max="15911" width="0" style="199" hidden="1" customWidth="1"/>
    <col min="15912" max="15917" width="11.42578125" style="199"/>
    <col min="15918" max="15918" width="14.42578125" style="199" bestFit="1" customWidth="1"/>
    <col min="15919" max="16112" width="11.42578125" style="199"/>
    <col min="16113" max="16113" width="19.28515625" style="199" customWidth="1"/>
    <col min="16114" max="16114" width="6.85546875" style="199" customWidth="1"/>
    <col min="16115" max="16115" width="32.85546875" style="199" customWidth="1"/>
    <col min="16116" max="16117" width="7.42578125" style="199" customWidth="1"/>
    <col min="16118" max="16118" width="5.42578125" style="199" customWidth="1"/>
    <col min="16119" max="16124" width="0" style="199" hidden="1" customWidth="1"/>
    <col min="16125" max="16130" width="5.85546875" style="199" customWidth="1"/>
    <col min="16131" max="16131" width="9.140625" style="199" customWidth="1"/>
    <col min="16132" max="16132" width="8" style="199" customWidth="1"/>
    <col min="16133" max="16133" width="12.28515625" style="199" customWidth="1"/>
    <col min="16134" max="16158" width="0" style="199" hidden="1" customWidth="1"/>
    <col min="16159" max="16159" width="63.42578125" style="199" customWidth="1"/>
    <col min="16160" max="16160" width="51.85546875" style="199" customWidth="1"/>
    <col min="16161" max="16161" width="11.28515625" style="199" customWidth="1"/>
    <col min="16162" max="16167" width="0" style="199" hidden="1" customWidth="1"/>
    <col min="16168" max="16173" width="11.42578125" style="199"/>
    <col min="16174" max="16174" width="14.42578125" style="199" bestFit="1" customWidth="1"/>
    <col min="16175" max="16384" width="11.42578125" style="199"/>
  </cols>
  <sheetData>
    <row r="1" spans="1:46" s="234" customFormat="1" ht="30.75" customHeight="1" x14ac:dyDescent="0.25">
      <c r="A1" s="523"/>
      <c r="B1" s="524"/>
      <c r="C1" s="470" t="s">
        <v>407</v>
      </c>
      <c r="D1" s="471"/>
      <c r="E1" s="471"/>
      <c r="F1" s="471"/>
      <c r="G1" s="471"/>
      <c r="H1" s="471"/>
      <c r="I1" s="471"/>
      <c r="J1" s="471"/>
      <c r="K1" s="471"/>
      <c r="L1" s="471"/>
      <c r="M1" s="471"/>
      <c r="N1" s="471"/>
      <c r="O1" s="471"/>
      <c r="P1" s="471"/>
      <c r="Q1" s="471"/>
      <c r="R1" s="471"/>
      <c r="S1" s="471"/>
      <c r="T1" s="471"/>
      <c r="U1" s="471"/>
      <c r="V1" s="471"/>
      <c r="W1" s="471"/>
      <c r="X1" s="471"/>
      <c r="Y1" s="471"/>
      <c r="Z1" s="471"/>
      <c r="AA1" s="471"/>
      <c r="AB1" s="471"/>
      <c r="AC1" s="471"/>
      <c r="AD1" s="471"/>
      <c r="AE1" s="471"/>
      <c r="AF1" s="471"/>
      <c r="AG1" s="471"/>
      <c r="AH1" s="471"/>
      <c r="AI1" s="471"/>
      <c r="AJ1" s="471"/>
      <c r="AK1" s="471"/>
      <c r="AL1" s="471"/>
      <c r="AM1" s="471"/>
      <c r="AN1" s="471"/>
      <c r="AO1" s="471"/>
      <c r="AP1" s="471"/>
      <c r="AQ1" s="471"/>
      <c r="AR1" s="471"/>
      <c r="AS1" s="471"/>
      <c r="AT1" s="472"/>
    </row>
    <row r="2" spans="1:46" s="234" customFormat="1" ht="30.75" customHeight="1" x14ac:dyDescent="0.25">
      <c r="A2" s="525"/>
      <c r="B2" s="526"/>
      <c r="C2" s="473"/>
      <c r="D2" s="474"/>
      <c r="E2" s="474"/>
      <c r="F2" s="474"/>
      <c r="G2" s="474"/>
      <c r="H2" s="474"/>
      <c r="I2" s="474"/>
      <c r="J2" s="474"/>
      <c r="K2" s="474"/>
      <c r="L2" s="474"/>
      <c r="M2" s="474"/>
      <c r="N2" s="474"/>
      <c r="O2" s="474"/>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5"/>
    </row>
    <row r="3" spans="1:46" s="234" customFormat="1" ht="30.75" customHeight="1" thickBot="1" x14ac:dyDescent="0.3">
      <c r="A3" s="527"/>
      <c r="B3" s="528"/>
      <c r="C3" s="476"/>
      <c r="D3" s="477"/>
      <c r="E3" s="477"/>
      <c r="F3" s="477"/>
      <c r="G3" s="477"/>
      <c r="H3" s="477"/>
      <c r="I3" s="477"/>
      <c r="J3" s="477"/>
      <c r="K3" s="477"/>
      <c r="L3" s="477"/>
      <c r="M3" s="477"/>
      <c r="N3" s="477"/>
      <c r="O3" s="477"/>
      <c r="P3" s="477"/>
      <c r="Q3" s="477"/>
      <c r="R3" s="477"/>
      <c r="S3" s="477"/>
      <c r="T3" s="477"/>
      <c r="U3" s="477"/>
      <c r="V3" s="477"/>
      <c r="W3" s="477"/>
      <c r="X3" s="477"/>
      <c r="Y3" s="477"/>
      <c r="Z3" s="477"/>
      <c r="AA3" s="477"/>
      <c r="AB3" s="477"/>
      <c r="AC3" s="477"/>
      <c r="AD3" s="477"/>
      <c r="AE3" s="477"/>
      <c r="AF3" s="477"/>
      <c r="AG3" s="477"/>
      <c r="AH3" s="477"/>
      <c r="AI3" s="477"/>
      <c r="AJ3" s="477"/>
      <c r="AK3" s="477"/>
      <c r="AL3" s="477"/>
      <c r="AM3" s="477"/>
      <c r="AN3" s="477"/>
      <c r="AO3" s="477"/>
      <c r="AP3" s="477"/>
      <c r="AQ3" s="477"/>
      <c r="AR3" s="477"/>
      <c r="AS3" s="477"/>
      <c r="AT3" s="478"/>
    </row>
    <row r="4" spans="1:46" s="234" customFormat="1" ht="8.25" customHeight="1" thickBot="1" x14ac:dyDescent="0.3">
      <c r="A4" s="323"/>
      <c r="B4" s="522"/>
      <c r="C4" s="522"/>
      <c r="D4" s="522"/>
      <c r="E4" s="522"/>
      <c r="F4" s="522"/>
      <c r="G4" s="522"/>
      <c r="H4" s="522"/>
      <c r="I4" s="603"/>
      <c r="J4" s="603"/>
      <c r="K4" s="603"/>
      <c r="L4" s="603"/>
      <c r="M4" s="603"/>
      <c r="N4" s="603"/>
      <c r="O4" s="603"/>
      <c r="P4" s="603"/>
      <c r="Q4" s="603"/>
      <c r="R4" s="603"/>
      <c r="S4" s="603"/>
      <c r="T4" s="603"/>
      <c r="U4" s="603"/>
      <c r="V4" s="603"/>
      <c r="W4" s="603"/>
      <c r="X4" s="603"/>
      <c r="Y4" s="603"/>
      <c r="Z4" s="603"/>
      <c r="AA4" s="603"/>
      <c r="AB4" s="603"/>
      <c r="AC4" s="603"/>
      <c r="AD4" s="603"/>
      <c r="AE4" s="603"/>
      <c r="AF4" s="603"/>
      <c r="AG4" s="603"/>
      <c r="AH4" s="603"/>
      <c r="AI4" s="603"/>
      <c r="AJ4" s="603"/>
      <c r="AK4" s="603"/>
      <c r="AL4" s="603"/>
      <c r="AM4" s="603"/>
      <c r="AN4" s="603"/>
      <c r="AO4" s="603"/>
      <c r="AP4" s="603"/>
      <c r="AQ4" s="603"/>
      <c r="AR4" s="603"/>
      <c r="AS4" s="603"/>
      <c r="AT4" s="603"/>
    </row>
    <row r="5" spans="1:46" s="234" customFormat="1" ht="29.25" customHeight="1" thickBot="1" x14ac:dyDescent="0.3">
      <c r="A5" s="545" t="s">
        <v>406</v>
      </c>
      <c r="B5" s="546"/>
      <c r="C5" s="546"/>
      <c r="D5" s="546"/>
      <c r="E5" s="546"/>
      <c r="F5" s="546"/>
      <c r="G5" s="546"/>
      <c r="H5" s="546"/>
      <c r="I5" s="546"/>
      <c r="J5" s="546"/>
      <c r="K5" s="546"/>
      <c r="L5" s="546"/>
      <c r="M5" s="546"/>
      <c r="N5" s="546"/>
      <c r="O5" s="547"/>
      <c r="P5" s="283"/>
      <c r="Q5" s="548" t="s">
        <v>48</v>
      </c>
      <c r="R5" s="549"/>
      <c r="S5" s="549"/>
      <c r="T5" s="549"/>
      <c r="U5" s="549"/>
      <c r="V5" s="549"/>
      <c r="W5" s="549"/>
      <c r="X5" s="549"/>
      <c r="Y5" s="549"/>
      <c r="Z5" s="549"/>
      <c r="AA5" s="549"/>
      <c r="AB5" s="549"/>
      <c r="AC5" s="549"/>
      <c r="AD5" s="549"/>
      <c r="AE5" s="549"/>
      <c r="AF5" s="550"/>
      <c r="AG5" s="332"/>
      <c r="AH5" s="545" t="s">
        <v>46</v>
      </c>
      <c r="AI5" s="546"/>
      <c r="AJ5" s="546"/>
      <c r="AK5" s="546"/>
      <c r="AL5" s="546"/>
      <c r="AM5" s="546"/>
      <c r="AN5" s="546"/>
      <c r="AO5" s="546"/>
      <c r="AP5" s="546"/>
      <c r="AQ5" s="546"/>
      <c r="AR5" s="546"/>
      <c r="AS5" s="546"/>
      <c r="AT5" s="547"/>
    </row>
    <row r="6" spans="1:46" s="234" customFormat="1" ht="5.25" customHeight="1" thickBot="1" x14ac:dyDescent="0.3">
      <c r="B6" s="165"/>
      <c r="C6" s="165"/>
      <c r="D6" s="165"/>
      <c r="E6" s="165"/>
      <c r="F6" s="165"/>
      <c r="G6" s="165"/>
      <c r="H6" s="165"/>
      <c r="I6" s="165"/>
      <c r="J6" s="165"/>
      <c r="K6" s="165"/>
      <c r="L6" s="165"/>
      <c r="M6" s="165"/>
      <c r="N6" s="165"/>
      <c r="O6" s="165"/>
      <c r="P6" s="237"/>
      <c r="R6" s="293"/>
      <c r="S6" s="235"/>
      <c r="T6" s="235"/>
      <c r="U6" s="235"/>
      <c r="V6" s="235"/>
      <c r="W6" s="235"/>
      <c r="X6" s="235"/>
      <c r="Y6" s="235"/>
      <c r="Z6" s="235"/>
      <c r="AA6" s="235"/>
      <c r="AB6" s="235"/>
      <c r="AC6" s="235"/>
      <c r="AD6" s="235"/>
      <c r="AE6" s="235"/>
      <c r="AF6" s="235"/>
      <c r="AG6" s="235"/>
    </row>
    <row r="7" spans="1:46" s="174" customFormat="1" ht="29.25" hidden="1" customHeight="1" x14ac:dyDescent="0.25">
      <c r="A7" s="323"/>
      <c r="B7" s="338" t="str">
        <f>+[23]MarcoTáctico!C19</f>
        <v>Realizar 0  investigaciones del sector turismo de Bogotá</v>
      </c>
      <c r="C7" s="339"/>
      <c r="D7" s="339"/>
      <c r="E7" s="339"/>
      <c r="F7" s="339"/>
      <c r="G7" s="339"/>
      <c r="H7" s="339"/>
      <c r="I7" s="325"/>
      <c r="J7" s="325"/>
      <c r="K7" s="325"/>
      <c r="L7" s="325"/>
      <c r="M7" s="325"/>
      <c r="N7" s="283"/>
      <c r="O7" s="283"/>
      <c r="P7" s="226"/>
      <c r="Q7" s="641" t="s">
        <v>63</v>
      </c>
      <c r="R7" s="499"/>
      <c r="S7" s="188" t="s">
        <v>44</v>
      </c>
      <c r="T7" s="191"/>
      <c r="U7" s="191"/>
      <c r="V7" s="191"/>
      <c r="W7" s="191"/>
      <c r="X7" s="191"/>
      <c r="Y7" s="191"/>
      <c r="Z7" s="192"/>
      <c r="AA7" s="192"/>
      <c r="AB7" s="192"/>
      <c r="AC7" s="192"/>
      <c r="AD7" s="192"/>
      <c r="AE7" s="192"/>
      <c r="AF7" s="340">
        <f>IF(SUM(Z7:AE7)=100,SUM(Z7:AE7),IF(SUM(Z7:AE7)=0,0,"Debe ponderar 100 puntos"))</f>
        <v>0</v>
      </c>
      <c r="AG7" s="341"/>
      <c r="AH7" s="640" t="str">
        <f t="shared" ref="AH7" si="0">IF(AND(T7=0,T8=0),"No Prog ni Ejec",IF(T7=0,CONCATENATE("No Prog, Ejec=  ",T8),T8/T7))</f>
        <v>No Prog ni Ejec</v>
      </c>
      <c r="AI7" s="632" t="str">
        <f t="shared" ref="AI7" si="1">IF(AND(U7=0,U8=0),"No Prog ni Ejec",IF(U7=0,CONCATENATE("No Prog, Ejec=  ",U8),U8/U7))</f>
        <v>No Prog ni Ejec</v>
      </c>
      <c r="AJ7" s="632" t="str">
        <f t="shared" ref="AJ7" si="2">IF(AND(V7=0,V8=0),"No Prog ni Ejec",IF(V7=0,CONCATENATE("No Prog, Ejec=  ",V8),V8/V7))</f>
        <v>No Prog ni Ejec</v>
      </c>
      <c r="AK7" s="632" t="str">
        <f t="shared" ref="AK7" si="3">IF(AND(W7=0,W8=0),"No Prog ni Ejec",IF(W7=0,CONCATENATE("No Prog, Ejec=  ",W8),W8/W7))</f>
        <v>No Prog ni Ejec</v>
      </c>
      <c r="AL7" s="632" t="str">
        <f t="shared" ref="AL7" si="4">IF(AND(X7=0,X8=0),"No Prog ni Ejec",IF(X7=0,CONCATENATE("No Prog, Ejec=  ",X8),X8/X7))</f>
        <v>No Prog ni Ejec</v>
      </c>
      <c r="AM7" s="632" t="str">
        <f t="shared" ref="AM7" si="5">IF(AND(Y7=0,Y8=0),"No Prog ni Ejec",IF(Y7=0,CONCATENATE("No Prog, Ejec=  ",Y8),Y8/Y7))</f>
        <v>No Prog ni Ejec</v>
      </c>
      <c r="AN7" s="640" t="str">
        <f t="shared" ref="AN7:AT7" si="6">IF(AND(Z7=0,Z8=0),"No Prog ni Ejec",IF(Z7=0,CONCATENATE("No Prog, Ejec=  ",Z8),Z8/Z7))</f>
        <v>No Prog ni Ejec</v>
      </c>
      <c r="AO7" s="632" t="str">
        <f t="shared" si="6"/>
        <v>No Prog ni Ejec</v>
      </c>
      <c r="AP7" s="632" t="str">
        <f t="shared" si="6"/>
        <v>No Prog ni Ejec</v>
      </c>
      <c r="AQ7" s="632" t="str">
        <f t="shared" si="6"/>
        <v>No Prog ni Ejec</v>
      </c>
      <c r="AR7" s="632" t="str">
        <f t="shared" si="6"/>
        <v>No Prog ni Ejec</v>
      </c>
      <c r="AS7" s="632" t="str">
        <f t="shared" si="6"/>
        <v>No Prog ni Ejec</v>
      </c>
      <c r="AT7" s="632" t="str">
        <f t="shared" si="6"/>
        <v>No Prog ni Ejec</v>
      </c>
    </row>
    <row r="8" spans="1:46" s="174" customFormat="1" ht="29.25" hidden="1" customHeight="1" x14ac:dyDescent="0.25">
      <c r="B8" s="338"/>
      <c r="C8" s="338"/>
      <c r="D8" s="338"/>
      <c r="E8" s="338"/>
      <c r="F8" s="338"/>
      <c r="G8" s="338"/>
      <c r="H8" s="338"/>
      <c r="I8" s="342" t="s">
        <v>56</v>
      </c>
      <c r="J8" s="342" t="s">
        <v>57</v>
      </c>
      <c r="K8" s="342" t="s">
        <v>58</v>
      </c>
      <c r="L8" s="342" t="s">
        <v>59</v>
      </c>
      <c r="M8" s="342" t="s">
        <v>60</v>
      </c>
      <c r="N8" s="342" t="s">
        <v>61</v>
      </c>
      <c r="O8" s="343" t="s">
        <v>6</v>
      </c>
      <c r="P8" s="226"/>
      <c r="Q8" s="642"/>
      <c r="R8" s="508"/>
      <c r="S8" s="179" t="s">
        <v>45</v>
      </c>
      <c r="T8" s="179"/>
      <c r="U8" s="179"/>
      <c r="V8" s="179"/>
      <c r="W8" s="179"/>
      <c r="X8" s="179"/>
      <c r="Y8" s="179"/>
      <c r="Z8" s="180"/>
      <c r="AA8" s="180"/>
      <c r="AB8" s="180"/>
      <c r="AC8" s="180"/>
      <c r="AD8" s="180"/>
      <c r="AE8" s="180"/>
      <c r="AF8" s="344">
        <f>SUM(Z8:AE8)</f>
        <v>0</v>
      </c>
      <c r="AG8" s="175"/>
      <c r="AH8" s="634"/>
      <c r="AI8" s="633"/>
      <c r="AJ8" s="633"/>
      <c r="AK8" s="633"/>
      <c r="AL8" s="633"/>
      <c r="AM8" s="633"/>
      <c r="AN8" s="634"/>
      <c r="AO8" s="633"/>
      <c r="AP8" s="633"/>
      <c r="AQ8" s="633"/>
      <c r="AR8" s="633"/>
      <c r="AS8" s="633"/>
      <c r="AT8" s="633"/>
    </row>
    <row r="9" spans="1:46" s="174" customFormat="1" ht="29.25" hidden="1" customHeight="1" x14ac:dyDescent="0.25">
      <c r="A9" s="345">
        <v>2</v>
      </c>
      <c r="B9" s="338"/>
      <c r="C9" s="338"/>
      <c r="D9" s="338"/>
      <c r="E9" s="338"/>
      <c r="F9" s="338"/>
      <c r="G9" s="338"/>
      <c r="H9" s="338"/>
      <c r="I9" s="346"/>
      <c r="J9" s="346"/>
      <c r="K9" s="346"/>
      <c r="L9" s="346"/>
      <c r="M9" s="346"/>
      <c r="N9" s="346"/>
      <c r="O9" s="346"/>
      <c r="P9" s="226"/>
      <c r="Q9" s="642" t="s">
        <v>65</v>
      </c>
      <c r="R9" s="508"/>
      <c r="S9" s="182" t="s">
        <v>44</v>
      </c>
      <c r="T9" s="182"/>
      <c r="U9" s="182"/>
      <c r="V9" s="182"/>
      <c r="W9" s="182"/>
      <c r="X9" s="182"/>
      <c r="Y9" s="182"/>
      <c r="Z9" s="183"/>
      <c r="AA9" s="183"/>
      <c r="AB9" s="183"/>
      <c r="AC9" s="183"/>
      <c r="AD9" s="183"/>
      <c r="AE9" s="183"/>
      <c r="AF9" s="347">
        <f>IF(SUM(Z9:AE9)=100,SUM(Z9:AE9),IF(SUM(Z9:AE9)=0,0,"Debe ponderar 100 puntos"))</f>
        <v>0</v>
      </c>
      <c r="AG9" s="341"/>
      <c r="AH9" s="634" t="str">
        <f t="shared" ref="AH9" si="7">IF(AND(T9=0,T10=0),"No Prog ni Ejec",IF(T9=0,CONCATENATE("No Prog, Ejec=  ",T10),T10/T9))</f>
        <v>No Prog ni Ejec</v>
      </c>
      <c r="AI9" s="633" t="str">
        <f t="shared" ref="AI9" si="8">IF(AND(U9=0,U10=0),"No Prog ni Ejec",IF(U9=0,CONCATENATE("No Prog, Ejec=  ",U10),U10/U9))</f>
        <v>No Prog ni Ejec</v>
      </c>
      <c r="AJ9" s="633" t="str">
        <f t="shared" ref="AJ9" si="9">IF(AND(V9=0,V10=0),"No Prog ni Ejec",IF(V9=0,CONCATENATE("No Prog, Ejec=  ",V10),V10/V9))</f>
        <v>No Prog ni Ejec</v>
      </c>
      <c r="AK9" s="633" t="str">
        <f t="shared" ref="AK9" si="10">IF(AND(W9=0,W10=0),"No Prog ni Ejec",IF(W9=0,CONCATENATE("No Prog, Ejec=  ",W10),W10/W9))</f>
        <v>No Prog ni Ejec</v>
      </c>
      <c r="AL9" s="633" t="str">
        <f t="shared" ref="AL9" si="11">IF(AND(X9=0,X10=0),"No Prog ni Ejec",IF(X9=0,CONCATENATE("No Prog, Ejec=  ",X10),X10/X9))</f>
        <v>No Prog ni Ejec</v>
      </c>
      <c r="AM9" s="633" t="str">
        <f t="shared" ref="AM9" si="12">IF(AND(Y9=0,Y10=0),"No Prog ni Ejec",IF(Y9=0,CONCATENATE("No Prog, Ejec=  ",Y10),Y10/Y9))</f>
        <v>No Prog ni Ejec</v>
      </c>
      <c r="AN9" s="634" t="str">
        <f t="shared" ref="AN9:AT9" si="13">IF(AND(Z9=0,Z10=0),"No Prog ni Ejec",IF(Z9=0,CONCATENATE("No Prog, Ejec=  ",Z10),Z10/Z9))</f>
        <v>No Prog ni Ejec</v>
      </c>
      <c r="AO9" s="633" t="str">
        <f t="shared" si="13"/>
        <v>No Prog ni Ejec</v>
      </c>
      <c r="AP9" s="633" t="str">
        <f t="shared" si="13"/>
        <v>No Prog ni Ejec</v>
      </c>
      <c r="AQ9" s="633" t="str">
        <f t="shared" si="13"/>
        <v>No Prog ni Ejec</v>
      </c>
      <c r="AR9" s="633" t="str">
        <f t="shared" si="13"/>
        <v>No Prog ni Ejec</v>
      </c>
      <c r="AS9" s="633" t="str">
        <f t="shared" si="13"/>
        <v>No Prog ni Ejec</v>
      </c>
      <c r="AT9" s="633" t="str">
        <f t="shared" si="13"/>
        <v>No Prog ni Ejec</v>
      </c>
    </row>
    <row r="10" spans="1:46" s="174" customFormat="1" ht="29.25" hidden="1" customHeight="1" x14ac:dyDescent="0.25">
      <c r="A10" s="348"/>
      <c r="B10" s="338"/>
      <c r="C10" s="338"/>
      <c r="D10" s="338"/>
      <c r="E10" s="338"/>
      <c r="F10" s="338"/>
      <c r="G10" s="338"/>
      <c r="H10" s="338"/>
      <c r="I10" s="349"/>
      <c r="J10" s="349"/>
      <c r="K10" s="349"/>
      <c r="L10" s="349"/>
      <c r="M10" s="349"/>
      <c r="N10" s="349"/>
      <c r="O10" s="349"/>
      <c r="P10" s="226"/>
      <c r="Q10" s="642"/>
      <c r="R10" s="508"/>
      <c r="S10" s="179" t="s">
        <v>45</v>
      </c>
      <c r="T10" s="179"/>
      <c r="U10" s="179"/>
      <c r="V10" s="179"/>
      <c r="W10" s="179"/>
      <c r="X10" s="179"/>
      <c r="Y10" s="179"/>
      <c r="Z10" s="180"/>
      <c r="AA10" s="180"/>
      <c r="AB10" s="180"/>
      <c r="AC10" s="180"/>
      <c r="AD10" s="180"/>
      <c r="AE10" s="180"/>
      <c r="AF10" s="344">
        <f>SUM(Z10:AE10)</f>
        <v>0</v>
      </c>
      <c r="AG10" s="175"/>
      <c r="AH10" s="635"/>
      <c r="AI10" s="636"/>
      <c r="AJ10" s="636"/>
      <c r="AK10" s="636"/>
      <c r="AL10" s="636"/>
      <c r="AM10" s="636"/>
      <c r="AN10" s="635"/>
      <c r="AO10" s="636"/>
      <c r="AP10" s="636"/>
      <c r="AQ10" s="636"/>
      <c r="AR10" s="636"/>
      <c r="AS10" s="636"/>
      <c r="AT10" s="636"/>
    </row>
    <row r="11" spans="1:46" s="174" customFormat="1" ht="27" customHeight="1" thickBot="1" x14ac:dyDescent="0.3">
      <c r="A11" s="643" t="s">
        <v>193</v>
      </c>
      <c r="B11" s="644"/>
      <c r="C11" s="350" t="s">
        <v>50</v>
      </c>
      <c r="D11" s="350" t="s">
        <v>51</v>
      </c>
      <c r="E11" s="350" t="s">
        <v>52</v>
      </c>
      <c r="F11" s="350" t="s">
        <v>53</v>
      </c>
      <c r="G11" s="350" t="s">
        <v>54</v>
      </c>
      <c r="H11" s="350" t="s">
        <v>55</v>
      </c>
      <c r="I11" s="350" t="s">
        <v>56</v>
      </c>
      <c r="J11" s="167" t="s">
        <v>57</v>
      </c>
      <c r="K11" s="167" t="s">
        <v>58</v>
      </c>
      <c r="L11" s="167" t="s">
        <v>59</v>
      </c>
      <c r="M11" s="167" t="s">
        <v>60</v>
      </c>
      <c r="N11" s="167" t="s">
        <v>61</v>
      </c>
      <c r="O11" s="168" t="s">
        <v>6</v>
      </c>
      <c r="P11" s="169"/>
      <c r="Q11" s="285" t="s">
        <v>49</v>
      </c>
      <c r="R11" s="286" t="s">
        <v>47</v>
      </c>
      <c r="S11" s="170"/>
      <c r="T11" s="170" t="s">
        <v>50</v>
      </c>
      <c r="U11" s="170" t="s">
        <v>51</v>
      </c>
      <c r="V11" s="170" t="s">
        <v>52</v>
      </c>
      <c r="W11" s="170" t="s">
        <v>53</v>
      </c>
      <c r="X11" s="170" t="s">
        <v>54</v>
      </c>
      <c r="Y11" s="170" t="s">
        <v>55</v>
      </c>
      <c r="Z11" s="167" t="s">
        <v>56</v>
      </c>
      <c r="AA11" s="167" t="s">
        <v>57</v>
      </c>
      <c r="AB11" s="167" t="s">
        <v>58</v>
      </c>
      <c r="AC11" s="167" t="s">
        <v>59</v>
      </c>
      <c r="AD11" s="167" t="s">
        <v>60</v>
      </c>
      <c r="AE11" s="167" t="s">
        <v>61</v>
      </c>
      <c r="AF11" s="168" t="s">
        <v>6</v>
      </c>
      <c r="AG11" s="222"/>
      <c r="AH11" s="223" t="s">
        <v>225</v>
      </c>
      <c r="AI11" s="224" t="s">
        <v>226</v>
      </c>
      <c r="AJ11" s="224" t="s">
        <v>227</v>
      </c>
      <c r="AK11" s="224" t="s">
        <v>228</v>
      </c>
      <c r="AL11" s="224" t="s">
        <v>229</v>
      </c>
      <c r="AM11" s="224" t="s">
        <v>230</v>
      </c>
      <c r="AN11" s="224" t="s">
        <v>0</v>
      </c>
      <c r="AO11" s="224" t="s">
        <v>1</v>
      </c>
      <c r="AP11" s="224" t="s">
        <v>2</v>
      </c>
      <c r="AQ11" s="224" t="s">
        <v>3</v>
      </c>
      <c r="AR11" s="224" t="s">
        <v>4</v>
      </c>
      <c r="AS11" s="224" t="s">
        <v>5</v>
      </c>
      <c r="AT11" s="225" t="s">
        <v>62</v>
      </c>
    </row>
    <row r="12" spans="1:46" s="174" customFormat="1" ht="38.25" customHeight="1" x14ac:dyDescent="0.25">
      <c r="A12" s="609">
        <v>1</v>
      </c>
      <c r="B12" s="645" t="str">
        <f>+'CONSOLIDADO ENE-DIC 2017'!C16</f>
        <v>Realizar 1  investigación del sector turismo de Bogotá</v>
      </c>
      <c r="C12" s="628">
        <v>0</v>
      </c>
      <c r="D12" s="628">
        <v>0</v>
      </c>
      <c r="E12" s="628">
        <v>0</v>
      </c>
      <c r="F12" s="628">
        <v>0</v>
      </c>
      <c r="G12" s="628">
        <v>0</v>
      </c>
      <c r="H12" s="628">
        <v>0</v>
      </c>
      <c r="I12" s="689">
        <v>1</v>
      </c>
      <c r="J12" s="689">
        <v>0</v>
      </c>
      <c r="K12" s="689">
        <v>0</v>
      </c>
      <c r="L12" s="689">
        <v>0</v>
      </c>
      <c r="M12" s="689">
        <v>0</v>
      </c>
      <c r="N12" s="689">
        <v>0</v>
      </c>
      <c r="O12" s="692">
        <f>SUM(C12:N21)</f>
        <v>1</v>
      </c>
      <c r="P12" s="254"/>
      <c r="Q12" s="498" t="s">
        <v>63</v>
      </c>
      <c r="R12" s="624" t="s">
        <v>237</v>
      </c>
      <c r="S12" s="2" t="s">
        <v>44</v>
      </c>
      <c r="T12" s="64">
        <v>50</v>
      </c>
      <c r="U12" s="64">
        <v>50</v>
      </c>
      <c r="V12" s="64"/>
      <c r="W12" s="64"/>
      <c r="X12" s="64"/>
      <c r="Y12" s="64"/>
      <c r="Z12" s="64"/>
      <c r="AA12" s="64"/>
      <c r="AB12" s="64"/>
      <c r="AC12" s="64"/>
      <c r="AD12" s="64"/>
      <c r="AE12" s="64"/>
      <c r="AF12" s="193">
        <f>IF(SUM(T12:AE12)=100,SUM(T12:AE12),IF(SUM(T12:AE12)=0,0,"Debe ponderar 100 puntos"))</f>
        <v>100</v>
      </c>
      <c r="AG12" s="175"/>
      <c r="AH12" s="506">
        <f t="shared" ref="AH12" si="14">IF(AND(T12=0,T13=0),"No Prog ni Ejec",IF(T12=0,CONCATENATE("No Prog, Ejec=  ",T13),T13/T12))</f>
        <v>1</v>
      </c>
      <c r="AI12" s="485">
        <f t="shared" ref="AI12" si="15">IF(AND(U12=0,U13=0),"No Prog ni Ejec",IF(U12=0,CONCATENATE("No Prog, Ejec=  ",U13),U13/U12))</f>
        <v>0.7</v>
      </c>
      <c r="AJ12" s="485" t="str">
        <f t="shared" ref="AJ12" si="16">IF(AND(V12=0,V13=0),"No Prog ni Ejec",IF(V12=0,CONCATENATE("No Prog, Ejec=  ",V13),V13/V12))</f>
        <v>No Prog, Ejec=  15</v>
      </c>
      <c r="AK12" s="485" t="str">
        <f t="shared" ref="AK12" si="17">IF(AND(W12=0,W13=0),"No Prog ni Ejec",IF(W12=0,CONCATENATE("No Prog, Ejec=  ",W13),W13/W12))</f>
        <v>No Prog ni Ejec</v>
      </c>
      <c r="AL12" s="485" t="str">
        <f t="shared" ref="AL12" si="18">IF(AND(X12=0,X13=0),"No Prog ni Ejec",IF(X12=0,CONCATENATE("No Prog, Ejec=  ",X13),X13/X12))</f>
        <v>No Prog ni Ejec</v>
      </c>
      <c r="AM12" s="485" t="str">
        <f t="shared" ref="AM12" si="19">IF(AND(Y12=0,Y13=0),"No Prog ni Ejec",IF(Y12=0,CONCATENATE("No Prog, Ejec=  ",Y13),Y13/Y12))</f>
        <v>No Prog ni Ejec</v>
      </c>
      <c r="AN12" s="485" t="str">
        <f t="shared" ref="AN12:AT12" si="20">IF(AND(Z12=0,Z13=0),"No Prog ni Ejec",IF(Z12=0,CONCATENATE("No Prog, Ejec=  ",Z13),Z13/Z12))</f>
        <v>No Prog ni Ejec</v>
      </c>
      <c r="AO12" s="485" t="str">
        <f t="shared" si="20"/>
        <v>No Prog ni Ejec</v>
      </c>
      <c r="AP12" s="485" t="str">
        <f t="shared" si="20"/>
        <v>No Prog ni Ejec</v>
      </c>
      <c r="AQ12" s="485" t="str">
        <f t="shared" si="20"/>
        <v>No Prog ni Ejec</v>
      </c>
      <c r="AR12" s="485" t="str">
        <f t="shared" si="20"/>
        <v>No Prog ni Ejec</v>
      </c>
      <c r="AS12" s="485" t="str">
        <f t="shared" si="20"/>
        <v>No Prog ni Ejec</v>
      </c>
      <c r="AT12" s="483">
        <f t="shared" si="20"/>
        <v>1</v>
      </c>
    </row>
    <row r="13" spans="1:46" s="174" customFormat="1" ht="38.25" customHeight="1" x14ac:dyDescent="0.25">
      <c r="A13" s="490"/>
      <c r="B13" s="601"/>
      <c r="C13" s="629"/>
      <c r="D13" s="629"/>
      <c r="E13" s="629"/>
      <c r="F13" s="629"/>
      <c r="G13" s="629"/>
      <c r="H13" s="629"/>
      <c r="I13" s="690"/>
      <c r="J13" s="690"/>
      <c r="K13" s="690"/>
      <c r="L13" s="690"/>
      <c r="M13" s="690"/>
      <c r="N13" s="690"/>
      <c r="O13" s="693"/>
      <c r="P13" s="254"/>
      <c r="Q13" s="507"/>
      <c r="R13" s="579"/>
      <c r="S13" s="46" t="s">
        <v>45</v>
      </c>
      <c r="T13" s="65">
        <v>50</v>
      </c>
      <c r="U13" s="65">
        <v>35</v>
      </c>
      <c r="V13" s="65">
        <v>15</v>
      </c>
      <c r="W13" s="65"/>
      <c r="X13" s="65"/>
      <c r="Y13" s="65"/>
      <c r="Z13" s="65"/>
      <c r="AA13" s="65"/>
      <c r="AB13" s="65"/>
      <c r="AC13" s="65"/>
      <c r="AD13" s="65"/>
      <c r="AE13" s="65"/>
      <c r="AF13" s="181">
        <f>SUM(T13:AE13)</f>
        <v>100</v>
      </c>
      <c r="AG13" s="175"/>
      <c r="AH13" s="583"/>
      <c r="AI13" s="577"/>
      <c r="AJ13" s="577"/>
      <c r="AK13" s="577"/>
      <c r="AL13" s="577"/>
      <c r="AM13" s="577"/>
      <c r="AN13" s="577"/>
      <c r="AO13" s="577"/>
      <c r="AP13" s="577"/>
      <c r="AQ13" s="577"/>
      <c r="AR13" s="577"/>
      <c r="AS13" s="577"/>
      <c r="AT13" s="580"/>
    </row>
    <row r="14" spans="1:46" s="174" customFormat="1" ht="26.1" customHeight="1" x14ac:dyDescent="0.25">
      <c r="A14" s="490"/>
      <c r="B14" s="601"/>
      <c r="C14" s="629"/>
      <c r="D14" s="629"/>
      <c r="E14" s="629"/>
      <c r="F14" s="629"/>
      <c r="G14" s="629"/>
      <c r="H14" s="629"/>
      <c r="I14" s="690"/>
      <c r="J14" s="690"/>
      <c r="K14" s="690"/>
      <c r="L14" s="690"/>
      <c r="M14" s="690"/>
      <c r="N14" s="690"/>
      <c r="O14" s="693"/>
      <c r="P14" s="254"/>
      <c r="Q14" s="507" t="s">
        <v>65</v>
      </c>
      <c r="R14" s="579" t="s">
        <v>238</v>
      </c>
      <c r="S14" s="44" t="s">
        <v>44</v>
      </c>
      <c r="T14" s="64"/>
      <c r="U14" s="64">
        <v>40</v>
      </c>
      <c r="V14" s="64">
        <v>30</v>
      </c>
      <c r="W14" s="64">
        <v>30</v>
      </c>
      <c r="X14" s="64"/>
      <c r="Y14" s="64"/>
      <c r="Z14" s="64"/>
      <c r="AA14" s="64"/>
      <c r="AB14" s="64"/>
      <c r="AC14" s="64"/>
      <c r="AD14" s="64"/>
      <c r="AE14" s="64"/>
      <c r="AF14" s="184">
        <f t="shared" ref="AF14" si="21">IF(SUM(T14:AE14)=100,SUM(T14:AE14),IF(SUM(T14:AE14)=0,0,"Debe ponderar 100 puntos"))</f>
        <v>100</v>
      </c>
      <c r="AG14" s="175"/>
      <c r="AH14" s="583" t="str">
        <f t="shared" ref="AH14" si="22">IF(AND(T14=0,T15=0),"No Prog ni Ejec",IF(T14=0,CONCATENATE("No Prog, Ejec=  ",T15),T15/T14))</f>
        <v>No Prog ni Ejec</v>
      </c>
      <c r="AI14" s="577">
        <f t="shared" ref="AI14" si="23">IF(AND(U14=0,U15=0),"No Prog ni Ejec",IF(U14=0,CONCATENATE("No Prog, Ejec=  ",U15),U15/U14))</f>
        <v>1</v>
      </c>
      <c r="AJ14" s="577">
        <f t="shared" ref="AJ14" si="24">IF(AND(V14=0,V15=0),"No Prog ni Ejec",IF(V14=0,CONCATENATE("No Prog, Ejec=  ",V15),V15/V14))</f>
        <v>1</v>
      </c>
      <c r="AK14" s="577">
        <f t="shared" ref="AK14" si="25">IF(AND(W14=0,W15=0),"No Prog ni Ejec",IF(W14=0,CONCATENATE("No Prog, Ejec=  ",W15),W15/W14))</f>
        <v>1</v>
      </c>
      <c r="AL14" s="577" t="str">
        <f t="shared" ref="AL14" si="26">IF(AND(X14=0,X15=0),"No Prog ni Ejec",IF(X14=0,CONCATENATE("No Prog, Ejec=  ",X15),X15/X14))</f>
        <v>No Prog ni Ejec</v>
      </c>
      <c r="AM14" s="577" t="str">
        <f t="shared" ref="AM14" si="27">IF(AND(Y14=0,Y15=0),"No Prog ni Ejec",IF(Y14=0,CONCATENATE("No Prog, Ejec=  ",Y15),Y15/Y14))</f>
        <v>No Prog ni Ejec</v>
      </c>
      <c r="AN14" s="577" t="str">
        <f t="shared" ref="AN14:AT14" si="28">IF(AND(Z14=0,Z15=0),"No Prog ni Ejec",IF(Z14=0,CONCATENATE("No Prog, Ejec=  ",Z15),Z15/Z14))</f>
        <v>No Prog ni Ejec</v>
      </c>
      <c r="AO14" s="577" t="str">
        <f t="shared" si="28"/>
        <v>No Prog ni Ejec</v>
      </c>
      <c r="AP14" s="577" t="str">
        <f t="shared" si="28"/>
        <v>No Prog ni Ejec</v>
      </c>
      <c r="AQ14" s="577" t="str">
        <f t="shared" si="28"/>
        <v>No Prog ni Ejec</v>
      </c>
      <c r="AR14" s="577" t="str">
        <f t="shared" si="28"/>
        <v>No Prog ni Ejec</v>
      </c>
      <c r="AS14" s="577" t="str">
        <f t="shared" si="28"/>
        <v>No Prog ni Ejec</v>
      </c>
      <c r="AT14" s="580">
        <f t="shared" si="28"/>
        <v>1</v>
      </c>
    </row>
    <row r="15" spans="1:46" s="174" customFormat="1" ht="26.1" customHeight="1" x14ac:dyDescent="0.25">
      <c r="A15" s="490"/>
      <c r="B15" s="601"/>
      <c r="C15" s="629"/>
      <c r="D15" s="629"/>
      <c r="E15" s="629"/>
      <c r="F15" s="629"/>
      <c r="G15" s="629"/>
      <c r="H15" s="629"/>
      <c r="I15" s="690"/>
      <c r="J15" s="690"/>
      <c r="K15" s="690"/>
      <c r="L15" s="690"/>
      <c r="M15" s="690"/>
      <c r="N15" s="690"/>
      <c r="O15" s="693"/>
      <c r="P15" s="254"/>
      <c r="Q15" s="507"/>
      <c r="R15" s="579"/>
      <c r="S15" s="43" t="s">
        <v>45</v>
      </c>
      <c r="T15" s="65"/>
      <c r="U15" s="65">
        <v>40</v>
      </c>
      <c r="V15" s="65">
        <v>30</v>
      </c>
      <c r="W15" s="65">
        <v>30</v>
      </c>
      <c r="X15" s="65"/>
      <c r="Y15" s="65"/>
      <c r="Z15" s="65"/>
      <c r="AA15" s="65"/>
      <c r="AB15" s="65"/>
      <c r="AC15" s="65"/>
      <c r="AD15" s="65"/>
      <c r="AE15" s="65"/>
      <c r="AF15" s="181">
        <f t="shared" ref="AF15" si="29">SUM(T15:AE15)</f>
        <v>100</v>
      </c>
      <c r="AG15" s="175"/>
      <c r="AH15" s="583"/>
      <c r="AI15" s="577"/>
      <c r="AJ15" s="577"/>
      <c r="AK15" s="577"/>
      <c r="AL15" s="577"/>
      <c r="AM15" s="577"/>
      <c r="AN15" s="577"/>
      <c r="AO15" s="577"/>
      <c r="AP15" s="577"/>
      <c r="AQ15" s="577"/>
      <c r="AR15" s="577"/>
      <c r="AS15" s="577"/>
      <c r="AT15" s="580"/>
    </row>
    <row r="16" spans="1:46" s="174" customFormat="1" ht="26.1" customHeight="1" x14ac:dyDescent="0.25">
      <c r="A16" s="490"/>
      <c r="B16" s="601"/>
      <c r="C16" s="629"/>
      <c r="D16" s="629"/>
      <c r="E16" s="629"/>
      <c r="F16" s="629"/>
      <c r="G16" s="629"/>
      <c r="H16" s="629"/>
      <c r="I16" s="690"/>
      <c r="J16" s="690"/>
      <c r="K16" s="690"/>
      <c r="L16" s="690"/>
      <c r="M16" s="690"/>
      <c r="N16" s="690"/>
      <c r="O16" s="693"/>
      <c r="P16" s="254"/>
      <c r="Q16" s="507" t="s">
        <v>239</v>
      </c>
      <c r="R16" s="579" t="s">
        <v>240</v>
      </c>
      <c r="S16" s="44" t="s">
        <v>44</v>
      </c>
      <c r="T16" s="64"/>
      <c r="U16" s="64">
        <v>40</v>
      </c>
      <c r="V16" s="64">
        <v>30</v>
      </c>
      <c r="W16" s="64">
        <v>30</v>
      </c>
      <c r="X16" s="64"/>
      <c r="Y16" s="64"/>
      <c r="Z16" s="64"/>
      <c r="AA16" s="64"/>
      <c r="AB16" s="64"/>
      <c r="AC16" s="64"/>
      <c r="AD16" s="64"/>
      <c r="AE16" s="64"/>
      <c r="AF16" s="184">
        <f t="shared" ref="AF16" si="30">IF(SUM(T16:AE16)=100,SUM(T16:AE16),IF(SUM(T16:AE16)=0,0,"Debe ponderar 100 puntos"))</f>
        <v>100</v>
      </c>
      <c r="AG16" s="175"/>
      <c r="AH16" s="583" t="str">
        <f t="shared" ref="AH16" si="31">IF(AND(T16=0,T17=0),"No Prog ni Ejec",IF(T16=0,CONCATENATE("No Prog, Ejec=  ",T17),T17/T16))</f>
        <v>No Prog ni Ejec</v>
      </c>
      <c r="AI16" s="577">
        <f t="shared" ref="AI16" si="32">IF(AND(U16=0,U17=0),"No Prog ni Ejec",IF(U16=0,CONCATENATE("No Prog, Ejec=  ",U17),U17/U16))</f>
        <v>1.5</v>
      </c>
      <c r="AJ16" s="577">
        <f t="shared" ref="AJ16" si="33">IF(AND(V16=0,V17=0),"No Prog ni Ejec",IF(V16=0,CONCATENATE("No Prog, Ejec=  ",V17),V17/V16))</f>
        <v>1.3333333333333333</v>
      </c>
      <c r="AK16" s="577">
        <f t="shared" ref="AK16" si="34">IF(AND(W16=0,W17=0),"No Prog ni Ejec",IF(W16=0,CONCATENATE("No Prog, Ejec=  ",W17),W17/W16))</f>
        <v>0</v>
      </c>
      <c r="AL16" s="577" t="str">
        <f t="shared" ref="AL16" si="35">IF(AND(X16=0,X17=0),"No Prog ni Ejec",IF(X16=0,CONCATENATE("No Prog, Ejec=  ",X17),X17/X16))</f>
        <v>No Prog ni Ejec</v>
      </c>
      <c r="AM16" s="577" t="str">
        <f t="shared" ref="AM16" si="36">IF(AND(Y16=0,Y17=0),"No Prog ni Ejec",IF(Y16=0,CONCATENATE("No Prog, Ejec=  ",Y17),Y17/Y16))</f>
        <v>No Prog ni Ejec</v>
      </c>
      <c r="AN16" s="577" t="str">
        <f t="shared" ref="AN16:AT16" si="37">IF(AND(Z16=0,Z17=0),"No Prog ni Ejec",IF(Z16=0,CONCATENATE("No Prog, Ejec=  ",Z17),Z17/Z16))</f>
        <v>No Prog ni Ejec</v>
      </c>
      <c r="AO16" s="577" t="str">
        <f t="shared" si="37"/>
        <v>No Prog ni Ejec</v>
      </c>
      <c r="AP16" s="577" t="str">
        <f t="shared" si="37"/>
        <v>No Prog ni Ejec</v>
      </c>
      <c r="AQ16" s="577" t="str">
        <f t="shared" si="37"/>
        <v>No Prog ni Ejec</v>
      </c>
      <c r="AR16" s="577" t="str">
        <f t="shared" si="37"/>
        <v>No Prog ni Ejec</v>
      </c>
      <c r="AS16" s="577" t="str">
        <f t="shared" si="37"/>
        <v>No Prog ni Ejec</v>
      </c>
      <c r="AT16" s="580">
        <f t="shared" si="37"/>
        <v>1</v>
      </c>
    </row>
    <row r="17" spans="1:46" s="174" customFormat="1" ht="26.1" customHeight="1" x14ac:dyDescent="0.25">
      <c r="A17" s="490"/>
      <c r="B17" s="601"/>
      <c r="C17" s="629"/>
      <c r="D17" s="629"/>
      <c r="E17" s="629"/>
      <c r="F17" s="629"/>
      <c r="G17" s="629"/>
      <c r="H17" s="629"/>
      <c r="I17" s="690"/>
      <c r="J17" s="690"/>
      <c r="K17" s="690"/>
      <c r="L17" s="690"/>
      <c r="M17" s="690"/>
      <c r="N17" s="690"/>
      <c r="O17" s="693"/>
      <c r="P17" s="254"/>
      <c r="Q17" s="507"/>
      <c r="R17" s="579"/>
      <c r="S17" s="43" t="s">
        <v>45</v>
      </c>
      <c r="T17" s="65"/>
      <c r="U17" s="65">
        <v>60</v>
      </c>
      <c r="V17" s="65">
        <v>40</v>
      </c>
      <c r="W17" s="65"/>
      <c r="X17" s="65"/>
      <c r="Y17" s="65"/>
      <c r="Z17" s="65"/>
      <c r="AA17" s="65"/>
      <c r="AB17" s="65"/>
      <c r="AC17" s="65"/>
      <c r="AD17" s="65"/>
      <c r="AE17" s="65"/>
      <c r="AF17" s="181">
        <f t="shared" ref="AF17" si="38">SUM(T17:AE17)</f>
        <v>100</v>
      </c>
      <c r="AG17" s="175"/>
      <c r="AH17" s="583"/>
      <c r="AI17" s="577"/>
      <c r="AJ17" s="577"/>
      <c r="AK17" s="577"/>
      <c r="AL17" s="577"/>
      <c r="AM17" s="577"/>
      <c r="AN17" s="577"/>
      <c r="AO17" s="577"/>
      <c r="AP17" s="577"/>
      <c r="AQ17" s="577"/>
      <c r="AR17" s="577"/>
      <c r="AS17" s="577"/>
      <c r="AT17" s="580"/>
    </row>
    <row r="18" spans="1:46" s="174" customFormat="1" ht="26.1" customHeight="1" x14ac:dyDescent="0.25">
      <c r="A18" s="490"/>
      <c r="B18" s="601"/>
      <c r="C18" s="629"/>
      <c r="D18" s="629"/>
      <c r="E18" s="629"/>
      <c r="F18" s="629"/>
      <c r="G18" s="629"/>
      <c r="H18" s="629"/>
      <c r="I18" s="690"/>
      <c r="J18" s="690"/>
      <c r="K18" s="690"/>
      <c r="L18" s="690"/>
      <c r="M18" s="690"/>
      <c r="N18" s="690"/>
      <c r="O18" s="693"/>
      <c r="P18" s="254"/>
      <c r="Q18" s="507" t="s">
        <v>241</v>
      </c>
      <c r="R18" s="579" t="s">
        <v>242</v>
      </c>
      <c r="S18" s="44" t="s">
        <v>44</v>
      </c>
      <c r="T18" s="64"/>
      <c r="U18" s="64"/>
      <c r="V18" s="64"/>
      <c r="W18" s="64">
        <v>20</v>
      </c>
      <c r="X18" s="64"/>
      <c r="Y18" s="64">
        <v>80</v>
      </c>
      <c r="Z18" s="64"/>
      <c r="AA18" s="64"/>
      <c r="AB18" s="64"/>
      <c r="AC18" s="64"/>
      <c r="AD18" s="64"/>
      <c r="AE18" s="64"/>
      <c r="AF18" s="184">
        <f t="shared" ref="AF18" si="39">IF(SUM(T18:AE18)=100,SUM(T18:AE18),IF(SUM(T18:AE18)=0,0,"Debe ponderar 100 puntos"))</f>
        <v>100</v>
      </c>
      <c r="AG18" s="175"/>
      <c r="AH18" s="583" t="str">
        <f t="shared" ref="AH18" si="40">IF(AND(T18=0,T19=0),"No Prog ni Ejec",IF(T18=0,CONCATENATE("No Prog, Ejec=  ",T19),T19/T18))</f>
        <v>No Prog ni Ejec</v>
      </c>
      <c r="AI18" s="577" t="str">
        <f t="shared" ref="AI18" si="41">IF(AND(U18=0,U19=0),"No Prog ni Ejec",IF(U18=0,CONCATENATE("No Prog, Ejec=  ",U19),U19/U18))</f>
        <v>No Prog ni Ejec</v>
      </c>
      <c r="AJ18" s="577" t="str">
        <f t="shared" ref="AJ18" si="42">IF(AND(V18=0,V19=0),"No Prog ni Ejec",IF(V18=0,CONCATENATE("No Prog, Ejec=  ",V19),V19/V18))</f>
        <v>No Prog ni Ejec</v>
      </c>
      <c r="AK18" s="577">
        <f t="shared" ref="AK18" si="43">IF(AND(W18=0,W19=0),"No Prog ni Ejec",IF(W18=0,CONCATENATE("No Prog, Ejec=  ",W19),W19/W18))</f>
        <v>1.65</v>
      </c>
      <c r="AL18" s="577" t="str">
        <f t="shared" ref="AL18" si="44">IF(AND(X18=0,X19=0),"No Prog ni Ejec",IF(X18=0,CONCATENATE("No Prog, Ejec=  ",X19),X19/X18))</f>
        <v>No Prog ni Ejec</v>
      </c>
      <c r="AM18" s="577">
        <f t="shared" ref="AM18" si="45">IF(AND(Y18=0,Y19=0),"No Prog ni Ejec",IF(Y18=0,CONCATENATE("No Prog, Ejec=  ",Y19),Y19/Y18))</f>
        <v>0.83750000000000002</v>
      </c>
      <c r="AN18" s="577" t="str">
        <f t="shared" ref="AN18:AT18" si="46">IF(AND(Z18=0,Z19=0),"No Prog ni Ejec",IF(Z18=0,CONCATENATE("No Prog, Ejec=  ",Z19),Z19/Z18))</f>
        <v>No Prog ni Ejec</v>
      </c>
      <c r="AO18" s="577" t="str">
        <f t="shared" si="46"/>
        <v>No Prog ni Ejec</v>
      </c>
      <c r="AP18" s="577" t="str">
        <f t="shared" si="46"/>
        <v>No Prog ni Ejec</v>
      </c>
      <c r="AQ18" s="577" t="str">
        <f t="shared" si="46"/>
        <v>No Prog ni Ejec</v>
      </c>
      <c r="AR18" s="577" t="str">
        <f t="shared" si="46"/>
        <v>No Prog ni Ejec</v>
      </c>
      <c r="AS18" s="577" t="str">
        <f t="shared" si="46"/>
        <v>No Prog ni Ejec</v>
      </c>
      <c r="AT18" s="580">
        <f t="shared" si="46"/>
        <v>1</v>
      </c>
    </row>
    <row r="19" spans="1:46" s="174" customFormat="1" ht="26.1" customHeight="1" x14ac:dyDescent="0.25">
      <c r="A19" s="490"/>
      <c r="B19" s="601"/>
      <c r="C19" s="629"/>
      <c r="D19" s="629"/>
      <c r="E19" s="629"/>
      <c r="F19" s="629"/>
      <c r="G19" s="629"/>
      <c r="H19" s="629"/>
      <c r="I19" s="690"/>
      <c r="J19" s="690"/>
      <c r="K19" s="690"/>
      <c r="L19" s="690"/>
      <c r="M19" s="690"/>
      <c r="N19" s="690"/>
      <c r="O19" s="693"/>
      <c r="P19" s="254"/>
      <c r="Q19" s="507"/>
      <c r="R19" s="579"/>
      <c r="S19" s="43" t="s">
        <v>45</v>
      </c>
      <c r="T19" s="65"/>
      <c r="U19" s="65"/>
      <c r="V19" s="65"/>
      <c r="W19" s="65">
        <v>33</v>
      </c>
      <c r="X19" s="65"/>
      <c r="Y19" s="65">
        <v>67</v>
      </c>
      <c r="Z19" s="65"/>
      <c r="AA19" s="65"/>
      <c r="AB19" s="65"/>
      <c r="AC19" s="65"/>
      <c r="AD19" s="65"/>
      <c r="AE19" s="65"/>
      <c r="AF19" s="181">
        <f t="shared" ref="AF19" si="47">SUM(T19:AE19)</f>
        <v>100</v>
      </c>
      <c r="AG19" s="175"/>
      <c r="AH19" s="583"/>
      <c r="AI19" s="577"/>
      <c r="AJ19" s="577"/>
      <c r="AK19" s="577"/>
      <c r="AL19" s="577"/>
      <c r="AM19" s="577"/>
      <c r="AN19" s="577"/>
      <c r="AO19" s="577"/>
      <c r="AP19" s="577"/>
      <c r="AQ19" s="577"/>
      <c r="AR19" s="577"/>
      <c r="AS19" s="577"/>
      <c r="AT19" s="580"/>
    </row>
    <row r="20" spans="1:46" s="174" customFormat="1" ht="27.75" customHeight="1" x14ac:dyDescent="0.25">
      <c r="A20" s="490"/>
      <c r="B20" s="601"/>
      <c r="C20" s="629"/>
      <c r="D20" s="629"/>
      <c r="E20" s="629"/>
      <c r="F20" s="629"/>
      <c r="G20" s="629"/>
      <c r="H20" s="629"/>
      <c r="I20" s="690"/>
      <c r="J20" s="690"/>
      <c r="K20" s="690"/>
      <c r="L20" s="690"/>
      <c r="M20" s="690"/>
      <c r="N20" s="690"/>
      <c r="O20" s="693"/>
      <c r="P20" s="254"/>
      <c r="Q20" s="507" t="s">
        <v>243</v>
      </c>
      <c r="R20" s="579" t="s">
        <v>244</v>
      </c>
      <c r="S20" s="44" t="s">
        <v>44</v>
      </c>
      <c r="T20" s="64"/>
      <c r="U20" s="64"/>
      <c r="V20" s="64"/>
      <c r="W20" s="64"/>
      <c r="X20" s="64">
        <v>40</v>
      </c>
      <c r="Y20" s="64">
        <v>30</v>
      </c>
      <c r="Z20" s="64"/>
      <c r="AA20" s="64">
        <v>30</v>
      </c>
      <c r="AB20" s="64"/>
      <c r="AC20" s="64"/>
      <c r="AD20" s="64"/>
      <c r="AE20" s="64"/>
      <c r="AF20" s="184">
        <f t="shared" ref="AF20" si="48">IF(SUM(T20:AE20)=100,SUM(T20:AE20),IF(SUM(T20:AE20)=0,0,"Debe ponderar 100 puntos"))</f>
        <v>100</v>
      </c>
      <c r="AG20" s="175"/>
      <c r="AH20" s="583" t="str">
        <f t="shared" ref="AH20" si="49">IF(AND(T20=0,T21=0),"No Prog ni Ejec",IF(T20=0,CONCATENATE("No Prog, Ejec=  ",T21),T21/T20))</f>
        <v>No Prog ni Ejec</v>
      </c>
      <c r="AI20" s="577" t="str">
        <f t="shared" ref="AI20" si="50">IF(AND(U20=0,U21=0),"No Prog ni Ejec",IF(U20=0,CONCATENATE("No Prog, Ejec=  ",U21),U21/U20))</f>
        <v>No Prog ni Ejec</v>
      </c>
      <c r="AJ20" s="577" t="str">
        <f t="shared" ref="AJ20" si="51">IF(AND(V20=0,V21=0),"No Prog ni Ejec",IF(V20=0,CONCATENATE("No Prog, Ejec=  ",V21),V21/V20))</f>
        <v>No Prog ni Ejec</v>
      </c>
      <c r="AK20" s="577" t="str">
        <f t="shared" ref="AK20" si="52">IF(AND(W20=0,W21=0),"No Prog ni Ejec",IF(W20=0,CONCATENATE("No Prog, Ejec=  ",W21),W21/W20))</f>
        <v>No Prog ni Ejec</v>
      </c>
      <c r="AL20" s="577">
        <f t="shared" ref="AL20" si="53">IF(AND(X20=0,X21=0),"No Prog ni Ejec",IF(X20=0,CONCATENATE("No Prog, Ejec=  ",X21),X21/X20))</f>
        <v>0.75</v>
      </c>
      <c r="AM20" s="577">
        <f t="shared" ref="AM20" si="54">IF(AND(Y20=0,Y21=0),"No Prog ni Ejec",IF(Y20=0,CONCATENATE("No Prog, Ejec=  ",Y21),Y21/Y20))</f>
        <v>1.3333333333333333</v>
      </c>
      <c r="AN20" s="577" t="str">
        <f t="shared" ref="AN20:AT20" si="55">IF(AND(Z20=0,Z21=0),"No Prog ni Ejec",IF(Z20=0,CONCATENATE("No Prog, Ejec=  ",Z21),Z21/Z20))</f>
        <v>No Prog, Ejec=  20</v>
      </c>
      <c r="AO20" s="577">
        <f t="shared" si="55"/>
        <v>0.33333333333333331</v>
      </c>
      <c r="AP20" s="577" t="str">
        <f t="shared" si="55"/>
        <v>No Prog ni Ejec</v>
      </c>
      <c r="AQ20" s="577" t="str">
        <f t="shared" si="55"/>
        <v>No Prog ni Ejec</v>
      </c>
      <c r="AR20" s="577" t="str">
        <f t="shared" si="55"/>
        <v>No Prog ni Ejec</v>
      </c>
      <c r="AS20" s="577" t="str">
        <f t="shared" si="55"/>
        <v>No Prog ni Ejec</v>
      </c>
      <c r="AT20" s="580">
        <f t="shared" si="55"/>
        <v>1</v>
      </c>
    </row>
    <row r="21" spans="1:46" s="174" customFormat="1" ht="27.75" customHeight="1" thickBot="1" x14ac:dyDescent="0.3">
      <c r="A21" s="491"/>
      <c r="B21" s="602"/>
      <c r="C21" s="630"/>
      <c r="D21" s="630"/>
      <c r="E21" s="630"/>
      <c r="F21" s="630"/>
      <c r="G21" s="630"/>
      <c r="H21" s="630"/>
      <c r="I21" s="691"/>
      <c r="J21" s="691"/>
      <c r="K21" s="691"/>
      <c r="L21" s="691"/>
      <c r="M21" s="691"/>
      <c r="N21" s="691"/>
      <c r="O21" s="694"/>
      <c r="P21" s="254"/>
      <c r="Q21" s="516"/>
      <c r="R21" s="646"/>
      <c r="S21" s="43" t="s">
        <v>45</v>
      </c>
      <c r="T21" s="65"/>
      <c r="U21" s="65"/>
      <c r="V21" s="65"/>
      <c r="W21" s="65"/>
      <c r="X21" s="65">
        <v>30</v>
      </c>
      <c r="Y21" s="65">
        <v>40</v>
      </c>
      <c r="Z21" s="65">
        <v>20</v>
      </c>
      <c r="AA21" s="65">
        <v>10</v>
      </c>
      <c r="AB21" s="65"/>
      <c r="AC21" s="65"/>
      <c r="AD21" s="65"/>
      <c r="AE21" s="65"/>
      <c r="AF21" s="187">
        <f t="shared" ref="AF21" si="56">SUM(T21:AE21)</f>
        <v>100</v>
      </c>
      <c r="AG21" s="175"/>
      <c r="AH21" s="598"/>
      <c r="AI21" s="586"/>
      <c r="AJ21" s="586"/>
      <c r="AK21" s="586"/>
      <c r="AL21" s="586"/>
      <c r="AM21" s="586"/>
      <c r="AN21" s="586"/>
      <c r="AO21" s="586"/>
      <c r="AP21" s="586"/>
      <c r="AQ21" s="586"/>
      <c r="AR21" s="586"/>
      <c r="AS21" s="586"/>
      <c r="AT21" s="585"/>
    </row>
    <row r="22" spans="1:46" s="174" customFormat="1" ht="27.75" customHeight="1" thickTop="1" x14ac:dyDescent="0.25">
      <c r="A22" s="489">
        <v>2</v>
      </c>
      <c r="B22" s="600" t="str">
        <f>+'CONSOLIDADO ENE-DIC 2017'!C17</f>
        <v>Realizar 2 estudios de caracterización de oferta turística de Bogotá y/o del comportamiento de la demanda turística en la ciudad.</v>
      </c>
      <c r="C22" s="631">
        <v>0</v>
      </c>
      <c r="D22" s="631">
        <v>0</v>
      </c>
      <c r="E22" s="631">
        <v>0</v>
      </c>
      <c r="F22" s="631">
        <v>0</v>
      </c>
      <c r="G22" s="631">
        <v>0</v>
      </c>
      <c r="H22" s="631">
        <v>0</v>
      </c>
      <c r="I22" s="631">
        <v>0</v>
      </c>
      <c r="J22" s="631">
        <v>0</v>
      </c>
      <c r="K22" s="631">
        <v>1</v>
      </c>
      <c r="L22" s="631">
        <v>0</v>
      </c>
      <c r="M22" s="631">
        <v>1</v>
      </c>
      <c r="N22" s="631">
        <v>0</v>
      </c>
      <c r="O22" s="637">
        <f>SUM(C22:N41)</f>
        <v>2</v>
      </c>
      <c r="P22" s="254"/>
      <c r="Q22" s="498" t="s">
        <v>66</v>
      </c>
      <c r="R22" s="624" t="s">
        <v>245</v>
      </c>
      <c r="S22" s="42" t="s">
        <v>44</v>
      </c>
      <c r="T22" s="70"/>
      <c r="U22" s="70">
        <v>50</v>
      </c>
      <c r="V22" s="70">
        <v>50</v>
      </c>
      <c r="W22" s="70"/>
      <c r="X22" s="70"/>
      <c r="Y22" s="70"/>
      <c r="Z22" s="70"/>
      <c r="AA22" s="70"/>
      <c r="AB22" s="70"/>
      <c r="AC22" s="70"/>
      <c r="AD22" s="70"/>
      <c r="AE22" s="70"/>
      <c r="AF22" s="193">
        <f t="shared" ref="AF22" si="57">IF(SUM(T22:AE22)=100,SUM(T22:AE22),IF(SUM(T22:AE22)=0,0,"Debe ponderar 100 puntos"))</f>
        <v>100</v>
      </c>
      <c r="AG22" s="175"/>
      <c r="AH22" s="506" t="str">
        <f t="shared" ref="AH22" si="58">IF(AND(T22=0,T23=0),"No Prog ni Ejec",IF(T22=0,CONCATENATE("No Prog, Ejec=  ",T23),T23/T22))</f>
        <v>No Prog ni Ejec</v>
      </c>
      <c r="AI22" s="485">
        <f t="shared" ref="AI22" si="59">IF(AND(U22=0,U23=0),"No Prog ni Ejec",IF(U22=0,CONCATENATE("No Prog, Ejec=  ",U23),U23/U22))</f>
        <v>1</v>
      </c>
      <c r="AJ22" s="485">
        <f t="shared" ref="AJ22" si="60">IF(AND(V22=0,V23=0),"No Prog ni Ejec",IF(V22=0,CONCATENATE("No Prog, Ejec=  ",V23),V23/V22))</f>
        <v>1</v>
      </c>
      <c r="AK22" s="485" t="str">
        <f t="shared" ref="AK22" si="61">IF(AND(W22=0,W23=0),"No Prog ni Ejec",IF(W22=0,CONCATENATE("No Prog, Ejec=  ",W23),W23/W22))</f>
        <v>No Prog ni Ejec</v>
      </c>
      <c r="AL22" s="485" t="str">
        <f t="shared" ref="AL22" si="62">IF(AND(X22=0,X23=0),"No Prog ni Ejec",IF(X22=0,CONCATENATE("No Prog, Ejec=  ",X23),X23/X22))</f>
        <v>No Prog ni Ejec</v>
      </c>
      <c r="AM22" s="485" t="str">
        <f t="shared" ref="AM22" si="63">IF(AND(Y22=0,Y23=0),"No Prog ni Ejec",IF(Y22=0,CONCATENATE("No Prog, Ejec=  ",Y23),Y23/Y22))</f>
        <v>No Prog ni Ejec</v>
      </c>
      <c r="AN22" s="485" t="str">
        <f t="shared" ref="AN22" si="64">IF(AND(Z22=0,Z23=0),"No Prog ni Ejec",IF(Z22=0,CONCATENATE("No Prog, Ejec=  ",Z23),Z23/Z22))</f>
        <v>No Prog ni Ejec</v>
      </c>
      <c r="AO22" s="485" t="str">
        <f t="shared" ref="AO22" si="65">IF(AND(AA22=0,AA23=0),"No Prog ni Ejec",IF(AA22=0,CONCATENATE("No Prog, Ejec=  ",AA23),AA23/AA22))</f>
        <v>No Prog ni Ejec</v>
      </c>
      <c r="AP22" s="485" t="str">
        <f t="shared" ref="AP22" si="66">IF(AND(AB22=0,AB23=0),"No Prog ni Ejec",IF(AB22=0,CONCATENATE("No Prog, Ejec=  ",AB23),AB23/AB22))</f>
        <v>No Prog ni Ejec</v>
      </c>
      <c r="AQ22" s="485" t="str">
        <f t="shared" ref="AQ22" si="67">IF(AND(AC22=0,AC23=0),"No Prog ni Ejec",IF(AC22=0,CONCATENATE("No Prog, Ejec=  ",AC23),AC23/AC22))</f>
        <v>No Prog ni Ejec</v>
      </c>
      <c r="AR22" s="485" t="str">
        <f t="shared" ref="AR22" si="68">IF(AND(AD22=0,AD23=0),"No Prog ni Ejec",IF(AD22=0,CONCATENATE("No Prog, Ejec=  ",AD23),AD23/AD22))</f>
        <v>No Prog ni Ejec</v>
      </c>
      <c r="AS22" s="485" t="str">
        <f t="shared" ref="AS22" si="69">IF(AND(AE22=0,AE23=0),"No Prog ni Ejec",IF(AE22=0,CONCATENATE("No Prog, Ejec=  ",AE23),AE23/AE22))</f>
        <v>No Prog ni Ejec</v>
      </c>
      <c r="AT22" s="483">
        <f t="shared" ref="AT22" si="70">IF(AND(AF22=0,AF23=0),"No Prog ni Ejec",IF(AF22=0,CONCATENATE("No Prog, Ejec=  ",AF23),AF23/AF22))</f>
        <v>1</v>
      </c>
    </row>
    <row r="23" spans="1:46" s="174" customFormat="1" ht="27.75" customHeight="1" x14ac:dyDescent="0.25">
      <c r="A23" s="490"/>
      <c r="B23" s="601"/>
      <c r="C23" s="629"/>
      <c r="D23" s="629"/>
      <c r="E23" s="629"/>
      <c r="F23" s="629"/>
      <c r="G23" s="629"/>
      <c r="H23" s="629"/>
      <c r="I23" s="629"/>
      <c r="J23" s="629"/>
      <c r="K23" s="629"/>
      <c r="L23" s="629"/>
      <c r="M23" s="629"/>
      <c r="N23" s="629"/>
      <c r="O23" s="638"/>
      <c r="P23" s="254"/>
      <c r="Q23" s="507"/>
      <c r="R23" s="579"/>
      <c r="S23" s="43" t="s">
        <v>45</v>
      </c>
      <c r="T23" s="65"/>
      <c r="U23" s="65">
        <v>50</v>
      </c>
      <c r="V23" s="65">
        <v>50</v>
      </c>
      <c r="W23" s="65"/>
      <c r="X23" s="65"/>
      <c r="Y23" s="65"/>
      <c r="Z23" s="65"/>
      <c r="AA23" s="65"/>
      <c r="AB23" s="65"/>
      <c r="AC23" s="65"/>
      <c r="AD23" s="65"/>
      <c r="AE23" s="65"/>
      <c r="AF23" s="181">
        <f t="shared" ref="AF23" si="71">SUM(T23:AE23)</f>
        <v>100</v>
      </c>
      <c r="AG23" s="175"/>
      <c r="AH23" s="583"/>
      <c r="AI23" s="577"/>
      <c r="AJ23" s="577"/>
      <c r="AK23" s="577"/>
      <c r="AL23" s="577"/>
      <c r="AM23" s="577"/>
      <c r="AN23" s="577"/>
      <c r="AO23" s="577"/>
      <c r="AP23" s="577"/>
      <c r="AQ23" s="577"/>
      <c r="AR23" s="577"/>
      <c r="AS23" s="577"/>
      <c r="AT23" s="580"/>
    </row>
    <row r="24" spans="1:46" s="174" customFormat="1" ht="27.75" customHeight="1" x14ac:dyDescent="0.25">
      <c r="A24" s="490"/>
      <c r="B24" s="601"/>
      <c r="C24" s="629"/>
      <c r="D24" s="629"/>
      <c r="E24" s="629"/>
      <c r="F24" s="629"/>
      <c r="G24" s="629"/>
      <c r="H24" s="629"/>
      <c r="I24" s="629"/>
      <c r="J24" s="629"/>
      <c r="K24" s="629"/>
      <c r="L24" s="629"/>
      <c r="M24" s="629"/>
      <c r="N24" s="629"/>
      <c r="O24" s="638"/>
      <c r="P24" s="254"/>
      <c r="Q24" s="507" t="s">
        <v>67</v>
      </c>
      <c r="R24" s="579" t="s">
        <v>246</v>
      </c>
      <c r="S24" s="44" t="s">
        <v>44</v>
      </c>
      <c r="T24" s="68"/>
      <c r="U24" s="68"/>
      <c r="V24" s="68">
        <v>30</v>
      </c>
      <c r="W24" s="68">
        <v>30</v>
      </c>
      <c r="X24" s="68"/>
      <c r="Y24" s="68"/>
      <c r="Z24" s="68">
        <v>40</v>
      </c>
      <c r="AA24" s="68"/>
      <c r="AB24" s="68"/>
      <c r="AC24" s="68"/>
      <c r="AD24" s="68"/>
      <c r="AE24" s="68"/>
      <c r="AF24" s="184">
        <f t="shared" ref="AF24" si="72">IF(SUM(T24:AE24)=100,SUM(T24:AE24),IF(SUM(T24:AE24)=0,0,"Debe ponderar 100 puntos"))</f>
        <v>100</v>
      </c>
      <c r="AG24" s="175"/>
      <c r="AH24" s="583" t="str">
        <f t="shared" ref="AH24" si="73">IF(AND(T24=0,T25=0),"No Prog ni Ejec",IF(T24=0,CONCATENATE("No Prog, Ejec=  ",T25),T25/T24))</f>
        <v>No Prog ni Ejec</v>
      </c>
      <c r="AI24" s="577" t="str">
        <f t="shared" ref="AI24" si="74">IF(AND(U24=0,U25=0),"No Prog ni Ejec",IF(U24=0,CONCATENATE("No Prog, Ejec=  ",U25),U25/U24))</f>
        <v>No Prog ni Ejec</v>
      </c>
      <c r="AJ24" s="577">
        <f t="shared" ref="AJ24" si="75">IF(AND(V24=0,V25=0),"No Prog ni Ejec",IF(V24=0,CONCATENATE("No Prog, Ejec=  ",V25),V25/V24))</f>
        <v>1</v>
      </c>
      <c r="AK24" s="577">
        <f t="shared" ref="AK24" si="76">IF(AND(W24=0,W25=0),"No Prog ni Ejec",IF(W24=0,CONCATENATE("No Prog, Ejec=  ",W25),W25/W24))</f>
        <v>0.33333333333333331</v>
      </c>
      <c r="AL24" s="577" t="str">
        <f t="shared" ref="AL24" si="77">IF(AND(X24=0,X25=0),"No Prog ni Ejec",IF(X24=0,CONCATENATE("No Prog, Ejec=  ",X25),X25/X24))</f>
        <v>No Prog ni Ejec</v>
      </c>
      <c r="AM24" s="577" t="str">
        <f t="shared" ref="AM24" si="78">IF(AND(Y24=0,Y25=0),"No Prog ni Ejec",IF(Y24=0,CONCATENATE("No Prog, Ejec=  ",Y25),Y25/Y24))</f>
        <v>No Prog ni Ejec</v>
      </c>
      <c r="AN24" s="577">
        <f t="shared" ref="AN24" si="79">IF(AND(Z24=0,Z25=0),"No Prog ni Ejec",IF(Z24=0,CONCATENATE("No Prog, Ejec=  ",Z25),Z25/Z24))</f>
        <v>1</v>
      </c>
      <c r="AO24" s="577" t="str">
        <f t="shared" ref="AO24" si="80">IF(AND(AA24=0,AA25=0),"No Prog ni Ejec",IF(AA24=0,CONCATENATE("No Prog, Ejec=  ",AA25),AA25/AA24))</f>
        <v>No Prog ni Ejec</v>
      </c>
      <c r="AP24" s="577" t="str">
        <f t="shared" ref="AP24" si="81">IF(AND(AB24=0,AB25=0),"No Prog ni Ejec",IF(AB24=0,CONCATENATE("No Prog, Ejec=  ",AB25),AB25/AB24))</f>
        <v>No Prog, Ejec=  20</v>
      </c>
      <c r="AQ24" s="577" t="str">
        <f t="shared" ref="AQ24" si="82">IF(AND(AC24=0,AC25=0),"No Prog ni Ejec",IF(AC24=0,CONCATENATE("No Prog, Ejec=  ",AC25),AC25/AC24))</f>
        <v>No Prog ni Ejec</v>
      </c>
      <c r="AR24" s="577" t="str">
        <f t="shared" ref="AR24" si="83">IF(AND(AD24=0,AD25=0),"No Prog ni Ejec",IF(AD24=0,CONCATENATE("No Prog, Ejec=  ",AD25),AD25/AD24))</f>
        <v>No Prog ni Ejec</v>
      </c>
      <c r="AS24" s="577" t="str">
        <f t="shared" ref="AS24" si="84">IF(AND(AE24=0,AE25=0),"No Prog ni Ejec",IF(AE24=0,CONCATENATE("No Prog, Ejec=  ",AE25),AE25/AE24))</f>
        <v>No Prog ni Ejec</v>
      </c>
      <c r="AT24" s="580">
        <f t="shared" ref="AT24" si="85">IF(AND(AF24=0,AF25=0),"No Prog ni Ejec",IF(AF24=0,CONCATENATE("No Prog, Ejec=  ",AF25),AF25/AF24))</f>
        <v>1</v>
      </c>
    </row>
    <row r="25" spans="1:46" s="174" customFormat="1" ht="27.75" customHeight="1" x14ac:dyDescent="0.25">
      <c r="A25" s="490"/>
      <c r="B25" s="601"/>
      <c r="C25" s="629"/>
      <c r="D25" s="629"/>
      <c r="E25" s="629"/>
      <c r="F25" s="629"/>
      <c r="G25" s="629"/>
      <c r="H25" s="629"/>
      <c r="I25" s="629"/>
      <c r="J25" s="629"/>
      <c r="K25" s="629"/>
      <c r="L25" s="629"/>
      <c r="M25" s="629"/>
      <c r="N25" s="629"/>
      <c r="O25" s="638"/>
      <c r="P25" s="254"/>
      <c r="Q25" s="507"/>
      <c r="R25" s="579"/>
      <c r="S25" s="43" t="s">
        <v>45</v>
      </c>
      <c r="T25" s="65"/>
      <c r="U25" s="65"/>
      <c r="V25" s="65">
        <v>30</v>
      </c>
      <c r="W25" s="65">
        <v>10</v>
      </c>
      <c r="X25" s="65"/>
      <c r="Y25" s="65"/>
      <c r="Z25" s="65">
        <v>40</v>
      </c>
      <c r="AA25" s="65"/>
      <c r="AB25" s="65">
        <v>20</v>
      </c>
      <c r="AC25" s="65"/>
      <c r="AD25" s="65"/>
      <c r="AE25" s="65"/>
      <c r="AF25" s="181">
        <f t="shared" ref="AF25" si="86">SUM(T25:AE25)</f>
        <v>100</v>
      </c>
      <c r="AG25" s="175"/>
      <c r="AH25" s="583"/>
      <c r="AI25" s="577"/>
      <c r="AJ25" s="577"/>
      <c r="AK25" s="577"/>
      <c r="AL25" s="577"/>
      <c r="AM25" s="577"/>
      <c r="AN25" s="577"/>
      <c r="AO25" s="577"/>
      <c r="AP25" s="577"/>
      <c r="AQ25" s="577"/>
      <c r="AR25" s="577"/>
      <c r="AS25" s="577"/>
      <c r="AT25" s="580"/>
    </row>
    <row r="26" spans="1:46" s="174" customFormat="1" ht="26.1" customHeight="1" x14ac:dyDescent="0.25">
      <c r="A26" s="490"/>
      <c r="B26" s="601"/>
      <c r="C26" s="629"/>
      <c r="D26" s="629"/>
      <c r="E26" s="629"/>
      <c r="F26" s="629"/>
      <c r="G26" s="629"/>
      <c r="H26" s="629"/>
      <c r="I26" s="629"/>
      <c r="J26" s="629"/>
      <c r="K26" s="629"/>
      <c r="L26" s="629"/>
      <c r="M26" s="629"/>
      <c r="N26" s="629"/>
      <c r="O26" s="638"/>
      <c r="P26" s="254"/>
      <c r="Q26" s="507" t="s">
        <v>68</v>
      </c>
      <c r="R26" s="579" t="s">
        <v>98</v>
      </c>
      <c r="S26" s="44" t="s">
        <v>44</v>
      </c>
      <c r="T26" s="68"/>
      <c r="U26" s="68"/>
      <c r="V26" s="68"/>
      <c r="W26" s="68"/>
      <c r="X26" s="68"/>
      <c r="Y26" s="68"/>
      <c r="Z26" s="68"/>
      <c r="AA26" s="68">
        <v>50</v>
      </c>
      <c r="AB26" s="68">
        <v>50</v>
      </c>
      <c r="AC26" s="68"/>
      <c r="AD26" s="68"/>
      <c r="AE26" s="68"/>
      <c r="AF26" s="184">
        <f t="shared" ref="AF26" si="87">IF(SUM(T26:AE26)=100,SUM(T26:AE26),IF(SUM(T26:AE26)=0,0,"Debe ponderar 100 puntos"))</f>
        <v>100</v>
      </c>
      <c r="AG26" s="175"/>
      <c r="AH26" s="583" t="str">
        <f t="shared" ref="AH26" si="88">IF(AND(T26=0,T27=0),"No Prog ni Ejec",IF(T26=0,CONCATENATE("No Prog, Ejec=  ",T27),T27/T26))</f>
        <v>No Prog ni Ejec</v>
      </c>
      <c r="AI26" s="577" t="str">
        <f t="shared" ref="AI26" si="89">IF(AND(U26=0,U27=0),"No Prog ni Ejec",IF(U26=0,CONCATENATE("No Prog, Ejec=  ",U27),U27/U26))</f>
        <v>No Prog ni Ejec</v>
      </c>
      <c r="AJ26" s="577" t="str">
        <f t="shared" ref="AJ26" si="90">IF(AND(V26=0,V27=0),"No Prog ni Ejec",IF(V26=0,CONCATENATE("No Prog, Ejec=  ",V27),V27/V26))</f>
        <v>No Prog ni Ejec</v>
      </c>
      <c r="AK26" s="577" t="str">
        <f t="shared" ref="AK26" si="91">IF(AND(W26=0,W27=0),"No Prog ni Ejec",IF(W26=0,CONCATENATE("No Prog, Ejec=  ",W27),W27/W26))</f>
        <v>No Prog ni Ejec</v>
      </c>
      <c r="AL26" s="577" t="str">
        <f t="shared" ref="AL26" si="92">IF(AND(X26=0,X27=0),"No Prog ni Ejec",IF(X26=0,CONCATENATE("No Prog, Ejec=  ",X27),X27/X26))</f>
        <v>No Prog ni Ejec</v>
      </c>
      <c r="AM26" s="577" t="str">
        <f t="shared" ref="AM26" si="93">IF(AND(Y26=0,Y27=0),"No Prog ni Ejec",IF(Y26=0,CONCATENATE("No Prog, Ejec=  ",Y27),Y27/Y26))</f>
        <v>No Prog ni Ejec</v>
      </c>
      <c r="AN26" s="577" t="str">
        <f t="shared" ref="AN26" si="94">IF(AND(Z26=0,Z27=0),"No Prog ni Ejec",IF(Z26=0,CONCATENATE("No Prog, Ejec=  ",Z27),Z27/Z26))</f>
        <v>No Prog ni Ejec</v>
      </c>
      <c r="AO26" s="577">
        <f t="shared" ref="AO26" si="95">IF(AND(AA26=0,AA27=0),"No Prog ni Ejec",IF(AA26=0,CONCATENATE("No Prog, Ejec=  ",AA27),AA27/AA26))</f>
        <v>1</v>
      </c>
      <c r="AP26" s="577">
        <f t="shared" ref="AP26" si="96">IF(AND(AB26=0,AB27=0),"No Prog ni Ejec",IF(AB26=0,CONCATENATE("No Prog, Ejec=  ",AB27),AB27/AB26))</f>
        <v>1</v>
      </c>
      <c r="AQ26" s="577" t="str">
        <f t="shared" ref="AQ26" si="97">IF(AND(AC26=0,AC27=0),"No Prog ni Ejec",IF(AC26=0,CONCATENATE("No Prog, Ejec=  ",AC27),AC27/AC26))</f>
        <v>No Prog ni Ejec</v>
      </c>
      <c r="AR26" s="577" t="str">
        <f t="shared" ref="AR26" si="98">IF(AND(AD26=0,AD27=0),"No Prog ni Ejec",IF(AD26=0,CONCATENATE("No Prog, Ejec=  ",AD27),AD27/AD26))</f>
        <v>No Prog ni Ejec</v>
      </c>
      <c r="AS26" s="577" t="str">
        <f t="shared" ref="AS26" si="99">IF(AND(AE26=0,AE27=0),"No Prog ni Ejec",IF(AE26=0,CONCATENATE("No Prog, Ejec=  ",AE27),AE27/AE26))</f>
        <v>No Prog ni Ejec</v>
      </c>
      <c r="AT26" s="580">
        <f t="shared" ref="AT26" si="100">IF(AND(AF26=0,AF27=0),"No Prog ni Ejec",IF(AF26=0,CONCATENATE("No Prog, Ejec=  ",AF27),AF27/AF26))</f>
        <v>1</v>
      </c>
    </row>
    <row r="27" spans="1:46" s="174" customFormat="1" ht="26.1" customHeight="1" x14ac:dyDescent="0.25">
      <c r="A27" s="490"/>
      <c r="B27" s="601"/>
      <c r="C27" s="629"/>
      <c r="D27" s="629"/>
      <c r="E27" s="629"/>
      <c r="F27" s="629"/>
      <c r="G27" s="629"/>
      <c r="H27" s="629"/>
      <c r="I27" s="629"/>
      <c r="J27" s="629"/>
      <c r="K27" s="629"/>
      <c r="L27" s="629"/>
      <c r="M27" s="629"/>
      <c r="N27" s="629"/>
      <c r="O27" s="638"/>
      <c r="P27" s="254"/>
      <c r="Q27" s="507"/>
      <c r="R27" s="579"/>
      <c r="S27" s="43" t="s">
        <v>45</v>
      </c>
      <c r="T27" s="65"/>
      <c r="U27" s="65"/>
      <c r="V27" s="65"/>
      <c r="W27" s="65"/>
      <c r="X27" s="65"/>
      <c r="Y27" s="65"/>
      <c r="Z27" s="65"/>
      <c r="AA27" s="65">
        <v>50</v>
      </c>
      <c r="AB27" s="65">
        <v>50</v>
      </c>
      <c r="AC27" s="65"/>
      <c r="AD27" s="65"/>
      <c r="AE27" s="65"/>
      <c r="AF27" s="181">
        <f t="shared" ref="AF27" si="101">SUM(T27:AE27)</f>
        <v>100</v>
      </c>
      <c r="AG27" s="175"/>
      <c r="AH27" s="583"/>
      <c r="AI27" s="577"/>
      <c r="AJ27" s="577"/>
      <c r="AK27" s="577"/>
      <c r="AL27" s="577"/>
      <c r="AM27" s="577"/>
      <c r="AN27" s="577"/>
      <c r="AO27" s="577"/>
      <c r="AP27" s="577"/>
      <c r="AQ27" s="577"/>
      <c r="AR27" s="577"/>
      <c r="AS27" s="577"/>
      <c r="AT27" s="580"/>
    </row>
    <row r="28" spans="1:46" s="174" customFormat="1" ht="26.1" customHeight="1" x14ac:dyDescent="0.25">
      <c r="A28" s="490"/>
      <c r="B28" s="601"/>
      <c r="C28" s="629"/>
      <c r="D28" s="629"/>
      <c r="E28" s="629"/>
      <c r="F28" s="629"/>
      <c r="G28" s="629"/>
      <c r="H28" s="629"/>
      <c r="I28" s="629"/>
      <c r="J28" s="629"/>
      <c r="K28" s="629"/>
      <c r="L28" s="629"/>
      <c r="M28" s="629"/>
      <c r="N28" s="629"/>
      <c r="O28" s="638"/>
      <c r="P28" s="254"/>
      <c r="Q28" s="507" t="s">
        <v>69</v>
      </c>
      <c r="R28" s="579" t="s">
        <v>100</v>
      </c>
      <c r="S28" s="44" t="s">
        <v>44</v>
      </c>
      <c r="T28" s="68"/>
      <c r="U28" s="68"/>
      <c r="V28" s="68"/>
      <c r="W28" s="68"/>
      <c r="X28" s="68"/>
      <c r="Y28" s="68"/>
      <c r="Z28" s="68"/>
      <c r="AA28" s="68"/>
      <c r="AB28" s="68">
        <v>50</v>
      </c>
      <c r="AC28" s="68">
        <v>50</v>
      </c>
      <c r="AD28" s="68"/>
      <c r="AE28" s="68"/>
      <c r="AF28" s="184">
        <f t="shared" ref="AF28" si="102">IF(SUM(T28:AE28)=100,SUM(T28:AE28),IF(SUM(T28:AE28)=0,0,"Debe ponderar 100 puntos"))</f>
        <v>100</v>
      </c>
      <c r="AG28" s="175"/>
      <c r="AH28" s="583" t="str">
        <f t="shared" ref="AH28" si="103">IF(AND(T28=0,T29=0),"No Prog ni Ejec",IF(T28=0,CONCATENATE("No Prog, Ejec=  ",T29),T29/T28))</f>
        <v>No Prog ni Ejec</v>
      </c>
      <c r="AI28" s="577" t="str">
        <f t="shared" ref="AI28" si="104">IF(AND(U28=0,U29=0),"No Prog ni Ejec",IF(U28=0,CONCATENATE("No Prog, Ejec=  ",U29),U29/U28))</f>
        <v>No Prog ni Ejec</v>
      </c>
      <c r="AJ28" s="577" t="str">
        <f t="shared" ref="AJ28" si="105">IF(AND(V28=0,V29=0),"No Prog ni Ejec",IF(V28=0,CONCATENATE("No Prog, Ejec=  ",V29),V29/V28))</f>
        <v>No Prog ni Ejec</v>
      </c>
      <c r="AK28" s="577" t="str">
        <f t="shared" ref="AK28" si="106">IF(AND(W28=0,W29=0),"No Prog ni Ejec",IF(W28=0,CONCATENATE("No Prog, Ejec=  ",W29),W29/W28))</f>
        <v>No Prog ni Ejec</v>
      </c>
      <c r="AL28" s="577" t="str">
        <f t="shared" ref="AL28" si="107">IF(AND(X28=0,X29=0),"No Prog ni Ejec",IF(X28=0,CONCATENATE("No Prog, Ejec=  ",X29),X29/X28))</f>
        <v>No Prog ni Ejec</v>
      </c>
      <c r="AM28" s="577" t="str">
        <f t="shared" ref="AM28" si="108">IF(AND(Y28=0,Y29=0),"No Prog ni Ejec",IF(Y28=0,CONCATENATE("No Prog, Ejec=  ",Y29),Y29/Y28))</f>
        <v>No Prog ni Ejec</v>
      </c>
      <c r="AN28" s="577" t="str">
        <f t="shared" ref="AN28" si="109">IF(AND(Z28=0,Z29=0),"No Prog ni Ejec",IF(Z28=0,CONCATENATE("No Prog, Ejec=  ",Z29),Z29/Z28))</f>
        <v>No Prog ni Ejec</v>
      </c>
      <c r="AO28" s="577" t="str">
        <f t="shared" ref="AO28" si="110">IF(AND(AA28=0,AA29=0),"No Prog ni Ejec",IF(AA28=0,CONCATENATE("No Prog, Ejec=  ",AA29),AA29/AA28))</f>
        <v>No Prog ni Ejec</v>
      </c>
      <c r="AP28" s="577">
        <f t="shared" ref="AP28" si="111">IF(AND(AB28=0,AB29=0),"No Prog ni Ejec",IF(AB28=0,CONCATENATE("No Prog, Ejec=  ",AB29),AB29/AB28))</f>
        <v>0.5</v>
      </c>
      <c r="AQ28" s="577">
        <f t="shared" ref="AQ28" si="112">IF(AND(AC28=0,AC29=0),"No Prog ni Ejec",IF(AC28=0,CONCATENATE("No Prog, Ejec=  ",AC29),AC29/AC28))</f>
        <v>1.3</v>
      </c>
      <c r="AR28" s="577" t="str">
        <f t="shared" ref="AR28" si="113">IF(AND(AD28=0,AD29=0),"No Prog ni Ejec",IF(AD28=0,CONCATENATE("No Prog, Ejec=  ",AD29),AD29/AD28))</f>
        <v>No Prog, Ejec=  10</v>
      </c>
      <c r="AS28" s="577" t="str">
        <f t="shared" ref="AS28" si="114">IF(AND(AE28=0,AE29=0),"No Prog ni Ejec",IF(AE28=0,CONCATENATE("No Prog, Ejec=  ",AE29),AE29/AE28))</f>
        <v>No Prog ni Ejec</v>
      </c>
      <c r="AT28" s="580">
        <f t="shared" ref="AT28" si="115">IF(AND(AF28=0,AF29=0),"No Prog ni Ejec",IF(AF28=0,CONCATENATE("No Prog, Ejec=  ",AF29),AF29/AF28))</f>
        <v>1</v>
      </c>
    </row>
    <row r="29" spans="1:46" s="174" customFormat="1" ht="26.1" customHeight="1" x14ac:dyDescent="0.25">
      <c r="A29" s="490"/>
      <c r="B29" s="601"/>
      <c r="C29" s="629"/>
      <c r="D29" s="629"/>
      <c r="E29" s="629"/>
      <c r="F29" s="629"/>
      <c r="G29" s="629"/>
      <c r="H29" s="629"/>
      <c r="I29" s="629"/>
      <c r="J29" s="629"/>
      <c r="K29" s="629"/>
      <c r="L29" s="629"/>
      <c r="M29" s="629"/>
      <c r="N29" s="629"/>
      <c r="O29" s="638"/>
      <c r="P29" s="254"/>
      <c r="Q29" s="507"/>
      <c r="R29" s="579"/>
      <c r="S29" s="43" t="s">
        <v>45</v>
      </c>
      <c r="T29" s="65"/>
      <c r="U29" s="65"/>
      <c r="V29" s="65"/>
      <c r="W29" s="65"/>
      <c r="X29" s="65"/>
      <c r="Y29" s="65"/>
      <c r="Z29" s="65"/>
      <c r="AA29" s="65"/>
      <c r="AB29" s="65">
        <v>25</v>
      </c>
      <c r="AC29" s="65">
        <v>65</v>
      </c>
      <c r="AD29" s="65">
        <v>10</v>
      </c>
      <c r="AE29" s="65"/>
      <c r="AF29" s="181">
        <f t="shared" ref="AF29" si="116">SUM(T29:AE29)</f>
        <v>100</v>
      </c>
      <c r="AG29" s="175"/>
      <c r="AH29" s="583"/>
      <c r="AI29" s="577"/>
      <c r="AJ29" s="577"/>
      <c r="AK29" s="577"/>
      <c r="AL29" s="577"/>
      <c r="AM29" s="577"/>
      <c r="AN29" s="577"/>
      <c r="AO29" s="577"/>
      <c r="AP29" s="577"/>
      <c r="AQ29" s="577"/>
      <c r="AR29" s="577"/>
      <c r="AS29" s="577"/>
      <c r="AT29" s="580"/>
    </row>
    <row r="30" spans="1:46" s="174" customFormat="1" ht="26.1" customHeight="1" x14ac:dyDescent="0.25">
      <c r="A30" s="490"/>
      <c r="B30" s="601"/>
      <c r="C30" s="629"/>
      <c r="D30" s="629"/>
      <c r="E30" s="629"/>
      <c r="F30" s="629"/>
      <c r="G30" s="629"/>
      <c r="H30" s="629"/>
      <c r="I30" s="629"/>
      <c r="J30" s="629"/>
      <c r="K30" s="629"/>
      <c r="L30" s="629"/>
      <c r="M30" s="629"/>
      <c r="N30" s="629"/>
      <c r="O30" s="638"/>
      <c r="P30" s="254"/>
      <c r="Q30" s="507" t="s">
        <v>102</v>
      </c>
      <c r="R30" s="579" t="s">
        <v>247</v>
      </c>
      <c r="S30" s="44" t="s">
        <v>44</v>
      </c>
      <c r="T30" s="68"/>
      <c r="U30" s="68"/>
      <c r="V30" s="68"/>
      <c r="W30" s="68"/>
      <c r="X30" s="68"/>
      <c r="Y30" s="68"/>
      <c r="Z30" s="68"/>
      <c r="AA30" s="68"/>
      <c r="AB30" s="68"/>
      <c r="AC30" s="68"/>
      <c r="AD30" s="68">
        <v>100</v>
      </c>
      <c r="AE30" s="68"/>
      <c r="AF30" s="184">
        <f t="shared" ref="AF30" si="117">IF(SUM(T30:AE30)=100,SUM(T30:AE30),IF(SUM(T30:AE30)=0,0,"Debe ponderar 100 puntos"))</f>
        <v>100</v>
      </c>
      <c r="AG30" s="175"/>
      <c r="AH30" s="583" t="str">
        <f t="shared" ref="AH30" si="118">IF(AND(T30=0,T31=0),"No Prog ni Ejec",IF(T30=0,CONCATENATE("No Prog, Ejec=  ",T31),T31/T30))</f>
        <v>No Prog ni Ejec</v>
      </c>
      <c r="AI30" s="577" t="str">
        <f t="shared" ref="AI30" si="119">IF(AND(U30=0,U31=0),"No Prog ni Ejec",IF(U30=0,CONCATENATE("No Prog, Ejec=  ",U31),U31/U30))</f>
        <v>No Prog ni Ejec</v>
      </c>
      <c r="AJ30" s="577" t="str">
        <f t="shared" ref="AJ30" si="120">IF(AND(V30=0,V31=0),"No Prog ni Ejec",IF(V30=0,CONCATENATE("No Prog, Ejec=  ",V31),V31/V30))</f>
        <v>No Prog ni Ejec</v>
      </c>
      <c r="AK30" s="577" t="str">
        <f t="shared" ref="AK30" si="121">IF(AND(W30=0,W31=0),"No Prog ni Ejec",IF(W30=0,CONCATENATE("No Prog, Ejec=  ",W31),W31/W30))</f>
        <v>No Prog ni Ejec</v>
      </c>
      <c r="AL30" s="577" t="str">
        <f t="shared" ref="AL30" si="122">IF(AND(X30=0,X31=0),"No Prog ni Ejec",IF(X30=0,CONCATENATE("No Prog, Ejec=  ",X31),X31/X30))</f>
        <v>No Prog ni Ejec</v>
      </c>
      <c r="AM30" s="577" t="str">
        <f t="shared" ref="AM30" si="123">IF(AND(Y30=0,Y31=0),"No Prog ni Ejec",IF(Y30=0,CONCATENATE("No Prog, Ejec=  ",Y31),Y31/Y30))</f>
        <v>No Prog ni Ejec</v>
      </c>
      <c r="AN30" s="577" t="str">
        <f t="shared" ref="AN30" si="124">IF(AND(Z30=0,Z31=0),"No Prog ni Ejec",IF(Z30=0,CONCATENATE("No Prog, Ejec=  ",Z31),Z31/Z30))</f>
        <v>No Prog ni Ejec</v>
      </c>
      <c r="AO30" s="577" t="str">
        <f t="shared" ref="AO30" si="125">IF(AND(AA30=0,AA31=0),"No Prog ni Ejec",IF(AA30=0,CONCATENATE("No Prog, Ejec=  ",AA31),AA31/AA30))</f>
        <v>No Prog ni Ejec</v>
      </c>
      <c r="AP30" s="577" t="str">
        <f t="shared" ref="AP30" si="126">IF(AND(AB30=0,AB31=0),"No Prog ni Ejec",IF(AB30=0,CONCATENATE("No Prog, Ejec=  ",AB31),AB31/AB30))</f>
        <v>No Prog ni Ejec</v>
      </c>
      <c r="AQ30" s="577" t="str">
        <f t="shared" ref="AQ30" si="127">IF(AND(AC30=0,AC31=0),"No Prog ni Ejec",IF(AC30=0,CONCATENATE("No Prog, Ejec=  ",AC31),AC31/AC30))</f>
        <v>No Prog ni Ejec</v>
      </c>
      <c r="AR30" s="577">
        <f t="shared" ref="AR30" si="128">IF(AND(AD30=0,AD31=0),"No Prog ni Ejec",IF(AD30=0,CONCATENATE("No Prog, Ejec=  ",AD31),AD31/AD30))</f>
        <v>1</v>
      </c>
      <c r="AS30" s="577" t="str">
        <f t="shared" ref="AS30" si="129">IF(AND(AE30=0,AE31=0),"No Prog ni Ejec",IF(AE30=0,CONCATENATE("No Prog, Ejec=  ",AE31),AE31/AE30))</f>
        <v>No Prog ni Ejec</v>
      </c>
      <c r="AT30" s="580">
        <f t="shared" ref="AT30" si="130">IF(AND(AF30=0,AF31=0),"No Prog ni Ejec",IF(AF30=0,CONCATENATE("No Prog, Ejec=  ",AF31),AF31/AF30))</f>
        <v>1</v>
      </c>
    </row>
    <row r="31" spans="1:46" s="174" customFormat="1" ht="26.1" customHeight="1" x14ac:dyDescent="0.25">
      <c r="A31" s="490"/>
      <c r="B31" s="601"/>
      <c r="C31" s="629"/>
      <c r="D31" s="629"/>
      <c r="E31" s="629"/>
      <c r="F31" s="629"/>
      <c r="G31" s="629"/>
      <c r="H31" s="629"/>
      <c r="I31" s="629"/>
      <c r="J31" s="629"/>
      <c r="K31" s="629"/>
      <c r="L31" s="629"/>
      <c r="M31" s="629"/>
      <c r="N31" s="629"/>
      <c r="O31" s="638"/>
      <c r="P31" s="254"/>
      <c r="Q31" s="507"/>
      <c r="R31" s="579"/>
      <c r="S31" s="256" t="s">
        <v>45</v>
      </c>
      <c r="T31" s="65"/>
      <c r="U31" s="65"/>
      <c r="V31" s="65"/>
      <c r="W31" s="65"/>
      <c r="X31" s="65"/>
      <c r="Y31" s="65"/>
      <c r="Z31" s="65"/>
      <c r="AA31" s="65"/>
      <c r="AB31" s="65"/>
      <c r="AC31" s="65"/>
      <c r="AD31" s="65">
        <v>100</v>
      </c>
      <c r="AE31" s="65"/>
      <c r="AF31" s="181">
        <f t="shared" ref="AF31" si="131">SUM(T31:AE31)</f>
        <v>100</v>
      </c>
      <c r="AG31" s="175"/>
      <c r="AH31" s="583"/>
      <c r="AI31" s="577"/>
      <c r="AJ31" s="577"/>
      <c r="AK31" s="577"/>
      <c r="AL31" s="577"/>
      <c r="AM31" s="577"/>
      <c r="AN31" s="577"/>
      <c r="AO31" s="577"/>
      <c r="AP31" s="577"/>
      <c r="AQ31" s="577"/>
      <c r="AR31" s="577"/>
      <c r="AS31" s="577"/>
      <c r="AT31" s="580"/>
    </row>
    <row r="32" spans="1:46" s="174" customFormat="1" ht="26.1" customHeight="1" x14ac:dyDescent="0.25">
      <c r="A32" s="490"/>
      <c r="B32" s="601"/>
      <c r="C32" s="629"/>
      <c r="D32" s="629"/>
      <c r="E32" s="629"/>
      <c r="F32" s="629"/>
      <c r="G32" s="629"/>
      <c r="H32" s="629"/>
      <c r="I32" s="629"/>
      <c r="J32" s="629"/>
      <c r="K32" s="629"/>
      <c r="L32" s="629"/>
      <c r="M32" s="629"/>
      <c r="N32" s="629"/>
      <c r="O32" s="638"/>
      <c r="P32" s="254"/>
      <c r="Q32" s="507" t="s">
        <v>123</v>
      </c>
      <c r="R32" s="579" t="s">
        <v>248</v>
      </c>
      <c r="S32" s="2" t="s">
        <v>44</v>
      </c>
      <c r="T32" s="64"/>
      <c r="U32" s="64">
        <v>50</v>
      </c>
      <c r="V32" s="64">
        <v>50</v>
      </c>
      <c r="W32" s="64"/>
      <c r="X32" s="64"/>
      <c r="Y32" s="64"/>
      <c r="Z32" s="64"/>
      <c r="AA32" s="64"/>
      <c r="AB32" s="64"/>
      <c r="AC32" s="64"/>
      <c r="AD32" s="64"/>
      <c r="AE32" s="64"/>
      <c r="AF32" s="184">
        <f t="shared" ref="AF32" si="132">IF(SUM(T32:AE32)=100,SUM(T32:AE32),IF(SUM(T32:AE32)=0,0,"Debe ponderar 100 puntos"))</f>
        <v>100</v>
      </c>
      <c r="AG32" s="175"/>
      <c r="AH32" s="583" t="str">
        <f t="shared" ref="AH32" si="133">IF(AND(T32=0,T33=0),"No Prog ni Ejec",IF(T32=0,CONCATENATE("No Prog, Ejec=  ",T33),T33/T32))</f>
        <v>No Prog ni Ejec</v>
      </c>
      <c r="AI32" s="577">
        <f t="shared" ref="AI32" si="134">IF(AND(U32=0,U33=0),"No Prog ni Ejec",IF(U32=0,CONCATENATE("No Prog, Ejec=  ",U33),U33/U32))</f>
        <v>1</v>
      </c>
      <c r="AJ32" s="577">
        <f t="shared" ref="AJ32" si="135">IF(AND(V32=0,V33=0),"No Prog ni Ejec",IF(V32=0,CONCATENATE("No Prog, Ejec=  ",V33),V33/V32))</f>
        <v>1</v>
      </c>
      <c r="AK32" s="577" t="str">
        <f t="shared" ref="AK32" si="136">IF(AND(W32=0,W33=0),"No Prog ni Ejec",IF(W32=0,CONCATENATE("No Prog, Ejec=  ",W33),W33/W32))</f>
        <v>No Prog ni Ejec</v>
      </c>
      <c r="AL32" s="577" t="str">
        <f t="shared" ref="AL32" si="137">IF(AND(X32=0,X33=0),"No Prog ni Ejec",IF(X32=0,CONCATENATE("No Prog, Ejec=  ",X33),X33/X32))</f>
        <v>No Prog ni Ejec</v>
      </c>
      <c r="AM32" s="577" t="str">
        <f t="shared" ref="AM32" si="138">IF(AND(Y32=0,Y33=0),"No Prog ni Ejec",IF(Y32=0,CONCATENATE("No Prog, Ejec=  ",Y33),Y33/Y32))</f>
        <v>No Prog ni Ejec</v>
      </c>
      <c r="AN32" s="577" t="str">
        <f t="shared" ref="AN32" si="139">IF(AND(Z32=0,Z33=0),"No Prog ni Ejec",IF(Z32=0,CONCATENATE("No Prog, Ejec=  ",Z33),Z33/Z32))</f>
        <v>No Prog ni Ejec</v>
      </c>
      <c r="AO32" s="577" t="str">
        <f t="shared" ref="AO32" si="140">IF(AND(AA32=0,AA33=0),"No Prog ni Ejec",IF(AA32=0,CONCATENATE("No Prog, Ejec=  ",AA33),AA33/AA32))</f>
        <v>No Prog ni Ejec</v>
      </c>
      <c r="AP32" s="577" t="str">
        <f t="shared" ref="AP32" si="141">IF(AND(AB32=0,AB33=0),"No Prog ni Ejec",IF(AB32=0,CONCATENATE("No Prog, Ejec=  ",AB33),AB33/AB32))</f>
        <v>No Prog ni Ejec</v>
      </c>
      <c r="AQ32" s="577" t="str">
        <f t="shared" ref="AQ32" si="142">IF(AND(AC32=0,AC33=0),"No Prog ni Ejec",IF(AC32=0,CONCATENATE("No Prog, Ejec=  ",AC33),AC33/AC32))</f>
        <v>No Prog ni Ejec</v>
      </c>
      <c r="AR32" s="577" t="str">
        <f t="shared" ref="AR32" si="143">IF(AND(AD32=0,AD33=0),"No Prog ni Ejec",IF(AD32=0,CONCATENATE("No Prog, Ejec=  ",AD33),AD33/AD32))</f>
        <v>No Prog ni Ejec</v>
      </c>
      <c r="AS32" s="577" t="str">
        <f t="shared" ref="AS32" si="144">IF(AND(AE32=0,AE33=0),"No Prog ni Ejec",IF(AE32=0,CONCATENATE("No Prog, Ejec=  ",AE33),AE33/AE32))</f>
        <v>No Prog ni Ejec</v>
      </c>
      <c r="AT32" s="580">
        <f t="shared" ref="AT32" si="145">IF(AND(AF32=0,AF33=0),"No Prog ni Ejec",IF(AF32=0,CONCATENATE("No Prog, Ejec=  ",AF33),AF33/AF32))</f>
        <v>1</v>
      </c>
    </row>
    <row r="33" spans="1:46" s="174" customFormat="1" ht="26.1" customHeight="1" x14ac:dyDescent="0.25">
      <c r="A33" s="490"/>
      <c r="B33" s="601"/>
      <c r="C33" s="629"/>
      <c r="D33" s="629"/>
      <c r="E33" s="629"/>
      <c r="F33" s="629"/>
      <c r="G33" s="629"/>
      <c r="H33" s="629"/>
      <c r="I33" s="629"/>
      <c r="J33" s="629"/>
      <c r="K33" s="629"/>
      <c r="L33" s="629"/>
      <c r="M33" s="629"/>
      <c r="N33" s="629"/>
      <c r="O33" s="638"/>
      <c r="P33" s="254"/>
      <c r="Q33" s="507"/>
      <c r="R33" s="579"/>
      <c r="S33" s="43" t="s">
        <v>45</v>
      </c>
      <c r="T33" s="65"/>
      <c r="U33" s="65">
        <v>50</v>
      </c>
      <c r="V33" s="65">
        <v>50</v>
      </c>
      <c r="W33" s="65"/>
      <c r="X33" s="65"/>
      <c r="Y33" s="65"/>
      <c r="Z33" s="65"/>
      <c r="AA33" s="65"/>
      <c r="AB33" s="65"/>
      <c r="AC33" s="65"/>
      <c r="AD33" s="65"/>
      <c r="AE33" s="65"/>
      <c r="AF33" s="181">
        <f t="shared" ref="AF33" si="146">SUM(T33:AE33)</f>
        <v>100</v>
      </c>
      <c r="AG33" s="175"/>
      <c r="AH33" s="583"/>
      <c r="AI33" s="577"/>
      <c r="AJ33" s="577"/>
      <c r="AK33" s="577"/>
      <c r="AL33" s="577"/>
      <c r="AM33" s="577"/>
      <c r="AN33" s="577"/>
      <c r="AO33" s="577"/>
      <c r="AP33" s="577"/>
      <c r="AQ33" s="577"/>
      <c r="AR33" s="577"/>
      <c r="AS33" s="577"/>
      <c r="AT33" s="580"/>
    </row>
    <row r="34" spans="1:46" s="174" customFormat="1" ht="26.1" customHeight="1" x14ac:dyDescent="0.25">
      <c r="A34" s="490"/>
      <c r="B34" s="601"/>
      <c r="C34" s="629"/>
      <c r="D34" s="629"/>
      <c r="E34" s="629"/>
      <c r="F34" s="629"/>
      <c r="G34" s="629"/>
      <c r="H34" s="629"/>
      <c r="I34" s="629"/>
      <c r="J34" s="629"/>
      <c r="K34" s="629"/>
      <c r="L34" s="629"/>
      <c r="M34" s="629"/>
      <c r="N34" s="629"/>
      <c r="O34" s="638"/>
      <c r="P34" s="254"/>
      <c r="Q34" s="507" t="s">
        <v>125</v>
      </c>
      <c r="R34" s="579" t="s">
        <v>249</v>
      </c>
      <c r="S34" s="44" t="s">
        <v>44</v>
      </c>
      <c r="T34" s="68"/>
      <c r="U34" s="68"/>
      <c r="V34" s="68"/>
      <c r="W34" s="68">
        <v>30</v>
      </c>
      <c r="X34" s="68">
        <v>20</v>
      </c>
      <c r="Y34" s="68">
        <v>20</v>
      </c>
      <c r="Z34" s="68">
        <v>10</v>
      </c>
      <c r="AA34" s="68">
        <v>10</v>
      </c>
      <c r="AB34" s="68">
        <v>10</v>
      </c>
      <c r="AC34" s="68"/>
      <c r="AD34" s="68"/>
      <c r="AE34" s="68"/>
      <c r="AF34" s="184">
        <f t="shared" ref="AF34" si="147">IF(SUM(T34:AE34)=100,SUM(T34:AE34),IF(SUM(T34:AE34)=0,0,"Debe ponderar 100 puntos"))</f>
        <v>100</v>
      </c>
      <c r="AG34" s="175"/>
      <c r="AH34" s="583" t="str">
        <f t="shared" ref="AH34" si="148">IF(AND(T34=0,T35=0),"No Prog ni Ejec",IF(T34=0,CONCATENATE("No Prog, Ejec=  ",T35),T35/T34))</f>
        <v>No Prog ni Ejec</v>
      </c>
      <c r="AI34" s="577" t="str">
        <f t="shared" ref="AI34" si="149">IF(AND(U34=0,U35=0),"No Prog ni Ejec",IF(U34=0,CONCATENATE("No Prog, Ejec=  ",U35),U35/U34))</f>
        <v>No Prog ni Ejec</v>
      </c>
      <c r="AJ34" s="577" t="str">
        <f t="shared" ref="AJ34" si="150">IF(AND(V34=0,V35=0),"No Prog ni Ejec",IF(V34=0,CONCATENATE("No Prog, Ejec=  ",V35),V35/V34))</f>
        <v>No Prog ni Ejec</v>
      </c>
      <c r="AK34" s="577">
        <f t="shared" ref="AK34" si="151">IF(AND(W34=0,W35=0),"No Prog ni Ejec",IF(W34=0,CONCATENATE("No Prog, Ejec=  ",W35),W35/W34))</f>
        <v>0.33333333333333331</v>
      </c>
      <c r="AL34" s="577">
        <f t="shared" ref="AL34" si="152">IF(AND(X34=0,X35=0),"No Prog ni Ejec",IF(X34=0,CONCATENATE("No Prog, Ejec=  ",X35),X35/X34))</f>
        <v>1</v>
      </c>
      <c r="AM34" s="577">
        <f t="shared" ref="AM34" si="153">IF(AND(Y34=0,Y35=0),"No Prog ni Ejec",IF(Y34=0,CONCATENATE("No Prog, Ejec=  ",Y35),Y35/Y34))</f>
        <v>0.5</v>
      </c>
      <c r="AN34" s="577">
        <f t="shared" ref="AN34" si="154">IF(AND(Z34=0,Z35=0),"No Prog ni Ejec",IF(Z34=0,CONCATENATE("No Prog, Ejec=  ",Z35),Z35/Z34))</f>
        <v>0.5</v>
      </c>
      <c r="AO34" s="577">
        <f t="shared" ref="AO34" si="155">IF(AND(AA34=0,AA35=0),"No Prog ni Ejec",IF(AA34=0,CONCATENATE("No Prog, Ejec=  ",AA35),AA35/AA34))</f>
        <v>0</v>
      </c>
      <c r="AP34" s="577">
        <f t="shared" ref="AP34" si="156">IF(AND(AB34=0,AB35=0),"No Prog ni Ejec",IF(AB34=0,CONCATENATE("No Prog, Ejec=  ",AB35),AB35/AB34))</f>
        <v>5.5</v>
      </c>
      <c r="AQ34" s="577" t="str">
        <f t="shared" ref="AQ34" si="157">IF(AND(AC34=0,AC35=0),"No Prog ni Ejec",IF(AC34=0,CONCATENATE("No Prog, Ejec=  ",AC35),AC35/AC34))</f>
        <v>No Prog ni Ejec</v>
      </c>
      <c r="AR34" s="577" t="str">
        <f t="shared" ref="AR34" si="158">IF(AND(AD34=0,AD35=0),"No Prog ni Ejec",IF(AD34=0,CONCATENATE("No Prog, Ejec=  ",AD35),AD35/AD34))</f>
        <v>No Prog ni Ejec</v>
      </c>
      <c r="AS34" s="577" t="str">
        <f t="shared" ref="AS34" si="159">IF(AND(AE34=0,AE35=0),"No Prog ni Ejec",IF(AE34=0,CONCATENATE("No Prog, Ejec=  ",AE35),AE35/AE34))</f>
        <v>No Prog ni Ejec</v>
      </c>
      <c r="AT34" s="580">
        <f t="shared" ref="AT34" si="160">IF(AND(AF34=0,AF35=0),"No Prog ni Ejec",IF(AF34=0,CONCATENATE("No Prog, Ejec=  ",AF35),AF35/AF34))</f>
        <v>1</v>
      </c>
    </row>
    <row r="35" spans="1:46" s="174" customFormat="1" ht="26.1" customHeight="1" x14ac:dyDescent="0.25">
      <c r="A35" s="490"/>
      <c r="B35" s="601"/>
      <c r="C35" s="629"/>
      <c r="D35" s="629"/>
      <c r="E35" s="629"/>
      <c r="F35" s="629"/>
      <c r="G35" s="629"/>
      <c r="H35" s="629"/>
      <c r="I35" s="629"/>
      <c r="J35" s="629"/>
      <c r="K35" s="629"/>
      <c r="L35" s="629"/>
      <c r="M35" s="629"/>
      <c r="N35" s="629"/>
      <c r="O35" s="638"/>
      <c r="P35" s="254"/>
      <c r="Q35" s="507"/>
      <c r="R35" s="579"/>
      <c r="S35" s="43" t="s">
        <v>45</v>
      </c>
      <c r="T35" s="65"/>
      <c r="U35" s="65"/>
      <c r="V35" s="65"/>
      <c r="W35" s="65">
        <v>10</v>
      </c>
      <c r="X35" s="65">
        <v>20</v>
      </c>
      <c r="Y35" s="65">
        <v>10</v>
      </c>
      <c r="Z35" s="65">
        <v>5</v>
      </c>
      <c r="AA35" s="65">
        <v>0</v>
      </c>
      <c r="AB35" s="65">
        <v>55</v>
      </c>
      <c r="AC35" s="65"/>
      <c r="AD35" s="65"/>
      <c r="AE35" s="65"/>
      <c r="AF35" s="181">
        <f t="shared" ref="AF35" si="161">SUM(T35:AE35)</f>
        <v>100</v>
      </c>
      <c r="AG35" s="175"/>
      <c r="AH35" s="583"/>
      <c r="AI35" s="577"/>
      <c r="AJ35" s="577"/>
      <c r="AK35" s="577"/>
      <c r="AL35" s="577"/>
      <c r="AM35" s="577"/>
      <c r="AN35" s="577"/>
      <c r="AO35" s="577"/>
      <c r="AP35" s="577"/>
      <c r="AQ35" s="577"/>
      <c r="AR35" s="577"/>
      <c r="AS35" s="577"/>
      <c r="AT35" s="580"/>
    </row>
    <row r="36" spans="1:46" s="174" customFormat="1" ht="26.1" customHeight="1" x14ac:dyDescent="0.25">
      <c r="A36" s="490"/>
      <c r="B36" s="601"/>
      <c r="C36" s="629"/>
      <c r="D36" s="629"/>
      <c r="E36" s="629"/>
      <c r="F36" s="629"/>
      <c r="G36" s="629"/>
      <c r="H36" s="629"/>
      <c r="I36" s="629"/>
      <c r="J36" s="629"/>
      <c r="K36" s="629"/>
      <c r="L36" s="629"/>
      <c r="M36" s="629"/>
      <c r="N36" s="629"/>
      <c r="O36" s="638"/>
      <c r="P36" s="254"/>
      <c r="Q36" s="507" t="s">
        <v>126</v>
      </c>
      <c r="R36" s="579" t="s">
        <v>98</v>
      </c>
      <c r="S36" s="44" t="s">
        <v>44</v>
      </c>
      <c r="T36" s="68"/>
      <c r="U36" s="68"/>
      <c r="V36" s="68"/>
      <c r="W36" s="68"/>
      <c r="X36" s="68"/>
      <c r="Y36" s="68"/>
      <c r="Z36" s="68"/>
      <c r="AA36" s="68"/>
      <c r="AB36" s="68">
        <v>50</v>
      </c>
      <c r="AC36" s="68">
        <v>50</v>
      </c>
      <c r="AD36" s="68"/>
      <c r="AE36" s="68"/>
      <c r="AF36" s="184">
        <f t="shared" ref="AF36" si="162">IF(SUM(T36:AE36)=100,SUM(T36:AE36),IF(SUM(T36:AE36)=0,0,"Debe ponderar 100 puntos"))</f>
        <v>100</v>
      </c>
      <c r="AG36" s="175"/>
      <c r="AH36" s="583" t="str">
        <f t="shared" ref="AH36" si="163">IF(AND(T36=0,T37=0),"No Prog ni Ejec",IF(T36=0,CONCATENATE("No Prog, Ejec=  ",T37),T37/T36))</f>
        <v>No Prog ni Ejec</v>
      </c>
      <c r="AI36" s="577" t="str">
        <f t="shared" ref="AI36" si="164">IF(AND(U36=0,U37=0),"No Prog ni Ejec",IF(U36=0,CONCATENATE("No Prog, Ejec=  ",U37),U37/U36))</f>
        <v>No Prog ni Ejec</v>
      </c>
      <c r="AJ36" s="577" t="str">
        <f t="shared" ref="AJ36" si="165">IF(AND(V36=0,V37=0),"No Prog ni Ejec",IF(V36=0,CONCATENATE("No Prog, Ejec=  ",V37),V37/V36))</f>
        <v>No Prog ni Ejec</v>
      </c>
      <c r="AK36" s="577" t="str">
        <f t="shared" ref="AK36" si="166">IF(AND(W36=0,W37=0),"No Prog ni Ejec",IF(W36=0,CONCATENATE("No Prog, Ejec=  ",W37),W37/W36))</f>
        <v>No Prog ni Ejec</v>
      </c>
      <c r="AL36" s="577" t="str">
        <f t="shared" ref="AL36" si="167">IF(AND(X36=0,X37=0),"No Prog ni Ejec",IF(X36=0,CONCATENATE("No Prog, Ejec=  ",X37),X37/X36))</f>
        <v>No Prog ni Ejec</v>
      </c>
      <c r="AM36" s="577" t="str">
        <f t="shared" ref="AM36" si="168">IF(AND(Y36=0,Y37=0),"No Prog ni Ejec",IF(Y36=0,CONCATENATE("No Prog, Ejec=  ",Y37),Y37/Y36))</f>
        <v>No Prog ni Ejec</v>
      </c>
      <c r="AN36" s="577" t="str">
        <f t="shared" ref="AN36" si="169">IF(AND(Z36=0,Z37=0),"No Prog ni Ejec",IF(Z36=0,CONCATENATE("No Prog, Ejec=  ",Z37),Z37/Z36))</f>
        <v>No Prog ni Ejec</v>
      </c>
      <c r="AO36" s="577" t="str">
        <f t="shared" ref="AO36" si="170">IF(AND(AA36=0,AA37=0),"No Prog ni Ejec",IF(AA36=0,CONCATENATE("No Prog, Ejec=  ",AA37),AA37/AA36))</f>
        <v>No Prog ni Ejec</v>
      </c>
      <c r="AP36" s="577">
        <f t="shared" ref="AP36" si="171">IF(AND(AB36=0,AB37=0),"No Prog ni Ejec",IF(AB36=0,CONCATENATE("No Prog, Ejec=  ",AB37),AB37/AB36))</f>
        <v>2</v>
      </c>
      <c r="AQ36" s="577">
        <f t="shared" ref="AQ36" si="172">IF(AND(AC36=0,AC37=0),"No Prog ni Ejec",IF(AC36=0,CONCATENATE("No Prog, Ejec=  ",AC37),AC37/AC36))</f>
        <v>0</v>
      </c>
      <c r="AR36" s="577" t="str">
        <f t="shared" ref="AR36" si="173">IF(AND(AD36=0,AD37=0),"No Prog ni Ejec",IF(AD36=0,CONCATENATE("No Prog, Ejec=  ",AD37),AD37/AD36))</f>
        <v>No Prog ni Ejec</v>
      </c>
      <c r="AS36" s="577" t="str">
        <f t="shared" ref="AS36" si="174">IF(AND(AE36=0,AE37=0),"No Prog ni Ejec",IF(AE36=0,CONCATENATE("No Prog, Ejec=  ",AE37),AE37/AE36))</f>
        <v>No Prog ni Ejec</v>
      </c>
      <c r="AT36" s="580">
        <f t="shared" ref="AT36" si="175">IF(AND(AF36=0,AF37=0),"No Prog ni Ejec",IF(AF36=0,CONCATENATE("No Prog, Ejec=  ",AF37),AF37/AF36))</f>
        <v>1</v>
      </c>
    </row>
    <row r="37" spans="1:46" s="174" customFormat="1" ht="26.1" customHeight="1" x14ac:dyDescent="0.25">
      <c r="A37" s="490"/>
      <c r="B37" s="601"/>
      <c r="C37" s="629"/>
      <c r="D37" s="629"/>
      <c r="E37" s="629"/>
      <c r="F37" s="629"/>
      <c r="G37" s="629"/>
      <c r="H37" s="629"/>
      <c r="I37" s="629"/>
      <c r="J37" s="629"/>
      <c r="K37" s="629"/>
      <c r="L37" s="629"/>
      <c r="M37" s="629"/>
      <c r="N37" s="629"/>
      <c r="O37" s="638"/>
      <c r="P37" s="254"/>
      <c r="Q37" s="507"/>
      <c r="R37" s="579"/>
      <c r="S37" s="43" t="s">
        <v>45</v>
      </c>
      <c r="T37" s="65"/>
      <c r="U37" s="65"/>
      <c r="V37" s="65"/>
      <c r="W37" s="65"/>
      <c r="X37" s="65"/>
      <c r="Y37" s="65"/>
      <c r="Z37" s="65"/>
      <c r="AA37" s="65"/>
      <c r="AB37" s="65">
        <v>100</v>
      </c>
      <c r="AC37" s="65"/>
      <c r="AD37" s="65"/>
      <c r="AE37" s="65"/>
      <c r="AF37" s="181">
        <f t="shared" ref="AF37" si="176">SUM(T37:AE37)</f>
        <v>100</v>
      </c>
      <c r="AG37" s="175"/>
      <c r="AH37" s="583"/>
      <c r="AI37" s="577"/>
      <c r="AJ37" s="577"/>
      <c r="AK37" s="577"/>
      <c r="AL37" s="577"/>
      <c r="AM37" s="577"/>
      <c r="AN37" s="577"/>
      <c r="AO37" s="577"/>
      <c r="AP37" s="577"/>
      <c r="AQ37" s="577"/>
      <c r="AR37" s="577"/>
      <c r="AS37" s="577"/>
      <c r="AT37" s="580"/>
    </row>
    <row r="38" spans="1:46" s="174" customFormat="1" ht="33" customHeight="1" x14ac:dyDescent="0.25">
      <c r="A38" s="490"/>
      <c r="B38" s="601"/>
      <c r="C38" s="629"/>
      <c r="D38" s="629"/>
      <c r="E38" s="629"/>
      <c r="F38" s="629"/>
      <c r="G38" s="629"/>
      <c r="H38" s="629"/>
      <c r="I38" s="629"/>
      <c r="J38" s="629"/>
      <c r="K38" s="629"/>
      <c r="L38" s="629"/>
      <c r="M38" s="629"/>
      <c r="N38" s="629"/>
      <c r="O38" s="638"/>
      <c r="P38" s="254"/>
      <c r="Q38" s="507" t="s">
        <v>250</v>
      </c>
      <c r="R38" s="579" t="s">
        <v>100</v>
      </c>
      <c r="S38" s="44" t="s">
        <v>44</v>
      </c>
      <c r="T38" s="68"/>
      <c r="U38" s="68"/>
      <c r="V38" s="68"/>
      <c r="W38" s="68"/>
      <c r="X38" s="68"/>
      <c r="Y38" s="68"/>
      <c r="Z38" s="68"/>
      <c r="AA38" s="68"/>
      <c r="AB38" s="68"/>
      <c r="AC38" s="68">
        <v>50</v>
      </c>
      <c r="AD38" s="68">
        <v>50</v>
      </c>
      <c r="AE38" s="68"/>
      <c r="AF38" s="184">
        <f t="shared" ref="AF38" si="177">IF(SUM(T38:AE38)=100,SUM(T38:AE38),IF(SUM(T38:AE38)=0,0,"Debe ponderar 100 puntos"))</f>
        <v>100</v>
      </c>
      <c r="AG38" s="175"/>
      <c r="AH38" s="583" t="str">
        <f t="shared" ref="AH38" si="178">IF(AND(T38=0,T39=0),"No Prog ni Ejec",IF(T38=0,CONCATENATE("No Prog, Ejec=  ",T39),T39/T38))</f>
        <v>No Prog ni Ejec</v>
      </c>
      <c r="AI38" s="577" t="str">
        <f t="shared" ref="AI38" si="179">IF(AND(U38=0,U39=0),"No Prog ni Ejec",IF(U38=0,CONCATENATE("No Prog, Ejec=  ",U39),U39/U38))</f>
        <v>No Prog ni Ejec</v>
      </c>
      <c r="AJ38" s="577" t="str">
        <f t="shared" ref="AJ38" si="180">IF(AND(V38=0,V39=0),"No Prog ni Ejec",IF(V38=0,CONCATENATE("No Prog, Ejec=  ",V39),V39/V38))</f>
        <v>No Prog ni Ejec</v>
      </c>
      <c r="AK38" s="577" t="str">
        <f t="shared" ref="AK38" si="181">IF(AND(W38=0,W39=0),"No Prog ni Ejec",IF(W38=0,CONCATENATE("No Prog, Ejec=  ",W39),W39/W38))</f>
        <v>No Prog ni Ejec</v>
      </c>
      <c r="AL38" s="577" t="str">
        <f t="shared" ref="AL38" si="182">IF(AND(X38=0,X39=0),"No Prog ni Ejec",IF(X38=0,CONCATENATE("No Prog, Ejec=  ",X39),X39/X38))</f>
        <v>No Prog ni Ejec</v>
      </c>
      <c r="AM38" s="577" t="str">
        <f t="shared" ref="AM38" si="183">IF(AND(Y38=0,Y39=0),"No Prog ni Ejec",IF(Y38=0,CONCATENATE("No Prog, Ejec=  ",Y39),Y39/Y38))</f>
        <v>No Prog ni Ejec</v>
      </c>
      <c r="AN38" s="577" t="str">
        <f t="shared" ref="AN38" si="184">IF(AND(Z38=0,Z39=0),"No Prog ni Ejec",IF(Z38=0,CONCATENATE("No Prog, Ejec=  ",Z39),Z39/Z38))</f>
        <v>No Prog ni Ejec</v>
      </c>
      <c r="AO38" s="577" t="str">
        <f t="shared" ref="AO38" si="185">IF(AND(AA38=0,AA39=0),"No Prog ni Ejec",IF(AA38=0,CONCATENATE("No Prog, Ejec=  ",AA39),AA39/AA38))</f>
        <v>No Prog ni Ejec</v>
      </c>
      <c r="AP38" s="577" t="str">
        <f t="shared" ref="AP38" si="186">IF(AND(AB38=0,AB39=0),"No Prog ni Ejec",IF(AB38=0,CONCATENATE("No Prog, Ejec=  ",AB39),AB39/AB38))</f>
        <v>No Prog, Ejec=  100</v>
      </c>
      <c r="AQ38" s="577">
        <f t="shared" ref="AQ38" si="187">IF(AND(AC38=0,AC39=0),"No Prog ni Ejec",IF(AC38=0,CONCATENATE("No Prog, Ejec=  ",AC39),AC39/AC38))</f>
        <v>0</v>
      </c>
      <c r="AR38" s="577">
        <f t="shared" ref="AR38" si="188">IF(AND(AD38=0,AD39=0),"No Prog ni Ejec",IF(AD38=0,CONCATENATE("No Prog, Ejec=  ",AD39),AD39/AD38))</f>
        <v>0</v>
      </c>
      <c r="AS38" s="577" t="str">
        <f t="shared" ref="AS38" si="189">IF(AND(AE38=0,AE39=0),"No Prog ni Ejec",IF(AE38=0,CONCATENATE("No Prog, Ejec=  ",AE39),AE39/AE38))</f>
        <v>No Prog ni Ejec</v>
      </c>
      <c r="AT38" s="580">
        <f t="shared" ref="AT38" si="190">IF(AND(AF38=0,AF39=0),"No Prog ni Ejec",IF(AF38=0,CONCATENATE("No Prog, Ejec=  ",AF39),AF39/AF38))</f>
        <v>1</v>
      </c>
    </row>
    <row r="39" spans="1:46" s="174" customFormat="1" ht="33" customHeight="1" x14ac:dyDescent="0.25">
      <c r="A39" s="490"/>
      <c r="B39" s="601"/>
      <c r="C39" s="629"/>
      <c r="D39" s="629"/>
      <c r="E39" s="629"/>
      <c r="F39" s="629"/>
      <c r="G39" s="629"/>
      <c r="H39" s="629"/>
      <c r="I39" s="629"/>
      <c r="J39" s="629"/>
      <c r="K39" s="629"/>
      <c r="L39" s="629"/>
      <c r="M39" s="629"/>
      <c r="N39" s="629"/>
      <c r="O39" s="638"/>
      <c r="P39" s="254"/>
      <c r="Q39" s="507"/>
      <c r="R39" s="579"/>
      <c r="S39" s="43" t="s">
        <v>45</v>
      </c>
      <c r="T39" s="65"/>
      <c r="U39" s="65"/>
      <c r="V39" s="65"/>
      <c r="W39" s="65"/>
      <c r="X39" s="65"/>
      <c r="Y39" s="65"/>
      <c r="Z39" s="65"/>
      <c r="AA39" s="65"/>
      <c r="AB39" s="65">
        <v>100</v>
      </c>
      <c r="AC39" s="65"/>
      <c r="AD39" s="65"/>
      <c r="AE39" s="65"/>
      <c r="AF39" s="181">
        <f t="shared" ref="AF39" si="191">SUM(T39:AE39)</f>
        <v>100</v>
      </c>
      <c r="AG39" s="175"/>
      <c r="AH39" s="583"/>
      <c r="AI39" s="577"/>
      <c r="AJ39" s="577"/>
      <c r="AK39" s="577"/>
      <c r="AL39" s="577"/>
      <c r="AM39" s="577"/>
      <c r="AN39" s="577"/>
      <c r="AO39" s="577"/>
      <c r="AP39" s="577"/>
      <c r="AQ39" s="577"/>
      <c r="AR39" s="577"/>
      <c r="AS39" s="577"/>
      <c r="AT39" s="580"/>
    </row>
    <row r="40" spans="1:46" s="174" customFormat="1" ht="33" customHeight="1" x14ac:dyDescent="0.25">
      <c r="A40" s="490"/>
      <c r="B40" s="601"/>
      <c r="C40" s="629"/>
      <c r="D40" s="629"/>
      <c r="E40" s="629"/>
      <c r="F40" s="629"/>
      <c r="G40" s="629"/>
      <c r="H40" s="629"/>
      <c r="I40" s="629"/>
      <c r="J40" s="629"/>
      <c r="K40" s="629"/>
      <c r="L40" s="629"/>
      <c r="M40" s="629"/>
      <c r="N40" s="629"/>
      <c r="O40" s="638"/>
      <c r="P40" s="254"/>
      <c r="Q40" s="507" t="s">
        <v>251</v>
      </c>
      <c r="R40" s="579" t="s">
        <v>252</v>
      </c>
      <c r="S40" s="44" t="s">
        <v>44</v>
      </c>
      <c r="T40" s="68"/>
      <c r="U40" s="68"/>
      <c r="V40" s="68"/>
      <c r="W40" s="68"/>
      <c r="X40" s="68"/>
      <c r="Y40" s="68"/>
      <c r="Z40" s="68"/>
      <c r="AA40" s="68"/>
      <c r="AB40" s="68"/>
      <c r="AC40" s="68"/>
      <c r="AD40" s="68"/>
      <c r="AE40" s="68">
        <v>100</v>
      </c>
      <c r="AF40" s="184">
        <f t="shared" ref="AF40" si="192">IF(SUM(T40:AE40)=100,SUM(T40:AE40),IF(SUM(T40:AE40)=0,0,"Debe ponderar 100 puntos"))</f>
        <v>100</v>
      </c>
      <c r="AG40" s="175"/>
      <c r="AH40" s="583" t="str">
        <f t="shared" ref="AH40" si="193">IF(AND(T40=0,T41=0),"No Prog ni Ejec",IF(T40=0,CONCATENATE("No Prog, Ejec=  ",T41),T41/T40))</f>
        <v>No Prog ni Ejec</v>
      </c>
      <c r="AI40" s="577" t="str">
        <f t="shared" ref="AI40" si="194">IF(AND(U40=0,U41=0),"No Prog ni Ejec",IF(U40=0,CONCATENATE("No Prog, Ejec=  ",U41),U41/U40))</f>
        <v>No Prog ni Ejec</v>
      </c>
      <c r="AJ40" s="577" t="str">
        <f t="shared" ref="AJ40" si="195">IF(AND(V40=0,V41=0),"No Prog ni Ejec",IF(V40=0,CONCATENATE("No Prog, Ejec=  ",V41),V41/V40))</f>
        <v>No Prog ni Ejec</v>
      </c>
      <c r="AK40" s="577" t="str">
        <f t="shared" ref="AK40" si="196">IF(AND(W40=0,W41=0),"No Prog ni Ejec",IF(W40=0,CONCATENATE("No Prog, Ejec=  ",W41),W41/W40))</f>
        <v>No Prog ni Ejec</v>
      </c>
      <c r="AL40" s="577" t="str">
        <f t="shared" ref="AL40" si="197">IF(AND(X40=0,X41=0),"No Prog ni Ejec",IF(X40=0,CONCATENATE("No Prog, Ejec=  ",X41),X41/X40))</f>
        <v>No Prog ni Ejec</v>
      </c>
      <c r="AM40" s="577" t="str">
        <f t="shared" ref="AM40" si="198">IF(AND(Y40=0,Y41=0),"No Prog ni Ejec",IF(Y40=0,CONCATENATE("No Prog, Ejec=  ",Y41),Y41/Y40))</f>
        <v>No Prog ni Ejec</v>
      </c>
      <c r="AN40" s="577" t="str">
        <f t="shared" ref="AN40" si="199">IF(AND(Z40=0,Z41=0),"No Prog ni Ejec",IF(Z40=0,CONCATENATE("No Prog, Ejec=  ",Z41),Z41/Z40))</f>
        <v>No Prog ni Ejec</v>
      </c>
      <c r="AO40" s="577" t="str">
        <f t="shared" ref="AO40" si="200">IF(AND(AA40=0,AA41=0),"No Prog ni Ejec",IF(AA40=0,CONCATENATE("No Prog, Ejec=  ",AA41),AA41/AA40))</f>
        <v>No Prog ni Ejec</v>
      </c>
      <c r="AP40" s="577" t="str">
        <f t="shared" ref="AP40" si="201">IF(AND(AB40=0,AB41=0),"No Prog ni Ejec",IF(AB40=0,CONCATENATE("No Prog, Ejec=  ",AB41),AB41/AB40))</f>
        <v>No Prog, Ejec=  100</v>
      </c>
      <c r="AQ40" s="577" t="str">
        <f t="shared" ref="AQ40" si="202">IF(AND(AC40=0,AC41=0),"No Prog ni Ejec",IF(AC40=0,CONCATENATE("No Prog, Ejec=  ",AC41),AC41/AC40))</f>
        <v>No Prog ni Ejec</v>
      </c>
      <c r="AR40" s="577" t="str">
        <f t="shared" ref="AR40" si="203">IF(AND(AD40=0,AD41=0),"No Prog ni Ejec",IF(AD40=0,CONCATENATE("No Prog, Ejec=  ",AD41),AD41/AD40))</f>
        <v>No Prog ni Ejec</v>
      </c>
      <c r="AS40" s="577">
        <f t="shared" ref="AS40" si="204">IF(AND(AE40=0,AE41=0),"No Prog ni Ejec",IF(AE40=0,CONCATENATE("No Prog, Ejec=  ",AE41),AE41/AE40))</f>
        <v>0</v>
      </c>
      <c r="AT40" s="580">
        <f t="shared" ref="AT40" si="205">IF(AND(AF40=0,AF41=0),"No Prog ni Ejec",IF(AF40=0,CONCATENATE("No Prog, Ejec=  ",AF41),AF41/AF40))</f>
        <v>1</v>
      </c>
    </row>
    <row r="41" spans="1:46" s="174" customFormat="1" ht="33" customHeight="1" thickBot="1" x14ac:dyDescent="0.3">
      <c r="A41" s="491"/>
      <c r="B41" s="602"/>
      <c r="C41" s="630"/>
      <c r="D41" s="630"/>
      <c r="E41" s="630"/>
      <c r="F41" s="630"/>
      <c r="G41" s="630"/>
      <c r="H41" s="630"/>
      <c r="I41" s="630"/>
      <c r="J41" s="630"/>
      <c r="K41" s="630"/>
      <c r="L41" s="630"/>
      <c r="M41" s="630"/>
      <c r="N41" s="630"/>
      <c r="O41" s="639"/>
      <c r="P41" s="254"/>
      <c r="Q41" s="516"/>
      <c r="R41" s="646"/>
      <c r="S41" s="47" t="s">
        <v>45</v>
      </c>
      <c r="T41" s="66"/>
      <c r="U41" s="66"/>
      <c r="V41" s="66"/>
      <c r="W41" s="66"/>
      <c r="X41" s="66"/>
      <c r="Y41" s="66"/>
      <c r="Z41" s="66"/>
      <c r="AA41" s="66"/>
      <c r="AB41" s="66">
        <v>100</v>
      </c>
      <c r="AC41" s="66"/>
      <c r="AD41" s="66"/>
      <c r="AE41" s="66"/>
      <c r="AF41" s="187">
        <f t="shared" ref="AF41" si="206">SUM(T41:AE41)</f>
        <v>100</v>
      </c>
      <c r="AG41" s="175"/>
      <c r="AH41" s="598"/>
      <c r="AI41" s="586"/>
      <c r="AJ41" s="586"/>
      <c r="AK41" s="586"/>
      <c r="AL41" s="586"/>
      <c r="AM41" s="586"/>
      <c r="AN41" s="586"/>
      <c r="AO41" s="586"/>
      <c r="AP41" s="586"/>
      <c r="AQ41" s="586"/>
      <c r="AR41" s="586"/>
      <c r="AS41" s="586"/>
      <c r="AT41" s="585"/>
    </row>
    <row r="42" spans="1:46" s="174" customFormat="1" ht="26.1" customHeight="1" thickTop="1" x14ac:dyDescent="0.25">
      <c r="A42" s="599">
        <v>3</v>
      </c>
      <c r="B42" s="661" t="str">
        <f>+'CONSOLIDADO ENE-DIC 2017'!C18</f>
        <v>Fortalecer 40% el Sistema de Información Turística de Bogotá</v>
      </c>
      <c r="C42" s="626">
        <v>0</v>
      </c>
      <c r="D42" s="626">
        <v>0</v>
      </c>
      <c r="E42" s="626">
        <v>0.11</v>
      </c>
      <c r="F42" s="626">
        <v>0.14000000000000001</v>
      </c>
      <c r="G42" s="626">
        <v>0.15</v>
      </c>
      <c r="H42" s="626">
        <v>0.18</v>
      </c>
      <c r="I42" s="626">
        <v>0.19</v>
      </c>
      <c r="J42" s="626">
        <v>0.28000000000000003</v>
      </c>
      <c r="K42" s="626">
        <v>0.33</v>
      </c>
      <c r="L42" s="626">
        <v>0.35</v>
      </c>
      <c r="M42" s="626">
        <v>0.37</v>
      </c>
      <c r="N42" s="656">
        <v>0.4</v>
      </c>
      <c r="O42" s="659">
        <v>0.4</v>
      </c>
      <c r="P42" s="254"/>
      <c r="Q42" s="498" t="s">
        <v>70</v>
      </c>
      <c r="R42" s="624" t="s">
        <v>253</v>
      </c>
      <c r="S42" s="2" t="s">
        <v>44</v>
      </c>
      <c r="T42" s="64"/>
      <c r="U42" s="64"/>
      <c r="V42" s="64">
        <v>30</v>
      </c>
      <c r="W42" s="64"/>
      <c r="X42" s="64"/>
      <c r="Y42" s="64"/>
      <c r="Z42" s="64"/>
      <c r="AA42" s="64">
        <v>35</v>
      </c>
      <c r="AB42" s="64">
        <v>35</v>
      </c>
      <c r="AC42" s="64"/>
      <c r="AD42" s="64"/>
      <c r="AE42" s="64"/>
      <c r="AF42" s="193">
        <f t="shared" ref="AF42" si="207">IF(SUM(T42:AE42)=100,SUM(T42:AE42),IF(SUM(T42:AE42)=0,0,"Debe ponderar 100 puntos"))</f>
        <v>100</v>
      </c>
      <c r="AG42" s="175"/>
      <c r="AH42" s="506" t="str">
        <f t="shared" ref="AH42" si="208">IF(AND(T42=0,T43=0),"No Prog ni Ejec",IF(T42=0,CONCATENATE("No Prog, Ejec=  ",T43),T43/T42))</f>
        <v>No Prog ni Ejec</v>
      </c>
      <c r="AI42" s="485" t="str">
        <f t="shared" ref="AI42" si="209">IF(AND(U42=0,U43=0),"No Prog ni Ejec",IF(U42=0,CONCATENATE("No Prog, Ejec=  ",U43),U43/U42))</f>
        <v>No Prog ni Ejec</v>
      </c>
      <c r="AJ42" s="485">
        <f t="shared" ref="AJ42" si="210">IF(AND(V42=0,V43=0),"No Prog ni Ejec",IF(V42=0,CONCATENATE("No Prog, Ejec=  ",V43),V43/V42))</f>
        <v>0</v>
      </c>
      <c r="AK42" s="485" t="str">
        <f t="shared" ref="AK42" si="211">IF(AND(W42=0,W43=0),"No Prog ni Ejec",IF(W42=0,CONCATENATE("No Prog, Ejec=  ",W43),W43/W42))</f>
        <v>No Prog ni Ejec</v>
      </c>
      <c r="AL42" s="485" t="str">
        <f t="shared" ref="AL42" si="212">IF(AND(X42=0,X43=0),"No Prog ni Ejec",IF(X42=0,CONCATENATE("No Prog, Ejec=  ",X43),X43/X42))</f>
        <v>No Prog ni Ejec</v>
      </c>
      <c r="AM42" s="485" t="str">
        <f t="shared" ref="AM42" si="213">IF(AND(Y42=0,Y43=0),"No Prog ni Ejec",IF(Y42=0,CONCATENATE("No Prog, Ejec=  ",Y43),Y43/Y42))</f>
        <v>No Prog ni Ejec</v>
      </c>
      <c r="AN42" s="485" t="str">
        <f t="shared" ref="AN42:AT42" si="214">IF(AND(Z42=0,Z43=0),"No Prog ni Ejec",IF(Z42=0,CONCATENATE("No Prog, Ejec=  ",Z43),Z43/Z42))</f>
        <v>No Prog ni Ejec</v>
      </c>
      <c r="AO42" s="485">
        <f t="shared" si="214"/>
        <v>1.8571428571428572</v>
      </c>
      <c r="AP42" s="485">
        <f t="shared" si="214"/>
        <v>1</v>
      </c>
      <c r="AQ42" s="485" t="str">
        <f t="shared" si="214"/>
        <v>No Prog ni Ejec</v>
      </c>
      <c r="AR42" s="485" t="str">
        <f t="shared" si="214"/>
        <v>No Prog ni Ejec</v>
      </c>
      <c r="AS42" s="485" t="str">
        <f t="shared" si="214"/>
        <v>No Prog ni Ejec</v>
      </c>
      <c r="AT42" s="483">
        <f t="shared" si="214"/>
        <v>1</v>
      </c>
    </row>
    <row r="43" spans="1:46" s="174" customFormat="1" ht="26.1" customHeight="1" x14ac:dyDescent="0.25">
      <c r="A43" s="487"/>
      <c r="B43" s="662"/>
      <c r="C43" s="605"/>
      <c r="D43" s="605"/>
      <c r="E43" s="605"/>
      <c r="F43" s="605"/>
      <c r="G43" s="605"/>
      <c r="H43" s="605"/>
      <c r="I43" s="605"/>
      <c r="J43" s="605"/>
      <c r="K43" s="605"/>
      <c r="L43" s="605"/>
      <c r="M43" s="605"/>
      <c r="N43" s="657"/>
      <c r="O43" s="594"/>
      <c r="P43" s="254"/>
      <c r="Q43" s="507"/>
      <c r="R43" s="579"/>
      <c r="S43" s="43" t="s">
        <v>45</v>
      </c>
      <c r="T43" s="65"/>
      <c r="U43" s="65"/>
      <c r="V43" s="65">
        <v>0</v>
      </c>
      <c r="W43" s="65"/>
      <c r="X43" s="65"/>
      <c r="Y43" s="65"/>
      <c r="Z43" s="65"/>
      <c r="AA43" s="65">
        <v>65</v>
      </c>
      <c r="AB43" s="65">
        <v>35</v>
      </c>
      <c r="AC43" s="65"/>
      <c r="AD43" s="65"/>
      <c r="AE43" s="65"/>
      <c r="AF43" s="181">
        <f t="shared" ref="AF43" si="215">SUM(T43:AE43)</f>
        <v>100</v>
      </c>
      <c r="AG43" s="175"/>
      <c r="AH43" s="583"/>
      <c r="AI43" s="577"/>
      <c r="AJ43" s="577"/>
      <c r="AK43" s="577"/>
      <c r="AL43" s="577"/>
      <c r="AM43" s="577"/>
      <c r="AN43" s="577"/>
      <c r="AO43" s="577"/>
      <c r="AP43" s="577"/>
      <c r="AQ43" s="577"/>
      <c r="AR43" s="577"/>
      <c r="AS43" s="577"/>
      <c r="AT43" s="580"/>
    </row>
    <row r="44" spans="1:46" s="174" customFormat="1" ht="33" customHeight="1" x14ac:dyDescent="0.25">
      <c r="A44" s="487"/>
      <c r="B44" s="662"/>
      <c r="C44" s="605"/>
      <c r="D44" s="605"/>
      <c r="E44" s="605"/>
      <c r="F44" s="605"/>
      <c r="G44" s="605"/>
      <c r="H44" s="605"/>
      <c r="I44" s="605"/>
      <c r="J44" s="605"/>
      <c r="K44" s="605"/>
      <c r="L44" s="605"/>
      <c r="M44" s="605"/>
      <c r="N44" s="657"/>
      <c r="O44" s="594"/>
      <c r="P44" s="254"/>
      <c r="Q44" s="507" t="s">
        <v>71</v>
      </c>
      <c r="R44" s="579" t="s">
        <v>254</v>
      </c>
      <c r="S44" s="44" t="s">
        <v>44</v>
      </c>
      <c r="T44" s="68"/>
      <c r="U44" s="68"/>
      <c r="V44" s="68">
        <v>25</v>
      </c>
      <c r="W44" s="68"/>
      <c r="X44" s="68"/>
      <c r="Y44" s="68">
        <v>25</v>
      </c>
      <c r="Z44" s="68"/>
      <c r="AA44" s="68"/>
      <c r="AB44" s="68">
        <v>25</v>
      </c>
      <c r="AC44" s="68"/>
      <c r="AD44" s="68"/>
      <c r="AE44" s="68">
        <v>25</v>
      </c>
      <c r="AF44" s="184">
        <f t="shared" ref="AF44" si="216">IF(SUM(T44:AE44)=100,SUM(T44:AE44),IF(SUM(T44:AE44)=0,0,"Debe ponderar 100 puntos"))</f>
        <v>100</v>
      </c>
      <c r="AG44" s="175"/>
      <c r="AH44" s="583" t="str">
        <f t="shared" ref="AH44" si="217">IF(AND(T44=0,T45=0),"No Prog ni Ejec",IF(T44=0,CONCATENATE("No Prog, Ejec=  ",T45),T45/T44))</f>
        <v>No Prog ni Ejec</v>
      </c>
      <c r="AI44" s="577" t="str">
        <f t="shared" ref="AI44" si="218">IF(AND(U44=0,U45=0),"No Prog ni Ejec",IF(U44=0,CONCATENATE("No Prog, Ejec=  ",U45),U45/U44))</f>
        <v>No Prog ni Ejec</v>
      </c>
      <c r="AJ44" s="577">
        <f t="shared" ref="AJ44" si="219">IF(AND(V44=0,V45=0),"No Prog ni Ejec",IF(V44=0,CONCATENATE("No Prog, Ejec=  ",V45),V45/V44))</f>
        <v>0</v>
      </c>
      <c r="AK44" s="577" t="str">
        <f t="shared" ref="AK44" si="220">IF(AND(W44=0,W45=0),"No Prog ni Ejec",IF(W44=0,CONCATENATE("No Prog, Ejec=  ",W45),W45/W44))</f>
        <v>No Prog, Ejec=  25</v>
      </c>
      <c r="AL44" s="577" t="str">
        <f t="shared" ref="AL44" si="221">IF(AND(X44=0,X45=0),"No Prog ni Ejec",IF(X44=0,CONCATENATE("No Prog, Ejec=  ",X45),X45/X44))</f>
        <v>No Prog ni Ejec</v>
      </c>
      <c r="AM44" s="577">
        <f t="shared" ref="AM44" si="222">IF(AND(Y44=0,Y45=0),"No Prog ni Ejec",IF(Y44=0,CONCATENATE("No Prog, Ejec=  ",Y45),Y45/Y44))</f>
        <v>1</v>
      </c>
      <c r="AN44" s="577" t="str">
        <f t="shared" ref="AN44:AT44" si="223">IF(AND(Z44=0,Z45=0),"No Prog ni Ejec",IF(Z44=0,CONCATENATE("No Prog, Ejec=  ",Z45),Z45/Z44))</f>
        <v>No Prog ni Ejec</v>
      </c>
      <c r="AO44" s="577" t="str">
        <f t="shared" si="223"/>
        <v>No Prog ni Ejec</v>
      </c>
      <c r="AP44" s="577">
        <f t="shared" si="223"/>
        <v>0</v>
      </c>
      <c r="AQ44" s="577" t="str">
        <f t="shared" si="223"/>
        <v>No Prog, Ejec=  25</v>
      </c>
      <c r="AR44" s="577" t="str">
        <f t="shared" si="223"/>
        <v>No Prog ni Ejec</v>
      </c>
      <c r="AS44" s="577">
        <f t="shared" si="223"/>
        <v>1</v>
      </c>
      <c r="AT44" s="580">
        <f t="shared" si="223"/>
        <v>1</v>
      </c>
    </row>
    <row r="45" spans="1:46" s="174" customFormat="1" ht="33" customHeight="1" x14ac:dyDescent="0.25">
      <c r="A45" s="487"/>
      <c r="B45" s="662"/>
      <c r="C45" s="605"/>
      <c r="D45" s="605"/>
      <c r="E45" s="605"/>
      <c r="F45" s="605"/>
      <c r="G45" s="605"/>
      <c r="H45" s="605"/>
      <c r="I45" s="605"/>
      <c r="J45" s="605"/>
      <c r="K45" s="605"/>
      <c r="L45" s="605"/>
      <c r="M45" s="605"/>
      <c r="N45" s="657"/>
      <c r="O45" s="594"/>
      <c r="P45" s="254"/>
      <c r="Q45" s="507"/>
      <c r="R45" s="579"/>
      <c r="S45" s="43" t="s">
        <v>45</v>
      </c>
      <c r="T45" s="65"/>
      <c r="U45" s="65"/>
      <c r="V45" s="65">
        <v>0</v>
      </c>
      <c r="W45" s="65">
        <v>25</v>
      </c>
      <c r="X45" s="65"/>
      <c r="Y45" s="65">
        <v>25</v>
      </c>
      <c r="Z45" s="65"/>
      <c r="AA45" s="65"/>
      <c r="AB45" s="65">
        <v>0</v>
      </c>
      <c r="AC45" s="65">
        <v>25</v>
      </c>
      <c r="AD45" s="65"/>
      <c r="AE45" s="65">
        <v>25</v>
      </c>
      <c r="AF45" s="181">
        <f t="shared" ref="AF45" si="224">SUM(T45:AE45)</f>
        <v>100</v>
      </c>
      <c r="AG45" s="175"/>
      <c r="AH45" s="583"/>
      <c r="AI45" s="577"/>
      <c r="AJ45" s="577"/>
      <c r="AK45" s="577"/>
      <c r="AL45" s="577"/>
      <c r="AM45" s="577"/>
      <c r="AN45" s="577"/>
      <c r="AO45" s="577"/>
      <c r="AP45" s="577"/>
      <c r="AQ45" s="577"/>
      <c r="AR45" s="577"/>
      <c r="AS45" s="577"/>
      <c r="AT45" s="580"/>
    </row>
    <row r="46" spans="1:46" s="174" customFormat="1" ht="38.25" customHeight="1" x14ac:dyDescent="0.25">
      <c r="A46" s="487"/>
      <c r="B46" s="662"/>
      <c r="C46" s="605"/>
      <c r="D46" s="605"/>
      <c r="E46" s="605"/>
      <c r="F46" s="605"/>
      <c r="G46" s="605"/>
      <c r="H46" s="605"/>
      <c r="I46" s="605"/>
      <c r="J46" s="605"/>
      <c r="K46" s="605"/>
      <c r="L46" s="605"/>
      <c r="M46" s="605"/>
      <c r="N46" s="657"/>
      <c r="O46" s="594"/>
      <c r="P46" s="254"/>
      <c r="Q46" s="507" t="s">
        <v>72</v>
      </c>
      <c r="R46" s="579" t="s">
        <v>255</v>
      </c>
      <c r="S46" s="44" t="s">
        <v>44</v>
      </c>
      <c r="T46" s="68"/>
      <c r="U46" s="68"/>
      <c r="V46" s="68">
        <v>10</v>
      </c>
      <c r="W46" s="68">
        <v>10</v>
      </c>
      <c r="X46" s="68">
        <v>10</v>
      </c>
      <c r="Y46" s="68">
        <v>10</v>
      </c>
      <c r="Z46" s="68">
        <v>10</v>
      </c>
      <c r="AA46" s="68">
        <v>10</v>
      </c>
      <c r="AB46" s="68">
        <v>10</v>
      </c>
      <c r="AC46" s="68">
        <v>10</v>
      </c>
      <c r="AD46" s="68">
        <v>10</v>
      </c>
      <c r="AE46" s="68">
        <v>10</v>
      </c>
      <c r="AF46" s="184">
        <f t="shared" ref="AF46" si="225">IF(SUM(T46:AE46)=100,SUM(T46:AE46),IF(SUM(T46:AE46)=0,0,"Debe ponderar 100 puntos"))</f>
        <v>100</v>
      </c>
      <c r="AG46" s="175"/>
      <c r="AH46" s="583" t="str">
        <f t="shared" ref="AH46" si="226">IF(AND(T46=0,T47=0),"No Prog ni Ejec",IF(T46=0,CONCATENATE("No Prog, Ejec=  ",T47),T47/T46))</f>
        <v>No Prog ni Ejec</v>
      </c>
      <c r="AI46" s="577" t="str">
        <f t="shared" ref="AI46" si="227">IF(AND(U46=0,U47=0),"No Prog ni Ejec",IF(U46=0,CONCATENATE("No Prog, Ejec=  ",U47),U47/U46))</f>
        <v>No Prog ni Ejec</v>
      </c>
      <c r="AJ46" s="577">
        <f t="shared" ref="AJ46" si="228">IF(AND(V46=0,V47=0),"No Prog ni Ejec",IF(V46=0,CONCATENATE("No Prog, Ejec=  ",V47),V47/V46))</f>
        <v>1</v>
      </c>
      <c r="AK46" s="577">
        <f t="shared" ref="AK46" si="229">IF(AND(W46=0,W47=0),"No Prog ni Ejec",IF(W46=0,CONCATENATE("No Prog, Ejec=  ",W47),W47/W46))</f>
        <v>1</v>
      </c>
      <c r="AL46" s="577">
        <f t="shared" ref="AL46" si="230">IF(AND(X46=0,X47=0),"No Prog ni Ejec",IF(X46=0,CONCATENATE("No Prog, Ejec=  ",X47),X47/X46))</f>
        <v>1</v>
      </c>
      <c r="AM46" s="577">
        <f t="shared" ref="AM46" si="231">IF(AND(Y46=0,Y47=0),"No Prog ni Ejec",IF(Y46=0,CONCATENATE("No Prog, Ejec=  ",Y47),Y47/Y46))</f>
        <v>1</v>
      </c>
      <c r="AN46" s="577">
        <f t="shared" ref="AN46:AT46" si="232">IF(AND(Z46=0,Z47=0),"No Prog ni Ejec",IF(Z46=0,CONCATENATE("No Prog, Ejec=  ",Z47),Z47/Z46))</f>
        <v>1</v>
      </c>
      <c r="AO46" s="577">
        <f t="shared" si="232"/>
        <v>1</v>
      </c>
      <c r="AP46" s="577">
        <f t="shared" si="232"/>
        <v>1</v>
      </c>
      <c r="AQ46" s="577">
        <f t="shared" si="232"/>
        <v>0</v>
      </c>
      <c r="AR46" s="577">
        <f t="shared" si="232"/>
        <v>2</v>
      </c>
      <c r="AS46" s="577">
        <f t="shared" si="232"/>
        <v>1</v>
      </c>
      <c r="AT46" s="580">
        <f t="shared" si="232"/>
        <v>1</v>
      </c>
    </row>
    <row r="47" spans="1:46" s="174" customFormat="1" ht="30" customHeight="1" thickBot="1" x14ac:dyDescent="0.3">
      <c r="A47" s="492"/>
      <c r="B47" s="663"/>
      <c r="C47" s="627"/>
      <c r="D47" s="627"/>
      <c r="E47" s="627"/>
      <c r="F47" s="627"/>
      <c r="G47" s="627"/>
      <c r="H47" s="627"/>
      <c r="I47" s="627"/>
      <c r="J47" s="627"/>
      <c r="K47" s="627"/>
      <c r="L47" s="627"/>
      <c r="M47" s="627"/>
      <c r="N47" s="658"/>
      <c r="O47" s="660"/>
      <c r="P47" s="254"/>
      <c r="Q47" s="513"/>
      <c r="R47" s="582"/>
      <c r="S47" s="13" t="s">
        <v>45</v>
      </c>
      <c r="T47" s="65"/>
      <c r="U47" s="65"/>
      <c r="V47" s="65">
        <v>10</v>
      </c>
      <c r="W47" s="65">
        <v>10</v>
      </c>
      <c r="X47" s="65">
        <v>10</v>
      </c>
      <c r="Y47" s="65">
        <v>10</v>
      </c>
      <c r="Z47" s="65">
        <v>10</v>
      </c>
      <c r="AA47" s="65">
        <v>10</v>
      </c>
      <c r="AB47" s="65">
        <v>10</v>
      </c>
      <c r="AC47" s="65">
        <v>0</v>
      </c>
      <c r="AD47" s="65">
        <v>20</v>
      </c>
      <c r="AE47" s="65">
        <v>10</v>
      </c>
      <c r="AF47" s="196">
        <f t="shared" ref="AF47" si="233">SUM(T47:AE47)</f>
        <v>100</v>
      </c>
      <c r="AG47" s="175"/>
      <c r="AH47" s="584"/>
      <c r="AI47" s="578"/>
      <c r="AJ47" s="578"/>
      <c r="AK47" s="578"/>
      <c r="AL47" s="578"/>
      <c r="AM47" s="578"/>
      <c r="AN47" s="578"/>
      <c r="AO47" s="578"/>
      <c r="AP47" s="578"/>
      <c r="AQ47" s="578"/>
      <c r="AR47" s="578"/>
      <c r="AS47" s="578"/>
      <c r="AT47" s="581"/>
    </row>
    <row r="48" spans="1:46" ht="12.75" customHeight="1" thickBot="1" x14ac:dyDescent="0.3">
      <c r="A48" s="649"/>
      <c r="B48" s="169"/>
      <c r="C48" s="169"/>
      <c r="D48" s="169"/>
      <c r="E48" s="169"/>
      <c r="F48" s="169"/>
      <c r="G48" s="169"/>
      <c r="H48" s="169"/>
      <c r="I48" s="169"/>
      <c r="J48" s="169"/>
      <c r="K48" s="169"/>
      <c r="L48" s="169"/>
      <c r="M48" s="169"/>
      <c r="N48" s="169"/>
      <c r="O48" s="169"/>
      <c r="P48" s="169"/>
      <c r="Q48" s="169"/>
      <c r="R48" s="169"/>
      <c r="S48" s="169"/>
      <c r="T48" s="169"/>
      <c r="U48" s="169"/>
      <c r="V48" s="169"/>
      <c r="W48" s="169"/>
      <c r="X48" s="169"/>
      <c r="Y48" s="169"/>
      <c r="Z48" s="169"/>
      <c r="AA48" s="169"/>
      <c r="AB48" s="169"/>
      <c r="AC48" s="169"/>
      <c r="AD48" s="169"/>
      <c r="AE48" s="169"/>
      <c r="AF48" s="169"/>
      <c r="AG48" s="169"/>
    </row>
    <row r="49" spans="1:42" ht="15.75" customHeight="1" thickTop="1" thickBot="1" x14ac:dyDescent="0.3">
      <c r="A49" s="649"/>
      <c r="B49" s="560" t="s">
        <v>408</v>
      </c>
      <c r="C49" s="561"/>
      <c r="D49" s="561"/>
      <c r="E49" s="561"/>
      <c r="F49" s="561"/>
      <c r="G49" s="561"/>
      <c r="H49" s="561"/>
      <c r="I49" s="561"/>
      <c r="J49" s="562"/>
      <c r="K49" s="198"/>
      <c r="L49" s="198"/>
      <c r="M49" s="198"/>
      <c r="N49" s="198"/>
      <c r="O49" s="217"/>
      <c r="P49" s="198"/>
      <c r="Q49" s="202"/>
      <c r="R49" s="199"/>
      <c r="AB49" s="200"/>
      <c r="AF49" s="201"/>
      <c r="AG49" s="676" t="s">
        <v>184</v>
      </c>
      <c r="AH49" s="677"/>
      <c r="AI49" s="677"/>
      <c r="AJ49" s="677"/>
      <c r="AK49" s="677"/>
      <c r="AL49" s="677"/>
      <c r="AM49" s="678"/>
    </row>
    <row r="50" spans="1:42" ht="15.75" thickTop="1" x14ac:dyDescent="0.2">
      <c r="A50" s="649"/>
      <c r="B50" s="326" t="s">
        <v>185</v>
      </c>
      <c r="C50" s="563" t="s">
        <v>195</v>
      </c>
      <c r="D50" s="564"/>
      <c r="E50" s="564"/>
      <c r="F50" s="564"/>
      <c r="G50" s="564"/>
      <c r="H50" s="564"/>
      <c r="I50" s="564"/>
      <c r="J50" s="565"/>
      <c r="K50" s="202"/>
      <c r="L50" s="199"/>
      <c r="M50" s="199"/>
      <c r="N50" s="199"/>
      <c r="O50" s="199"/>
      <c r="P50" s="199"/>
      <c r="Q50" s="199"/>
      <c r="R50" s="199"/>
      <c r="V50" s="200"/>
      <c r="W50" s="200"/>
      <c r="X50" s="200"/>
      <c r="Y50" s="200"/>
      <c r="Z50" s="201"/>
      <c r="AB50" s="648"/>
      <c r="AC50" s="648"/>
      <c r="AD50" s="201"/>
      <c r="AE50" s="201"/>
      <c r="AF50" s="201"/>
      <c r="AG50" s="664" t="s">
        <v>7</v>
      </c>
      <c r="AH50" s="665"/>
      <c r="AI50" s="666"/>
      <c r="AJ50" s="650" t="s">
        <v>8</v>
      </c>
      <c r="AK50" s="651"/>
      <c r="AL50" s="651"/>
      <c r="AM50" s="652"/>
    </row>
    <row r="51" spans="1:42" s="234" customFormat="1" ht="15" customHeight="1" x14ac:dyDescent="0.25">
      <c r="A51" s="649"/>
      <c r="B51" s="328" t="s">
        <v>187</v>
      </c>
      <c r="C51" s="566" t="s">
        <v>196</v>
      </c>
      <c r="D51" s="567"/>
      <c r="E51" s="567"/>
      <c r="F51" s="567"/>
      <c r="G51" s="567"/>
      <c r="H51" s="567"/>
      <c r="I51" s="567"/>
      <c r="J51" s="568"/>
      <c r="K51" s="235"/>
      <c r="L51" s="235"/>
      <c r="M51" s="235"/>
      <c r="N51" s="235"/>
      <c r="O51" s="235"/>
      <c r="P51" s="235"/>
      <c r="Q51" s="235"/>
      <c r="R51" s="235"/>
      <c r="S51" s="235"/>
      <c r="T51" s="235"/>
      <c r="U51" s="235"/>
      <c r="V51" s="235"/>
      <c r="W51" s="235"/>
      <c r="X51" s="235"/>
      <c r="Y51" s="235"/>
      <c r="Z51" s="235"/>
      <c r="AB51" s="679"/>
      <c r="AC51" s="679"/>
      <c r="AD51" s="235"/>
      <c r="AE51" s="235"/>
      <c r="AF51" s="235"/>
      <c r="AG51" s="667" t="s">
        <v>9</v>
      </c>
      <c r="AH51" s="668"/>
      <c r="AI51" s="669"/>
      <c r="AJ51" s="653" t="s">
        <v>83</v>
      </c>
      <c r="AK51" s="654"/>
      <c r="AL51" s="654"/>
      <c r="AM51" s="655"/>
    </row>
    <row r="52" spans="1:42" s="234" customFormat="1" ht="15.75" customHeight="1" x14ac:dyDescent="0.25">
      <c r="A52" s="649"/>
      <c r="B52" s="328" t="s">
        <v>188</v>
      </c>
      <c r="C52" s="566" t="s">
        <v>434</v>
      </c>
      <c r="D52" s="567"/>
      <c r="E52" s="567"/>
      <c r="F52" s="567"/>
      <c r="G52" s="567"/>
      <c r="H52" s="567"/>
      <c r="I52" s="567"/>
      <c r="J52" s="568"/>
      <c r="K52" s="235"/>
      <c r="L52" s="235"/>
      <c r="M52" s="235"/>
      <c r="N52" s="235"/>
      <c r="O52" s="235"/>
      <c r="P52" s="235"/>
      <c r="Q52" s="235"/>
      <c r="R52" s="235"/>
      <c r="S52" s="235"/>
      <c r="T52" s="235"/>
      <c r="U52" s="235"/>
      <c r="V52" s="235"/>
      <c r="W52" s="235"/>
      <c r="X52" s="235"/>
      <c r="Y52" s="235"/>
      <c r="Z52" s="235"/>
      <c r="AB52" s="647"/>
      <c r="AC52" s="647"/>
      <c r="AD52" s="235"/>
      <c r="AE52" s="235"/>
      <c r="AF52" s="235"/>
      <c r="AG52" s="670" t="s">
        <v>10</v>
      </c>
      <c r="AH52" s="671"/>
      <c r="AI52" s="672"/>
      <c r="AJ52" s="650" t="s">
        <v>11</v>
      </c>
      <c r="AK52" s="651"/>
      <c r="AL52" s="651"/>
      <c r="AM52" s="652"/>
    </row>
    <row r="53" spans="1:42" s="234" customFormat="1" ht="16.5" customHeight="1" thickBot="1" x14ac:dyDescent="0.3">
      <c r="A53" s="649"/>
      <c r="B53" s="330" t="s">
        <v>189</v>
      </c>
      <c r="C53" s="569" t="s">
        <v>445</v>
      </c>
      <c r="D53" s="570"/>
      <c r="E53" s="570"/>
      <c r="F53" s="570"/>
      <c r="G53" s="570"/>
      <c r="H53" s="570"/>
      <c r="I53" s="570"/>
      <c r="J53" s="571"/>
      <c r="K53" s="235"/>
      <c r="L53" s="235"/>
      <c r="M53" s="235"/>
      <c r="N53" s="235"/>
      <c r="O53" s="235"/>
      <c r="P53" s="235"/>
      <c r="Q53" s="235"/>
      <c r="R53" s="235"/>
      <c r="S53" s="235"/>
      <c r="T53" s="235"/>
      <c r="U53" s="235"/>
      <c r="V53" s="235"/>
      <c r="W53" s="235"/>
      <c r="X53" s="235"/>
      <c r="Y53" s="235"/>
      <c r="Z53" s="235"/>
      <c r="AB53" s="647"/>
      <c r="AC53" s="647"/>
      <c r="AD53" s="235"/>
      <c r="AE53" s="235"/>
      <c r="AF53" s="235"/>
      <c r="AG53" s="673" t="s">
        <v>12</v>
      </c>
      <c r="AH53" s="674"/>
      <c r="AI53" s="675"/>
      <c r="AJ53" s="650" t="s">
        <v>13</v>
      </c>
      <c r="AK53" s="651"/>
      <c r="AL53" s="651"/>
      <c r="AM53" s="652"/>
    </row>
    <row r="54" spans="1:42" ht="15.75" customHeight="1" thickTop="1" x14ac:dyDescent="0.25">
      <c r="A54" s="649"/>
      <c r="I54" s="198"/>
      <c r="J54" s="198"/>
      <c r="K54" s="198"/>
      <c r="L54" s="198"/>
      <c r="M54" s="198"/>
      <c r="N54" s="198"/>
      <c r="O54" s="198"/>
      <c r="Q54" s="217"/>
      <c r="R54" s="218"/>
      <c r="S54" s="174"/>
      <c r="T54" s="174"/>
      <c r="U54" s="174"/>
      <c r="V54" s="174"/>
      <c r="W54" s="174"/>
      <c r="X54" s="174"/>
      <c r="Y54" s="174"/>
      <c r="Z54" s="174"/>
      <c r="AA54" s="174"/>
      <c r="AB54" s="174"/>
      <c r="AC54" s="201"/>
      <c r="AD54" s="201"/>
      <c r="AE54" s="201"/>
      <c r="AF54" s="201"/>
      <c r="AG54" s="680">
        <v>1</v>
      </c>
      <c r="AH54" s="681"/>
      <c r="AI54" s="682"/>
      <c r="AJ54" s="686" t="s">
        <v>14</v>
      </c>
      <c r="AK54" s="687"/>
      <c r="AL54" s="687"/>
      <c r="AM54" s="688"/>
    </row>
    <row r="55" spans="1:42" ht="15" customHeight="1" x14ac:dyDescent="0.25">
      <c r="A55" s="649"/>
      <c r="I55" s="198"/>
      <c r="J55" s="198"/>
      <c r="K55" s="198"/>
      <c r="L55" s="198"/>
      <c r="M55" s="198"/>
      <c r="N55" s="198"/>
      <c r="O55" s="198"/>
      <c r="AG55" s="683" t="s">
        <v>15</v>
      </c>
      <c r="AH55" s="684"/>
      <c r="AI55" s="685"/>
      <c r="AJ55" s="686" t="s">
        <v>16</v>
      </c>
      <c r="AK55" s="687"/>
      <c r="AL55" s="687"/>
      <c r="AM55" s="688"/>
    </row>
    <row r="56" spans="1:42" x14ac:dyDescent="0.2">
      <c r="A56" s="649"/>
      <c r="I56" s="198"/>
      <c r="J56" s="198"/>
      <c r="K56" s="198"/>
      <c r="L56" s="198"/>
      <c r="M56" s="198"/>
      <c r="N56" s="198"/>
      <c r="O56" s="198"/>
      <c r="AH56" s="287"/>
      <c r="AN56" s="287"/>
    </row>
    <row r="57" spans="1:42" x14ac:dyDescent="0.25">
      <c r="A57" s="649"/>
      <c r="I57" s="198"/>
      <c r="J57" s="198"/>
      <c r="K57" s="198"/>
      <c r="L57" s="198"/>
      <c r="M57" s="198"/>
      <c r="N57" s="198"/>
      <c r="O57" s="198"/>
    </row>
    <row r="59" spans="1:42" ht="15" x14ac:dyDescent="0.25">
      <c r="A59" s="203"/>
      <c r="Q59" s="234"/>
      <c r="R59" s="234"/>
      <c r="S59" s="234"/>
      <c r="T59" s="234"/>
      <c r="U59" s="234"/>
      <c r="V59" s="234"/>
      <c r="W59" s="234"/>
      <c r="X59" s="234"/>
      <c r="Y59" s="234"/>
      <c r="Z59" s="234"/>
      <c r="AA59" s="234"/>
      <c r="AB59" s="234"/>
      <c r="AC59" s="234"/>
      <c r="AD59" s="234"/>
      <c r="AE59" s="234"/>
      <c r="AF59" s="234"/>
      <c r="AG59" s="234"/>
      <c r="AH59" s="234"/>
      <c r="AI59" s="234"/>
      <c r="AJ59" s="234"/>
      <c r="AN59" s="234"/>
      <c r="AO59" s="234"/>
      <c r="AP59" s="234"/>
    </row>
    <row r="60" spans="1:42" ht="15.75" x14ac:dyDescent="0.25">
      <c r="A60" s="203"/>
      <c r="B60" s="199"/>
      <c r="C60" s="199"/>
      <c r="D60" s="199"/>
      <c r="E60" s="199"/>
      <c r="F60" s="199"/>
      <c r="G60" s="199"/>
      <c r="H60" s="199"/>
      <c r="L60" s="199"/>
      <c r="M60" s="327"/>
      <c r="N60" s="327"/>
      <c r="O60" s="327"/>
    </row>
    <row r="61" spans="1:42" ht="15" x14ac:dyDescent="0.25">
      <c r="A61" s="160"/>
      <c r="B61" s="199"/>
      <c r="C61" s="199"/>
      <c r="D61" s="199"/>
      <c r="E61" s="199"/>
      <c r="F61" s="199"/>
      <c r="G61" s="199"/>
      <c r="H61" s="199"/>
      <c r="K61" s="174"/>
      <c r="L61" s="174"/>
      <c r="M61" s="329"/>
      <c r="N61" s="329"/>
      <c r="O61" s="235"/>
      <c r="P61" s="235"/>
      <c r="Q61" s="234"/>
      <c r="R61" s="234"/>
      <c r="S61" s="234"/>
      <c r="T61" s="234"/>
      <c r="U61" s="234"/>
      <c r="V61" s="234"/>
      <c r="W61" s="234"/>
      <c r="X61" s="234"/>
      <c r="Y61" s="234"/>
      <c r="Z61" s="234"/>
      <c r="AA61" s="234"/>
      <c r="AB61" s="234"/>
      <c r="AC61" s="234"/>
      <c r="AD61" s="234"/>
      <c r="AE61" s="234"/>
      <c r="AF61" s="234"/>
      <c r="AG61" s="234"/>
      <c r="AH61" s="234"/>
      <c r="AN61" s="234"/>
    </row>
    <row r="62" spans="1:42" ht="15" x14ac:dyDescent="0.25">
      <c r="A62" s="160"/>
      <c r="B62" s="199"/>
      <c r="C62" s="199"/>
      <c r="D62" s="199"/>
      <c r="E62" s="199"/>
      <c r="F62" s="199"/>
      <c r="G62" s="199"/>
      <c r="H62" s="199"/>
      <c r="K62" s="174"/>
      <c r="L62" s="201"/>
      <c r="M62" s="201"/>
      <c r="N62" s="201"/>
      <c r="O62" s="201"/>
    </row>
    <row r="63" spans="1:42" ht="15.75" x14ac:dyDescent="0.25">
      <c r="A63" s="160"/>
      <c r="B63" s="199"/>
      <c r="C63" s="199"/>
      <c r="D63" s="199"/>
      <c r="E63" s="199"/>
      <c r="F63" s="199"/>
      <c r="G63" s="199"/>
      <c r="H63" s="199"/>
      <c r="K63" s="174"/>
      <c r="L63" s="625"/>
      <c r="M63" s="625"/>
      <c r="N63" s="625"/>
      <c r="O63" s="625"/>
      <c r="P63" s="625"/>
    </row>
    <row r="67" spans="9:33" ht="15" x14ac:dyDescent="0.25">
      <c r="N67" s="234"/>
      <c r="O67" s="234"/>
      <c r="P67" s="234"/>
      <c r="Q67" s="234"/>
      <c r="R67" s="234"/>
      <c r="S67" s="234"/>
      <c r="T67" s="234"/>
      <c r="U67" s="234"/>
      <c r="V67" s="234"/>
      <c r="W67" s="234"/>
      <c r="X67" s="234"/>
      <c r="Y67" s="234"/>
      <c r="Z67" s="234"/>
      <c r="AA67" s="234"/>
      <c r="AB67" s="234"/>
      <c r="AC67" s="234"/>
      <c r="AD67" s="234"/>
      <c r="AE67" s="234"/>
      <c r="AF67" s="234"/>
      <c r="AG67" s="234"/>
    </row>
    <row r="70" spans="9:33" ht="15" x14ac:dyDescent="0.25">
      <c r="I70" s="163"/>
      <c r="J70" s="163"/>
      <c r="K70" s="161"/>
    </row>
    <row r="71" spans="9:33" ht="15" x14ac:dyDescent="0.25">
      <c r="I71" s="212"/>
      <c r="J71" s="213"/>
      <c r="K71" s="213"/>
      <c r="L71" s="214"/>
      <c r="M71" s="215"/>
      <c r="O71" s="213"/>
    </row>
    <row r="72" spans="9:33" ht="15" x14ac:dyDescent="0.25">
      <c r="I72" s="163"/>
      <c r="J72" s="163"/>
      <c r="K72" s="161"/>
      <c r="L72" s="201"/>
    </row>
    <row r="73" spans="9:33" x14ac:dyDescent="0.25">
      <c r="I73" s="174"/>
      <c r="J73" s="174"/>
    </row>
    <row r="75" spans="9:33" x14ac:dyDescent="0.25">
      <c r="I75" s="197"/>
      <c r="J75" s="197"/>
      <c r="K75" s="197"/>
      <c r="L75" s="220"/>
      <c r="M75" s="220"/>
      <c r="N75" s="220"/>
      <c r="O75" s="220"/>
    </row>
    <row r="76" spans="9:33" x14ac:dyDescent="0.25">
      <c r="I76" s="219"/>
      <c r="J76" s="219"/>
      <c r="K76" s="219"/>
      <c r="L76" s="219"/>
      <c r="M76" s="219"/>
      <c r="N76" s="219"/>
      <c r="O76" s="219"/>
    </row>
    <row r="83" spans="11:15" x14ac:dyDescent="0.25">
      <c r="K83" s="213"/>
      <c r="L83" s="213"/>
      <c r="M83" s="213"/>
      <c r="N83" s="213"/>
      <c r="O83" s="213"/>
    </row>
  </sheetData>
  <sheetProtection algorithmName="SHA-512" hashValue="oK2msKoDAdHEvba8ps4jchl3U7+zD16VRTJiipMHkCj34wYYSHwgrvCXvteAgRjRSHsYQAYvhbl+Iu8J2XrnTw==" saltValue="a0atnBFNS2xXovBno6+jVA==" spinCount="100000" sheet="1" objects="1" scenarios="1"/>
  <mergeCells count="376">
    <mergeCell ref="AJ16:AJ17"/>
    <mergeCell ref="AK16:AK17"/>
    <mergeCell ref="AL16:AL17"/>
    <mergeCell ref="AM16:AM17"/>
    <mergeCell ref="AG54:AI54"/>
    <mergeCell ref="AG55:AI55"/>
    <mergeCell ref="AJ54:AM54"/>
    <mergeCell ref="AJ55:AM55"/>
    <mergeCell ref="I12:I21"/>
    <mergeCell ref="J12:J21"/>
    <mergeCell ref="K12:K21"/>
    <mergeCell ref="L12:L21"/>
    <mergeCell ref="M12:M21"/>
    <mergeCell ref="N12:N21"/>
    <mergeCell ref="O12:O21"/>
    <mergeCell ref="I42:I47"/>
    <mergeCell ref="AJ52:AM52"/>
    <mergeCell ref="Q20:Q21"/>
    <mergeCell ref="R20:R21"/>
    <mergeCell ref="J22:J41"/>
    <mergeCell ref="K22:K41"/>
    <mergeCell ref="L22:L41"/>
    <mergeCell ref="M22:M41"/>
    <mergeCell ref="R34:R35"/>
    <mergeCell ref="AS46:AS47"/>
    <mergeCell ref="AT46:AT47"/>
    <mergeCell ref="AH46:AH47"/>
    <mergeCell ref="AI46:AI47"/>
    <mergeCell ref="AJ46:AJ47"/>
    <mergeCell ref="AK46:AK47"/>
    <mergeCell ref="AL46:AL47"/>
    <mergeCell ref="AT42:AT43"/>
    <mergeCell ref="Q44:Q45"/>
    <mergeCell ref="R44:R45"/>
    <mergeCell ref="AN44:AN45"/>
    <mergeCell ref="AO44:AO45"/>
    <mergeCell ref="AP44:AP45"/>
    <mergeCell ref="AQ44:AQ45"/>
    <mergeCell ref="AR44:AR45"/>
    <mergeCell ref="AS44:AS45"/>
    <mergeCell ref="AQ42:AQ43"/>
    <mergeCell ref="AR42:AR43"/>
    <mergeCell ref="AS42:AS43"/>
    <mergeCell ref="AO42:AO43"/>
    <mergeCell ref="AP42:AP43"/>
    <mergeCell ref="AI42:AI43"/>
    <mergeCell ref="A48:A57"/>
    <mergeCell ref="AJ50:AM50"/>
    <mergeCell ref="AJ51:AM51"/>
    <mergeCell ref="J42:J47"/>
    <mergeCell ref="K42:K47"/>
    <mergeCell ref="L42:L47"/>
    <mergeCell ref="M42:M47"/>
    <mergeCell ref="N42:N47"/>
    <mergeCell ref="O42:O47"/>
    <mergeCell ref="AJ53:AM53"/>
    <mergeCell ref="A42:A47"/>
    <mergeCell ref="B42:B47"/>
    <mergeCell ref="Q42:Q43"/>
    <mergeCell ref="R42:R43"/>
    <mergeCell ref="AG50:AI50"/>
    <mergeCell ref="AG51:AI51"/>
    <mergeCell ref="AG52:AI52"/>
    <mergeCell ref="AG53:AI53"/>
    <mergeCell ref="AG49:AM49"/>
    <mergeCell ref="AB51:AC51"/>
    <mergeCell ref="AB52:AC52"/>
    <mergeCell ref="B49:J49"/>
    <mergeCell ref="C52:J52"/>
    <mergeCell ref="C53:J53"/>
    <mergeCell ref="C50:J50"/>
    <mergeCell ref="C51:J51"/>
    <mergeCell ref="AB53:AC53"/>
    <mergeCell ref="AB50:AC50"/>
    <mergeCell ref="AJ44:AJ45"/>
    <mergeCell ref="AK44:AK45"/>
    <mergeCell ref="AL44:AL45"/>
    <mergeCell ref="AM44:AM45"/>
    <mergeCell ref="AH42:AH43"/>
    <mergeCell ref="Q46:Q47"/>
    <mergeCell ref="R46:R47"/>
    <mergeCell ref="AN46:AN47"/>
    <mergeCell ref="AO46:AO47"/>
    <mergeCell ref="AP46:AP47"/>
    <mergeCell ref="AN26:AN27"/>
    <mergeCell ref="AO26:AO27"/>
    <mergeCell ref="AP26:AP27"/>
    <mergeCell ref="AJ22:AJ23"/>
    <mergeCell ref="AN42:AN43"/>
    <mergeCell ref="AR46:AR47"/>
    <mergeCell ref="AQ46:AQ47"/>
    <mergeCell ref="AR24:AR25"/>
    <mergeCell ref="AN32:AN33"/>
    <mergeCell ref="AO32:AO33"/>
    <mergeCell ref="AP32:AP33"/>
    <mergeCell ref="AQ32:AQ33"/>
    <mergeCell ref="AR32:AR33"/>
    <mergeCell ref="AN36:AN37"/>
    <mergeCell ref="AT44:AT45"/>
    <mergeCell ref="AJ20:AJ21"/>
    <mergeCell ref="AK20:AK21"/>
    <mergeCell ref="AL20:AL21"/>
    <mergeCell ref="AM20:AM21"/>
    <mergeCell ref="AJ42:AJ43"/>
    <mergeCell ref="AK42:AK43"/>
    <mergeCell ref="AL42:AL43"/>
    <mergeCell ref="AM42:AM43"/>
    <mergeCell ref="AM30:AM31"/>
    <mergeCell ref="AJ34:AJ35"/>
    <mergeCell ref="AK34:AK35"/>
    <mergeCell ref="AL26:AL27"/>
    <mergeCell ref="AM26:AM27"/>
    <mergeCell ref="AJ30:AJ31"/>
    <mergeCell ref="AK30:AK31"/>
    <mergeCell ref="AL30:AL31"/>
    <mergeCell ref="AR20:AR21"/>
    <mergeCell ref="AK22:AK23"/>
    <mergeCell ref="AL34:AL35"/>
    <mergeCell ref="AM34:AM35"/>
    <mergeCell ref="AJ38:AJ39"/>
    <mergeCell ref="AK38:AK39"/>
    <mergeCell ref="AL38:AL39"/>
    <mergeCell ref="Q18:Q19"/>
    <mergeCell ref="R18:R19"/>
    <mergeCell ref="AN18:AN19"/>
    <mergeCell ref="AO18:AO19"/>
    <mergeCell ref="AP18:AP19"/>
    <mergeCell ref="AQ18:AQ19"/>
    <mergeCell ref="AR18:AR19"/>
    <mergeCell ref="Q22:Q23"/>
    <mergeCell ref="R22:R23"/>
    <mergeCell ref="AJ18:AJ19"/>
    <mergeCell ref="AK18:AK19"/>
    <mergeCell ref="AL18:AL19"/>
    <mergeCell ref="AM18:AM19"/>
    <mergeCell ref="AN20:AN21"/>
    <mergeCell ref="Q24:Q25"/>
    <mergeCell ref="R24:R25"/>
    <mergeCell ref="Q26:Q27"/>
    <mergeCell ref="R26:R27"/>
    <mergeCell ref="Q28:Q29"/>
    <mergeCell ref="R28:R29"/>
    <mergeCell ref="Q30:Q31"/>
    <mergeCell ref="R30:R31"/>
    <mergeCell ref="AQ20:AQ21"/>
    <mergeCell ref="AO20:AO21"/>
    <mergeCell ref="AP20:AP21"/>
    <mergeCell ref="AQ24:AQ25"/>
    <mergeCell ref="AM24:AM25"/>
    <mergeCell ref="AN24:AN25"/>
    <mergeCell ref="AO24:AO25"/>
    <mergeCell ref="AP24:AP25"/>
    <mergeCell ref="Q36:Q37"/>
    <mergeCell ref="AJ24:AJ25"/>
    <mergeCell ref="AK24:AK25"/>
    <mergeCell ref="AL24:AL25"/>
    <mergeCell ref="Q40:Q41"/>
    <mergeCell ref="R40:R41"/>
    <mergeCell ref="AM46:AM47"/>
    <mergeCell ref="AH44:AH45"/>
    <mergeCell ref="AI44:AI45"/>
    <mergeCell ref="R36:R37"/>
    <mergeCell ref="Q38:Q39"/>
    <mergeCell ref="R38:R39"/>
    <mergeCell ref="R32:R33"/>
    <mergeCell ref="Q34:Q35"/>
    <mergeCell ref="AJ32:AJ33"/>
    <mergeCell ref="AK32:AK33"/>
    <mergeCell ref="AL32:AL33"/>
    <mergeCell ref="AM32:AM33"/>
    <mergeCell ref="AK36:AK37"/>
    <mergeCell ref="AL36:AL37"/>
    <mergeCell ref="AM36:AM37"/>
    <mergeCell ref="AH36:AH37"/>
    <mergeCell ref="AI36:AI37"/>
    <mergeCell ref="AJ36:AJ37"/>
    <mergeCell ref="AS14:AS15"/>
    <mergeCell ref="AT14:AT15"/>
    <mergeCell ref="AN16:AN17"/>
    <mergeCell ref="AO16:AO17"/>
    <mergeCell ref="AP16:AP17"/>
    <mergeCell ref="AQ16:AQ17"/>
    <mergeCell ref="AR16:AR17"/>
    <mergeCell ref="AS16:AS17"/>
    <mergeCell ref="AT16:AT17"/>
    <mergeCell ref="AS20:AS21"/>
    <mergeCell ref="AT20:AT21"/>
    <mergeCell ref="AS9:AS10"/>
    <mergeCell ref="AT9:AT10"/>
    <mergeCell ref="A11:B11"/>
    <mergeCell ref="A12:A21"/>
    <mergeCell ref="B12:B21"/>
    <mergeCell ref="Q12:Q13"/>
    <mergeCell ref="R12:R13"/>
    <mergeCell ref="AN12:AN13"/>
    <mergeCell ref="AO12:AO13"/>
    <mergeCell ref="AP12:AP13"/>
    <mergeCell ref="AQ12:AQ13"/>
    <mergeCell ref="AR12:AR13"/>
    <mergeCell ref="AS12:AS13"/>
    <mergeCell ref="AT12:AT13"/>
    <mergeCell ref="Q14:Q15"/>
    <mergeCell ref="R14:R15"/>
    <mergeCell ref="AN14:AN15"/>
    <mergeCell ref="AO14:AO15"/>
    <mergeCell ref="AP14:AP15"/>
    <mergeCell ref="AQ14:AQ15"/>
    <mergeCell ref="AR14:AR15"/>
    <mergeCell ref="AS18:AS19"/>
    <mergeCell ref="AT18:AT19"/>
    <mergeCell ref="AH18:AH19"/>
    <mergeCell ref="L63:P63"/>
    <mergeCell ref="A1:B3"/>
    <mergeCell ref="B4:AT4"/>
    <mergeCell ref="A5:O5"/>
    <mergeCell ref="Q5:AF5"/>
    <mergeCell ref="Q7:Q8"/>
    <mergeCell ref="R7:R8"/>
    <mergeCell ref="AN7:AN8"/>
    <mergeCell ref="AO7:AO8"/>
    <mergeCell ref="AP7:AP8"/>
    <mergeCell ref="AQ7:AQ8"/>
    <mergeCell ref="AR7:AR8"/>
    <mergeCell ref="AS7:AS8"/>
    <mergeCell ref="AT7:AT8"/>
    <mergeCell ref="Q9:Q10"/>
    <mergeCell ref="R9:R10"/>
    <mergeCell ref="AN9:AN10"/>
    <mergeCell ref="AO9:AO10"/>
    <mergeCell ref="AP9:AP10"/>
    <mergeCell ref="AQ9:AQ10"/>
    <mergeCell ref="AR9:AR10"/>
    <mergeCell ref="N22:N41"/>
    <mergeCell ref="O22:O41"/>
    <mergeCell ref="A22:A41"/>
    <mergeCell ref="AH7:AH8"/>
    <mergeCell ref="AI7:AI8"/>
    <mergeCell ref="AH12:AH13"/>
    <mergeCell ref="AI12:AI13"/>
    <mergeCell ref="AH20:AH21"/>
    <mergeCell ref="AI20:AI21"/>
    <mergeCell ref="AH34:AH35"/>
    <mergeCell ref="AI34:AI35"/>
    <mergeCell ref="Q16:Q17"/>
    <mergeCell ref="R16:R17"/>
    <mergeCell ref="AH30:AH31"/>
    <mergeCell ref="AI30:AI31"/>
    <mergeCell ref="AI18:AI19"/>
    <mergeCell ref="AH16:AH17"/>
    <mergeCell ref="AI16:AI17"/>
    <mergeCell ref="AH22:AH23"/>
    <mergeCell ref="AI22:AI23"/>
    <mergeCell ref="AH28:AH29"/>
    <mergeCell ref="AI28:AI29"/>
    <mergeCell ref="AH32:AH33"/>
    <mergeCell ref="AI32:AI33"/>
    <mergeCell ref="Q32:Q33"/>
    <mergeCell ref="B22:B41"/>
    <mergeCell ref="I22:I41"/>
    <mergeCell ref="AJ7:AJ8"/>
    <mergeCell ref="AK7:AK8"/>
    <mergeCell ref="AL7:AL8"/>
    <mergeCell ref="AM7:AM8"/>
    <mergeCell ref="AH9:AH10"/>
    <mergeCell ref="AI9:AI10"/>
    <mergeCell ref="AJ9:AJ10"/>
    <mergeCell ref="AK9:AK10"/>
    <mergeCell ref="AL9:AL10"/>
    <mergeCell ref="AM9:AM10"/>
    <mergeCell ref="AJ12:AJ13"/>
    <mergeCell ref="AK12:AK13"/>
    <mergeCell ref="AL12:AL13"/>
    <mergeCell ref="AM12:AM13"/>
    <mergeCell ref="AH14:AH15"/>
    <mergeCell ref="AI14:AI15"/>
    <mergeCell ref="AJ14:AJ15"/>
    <mergeCell ref="AK14:AK15"/>
    <mergeCell ref="AL14:AL15"/>
    <mergeCell ref="AM14:AM15"/>
    <mergeCell ref="AH24:AH25"/>
    <mergeCell ref="AI24:AI25"/>
    <mergeCell ref="AS24:AS25"/>
    <mergeCell ref="AT24:AT25"/>
    <mergeCell ref="AL22:AL23"/>
    <mergeCell ref="AM22:AM23"/>
    <mergeCell ref="AQ26:AQ27"/>
    <mergeCell ref="AR26:AR27"/>
    <mergeCell ref="AS26:AS27"/>
    <mergeCell ref="AT26:AT27"/>
    <mergeCell ref="AN22:AN23"/>
    <mergeCell ref="AO22:AO23"/>
    <mergeCell ref="AP22:AP23"/>
    <mergeCell ref="AQ22:AQ23"/>
    <mergeCell ref="AR22:AR23"/>
    <mergeCell ref="AS22:AS23"/>
    <mergeCell ref="AT22:AT23"/>
    <mergeCell ref="AS28:AS29"/>
    <mergeCell ref="AT28:AT29"/>
    <mergeCell ref="AH26:AH27"/>
    <mergeCell ref="AI26:AI27"/>
    <mergeCell ref="AJ26:AJ27"/>
    <mergeCell ref="AK26:AK27"/>
    <mergeCell ref="AN30:AN31"/>
    <mergeCell ref="AO30:AO31"/>
    <mergeCell ref="AP30:AP31"/>
    <mergeCell ref="AQ30:AQ31"/>
    <mergeCell ref="AR30:AR31"/>
    <mergeCell ref="AS30:AS31"/>
    <mergeCell ref="AT30:AT31"/>
    <mergeCell ref="AJ28:AJ29"/>
    <mergeCell ref="AK28:AK29"/>
    <mergeCell ref="AL28:AL29"/>
    <mergeCell ref="AM28:AM29"/>
    <mergeCell ref="AN28:AN29"/>
    <mergeCell ref="AO28:AO29"/>
    <mergeCell ref="AP28:AP29"/>
    <mergeCell ref="AQ28:AQ29"/>
    <mergeCell ref="AR28:AR29"/>
    <mergeCell ref="AO36:AO37"/>
    <mergeCell ref="AP36:AP37"/>
    <mergeCell ref="AS32:AS33"/>
    <mergeCell ref="AT32:AT33"/>
    <mergeCell ref="AN34:AN35"/>
    <mergeCell ref="AO34:AO35"/>
    <mergeCell ref="AP34:AP35"/>
    <mergeCell ref="AQ34:AQ35"/>
    <mergeCell ref="AR34:AR35"/>
    <mergeCell ref="AS34:AS35"/>
    <mergeCell ref="AT34:AT35"/>
    <mergeCell ref="AQ36:AQ37"/>
    <mergeCell ref="AR36:AR37"/>
    <mergeCell ref="AS36:AS37"/>
    <mergeCell ref="AT36:AT37"/>
    <mergeCell ref="AQ38:AQ39"/>
    <mergeCell ref="AR38:AR39"/>
    <mergeCell ref="AS38:AS39"/>
    <mergeCell ref="AT38:AT39"/>
    <mergeCell ref="AH40:AH41"/>
    <mergeCell ref="AI40:AI41"/>
    <mergeCell ref="AJ40:AJ41"/>
    <mergeCell ref="AK40:AK41"/>
    <mergeCell ref="AL40:AL41"/>
    <mergeCell ref="AM40:AM41"/>
    <mergeCell ref="AN40:AN41"/>
    <mergeCell ref="AO40:AO41"/>
    <mergeCell ref="AP40:AP41"/>
    <mergeCell ref="AQ40:AQ41"/>
    <mergeCell ref="AR40:AR41"/>
    <mergeCell ref="AS40:AS41"/>
    <mergeCell ref="AT40:AT41"/>
    <mergeCell ref="AH38:AH39"/>
    <mergeCell ref="AI38:AI39"/>
    <mergeCell ref="C1:AT3"/>
    <mergeCell ref="AH5:AT5"/>
    <mergeCell ref="C42:C47"/>
    <mergeCell ref="D42:D47"/>
    <mergeCell ref="E42:E47"/>
    <mergeCell ref="F42:F47"/>
    <mergeCell ref="G42:G47"/>
    <mergeCell ref="H42:H47"/>
    <mergeCell ref="C12:C21"/>
    <mergeCell ref="D12:D21"/>
    <mergeCell ref="E12:E21"/>
    <mergeCell ref="F12:F21"/>
    <mergeCell ref="G12:G21"/>
    <mergeCell ref="H12:H21"/>
    <mergeCell ref="C22:C41"/>
    <mergeCell ref="D22:D41"/>
    <mergeCell ref="E22:E41"/>
    <mergeCell ref="F22:F41"/>
    <mergeCell ref="G22:G41"/>
    <mergeCell ref="H22:H41"/>
    <mergeCell ref="AM38:AM39"/>
    <mergeCell ref="AN38:AN39"/>
    <mergeCell ref="AO38:AO39"/>
    <mergeCell ref="AP38:AP39"/>
  </mergeCells>
  <conditionalFormatting sqref="AN7:AS7 AN9:AS9 AN42:AS42 AN12:AS12 AN14:AS14 AN16:AS16 AN18:AS18 AN20:AS20 AN44:AS44 AN46:AS46 AN22:AS22 AN24:AS24 AN26:AS26 AN28:AS28 AN30:AS30 AN32:AS32 AN34:AS34 AN36:AS36 AN38:AS38 AN40:AS40">
    <cfRule type="cellIs" dxfId="1746" priority="127" operator="between">
      <formula>0</formula>
      <formula>90</formula>
    </cfRule>
  </conditionalFormatting>
  <conditionalFormatting sqref="AN9:AT10 AN7:AS8 AN12:AS47">
    <cfRule type="containsText" dxfId="1745" priority="122" operator="containsText" text="No Prog, Ejec=">
      <formula>NOT(ISERROR(SEARCH("No Prog, Ejec=",AN7)))</formula>
    </cfRule>
    <cfRule type="containsText" dxfId="1744" priority="123" operator="containsText" text="No Prog ni Ejec">
      <formula>NOT(ISERROR(SEARCH("No Prog ni Ejec",AN7)))</formula>
    </cfRule>
    <cfRule type="cellIs" dxfId="1743" priority="124" operator="greaterThan">
      <formula>100%</formula>
    </cfRule>
    <cfRule type="cellIs" dxfId="1742" priority="125" operator="equal">
      <formula>1</formula>
    </cfRule>
    <cfRule type="cellIs" dxfId="1741" priority="126" operator="between">
      <formula>91%</formula>
      <formula>99%</formula>
    </cfRule>
  </conditionalFormatting>
  <conditionalFormatting sqref="AN9:AT10 AN7:AS8 AN12:AS47">
    <cfRule type="containsText" dxfId="1740" priority="116" operator="containsText" text="No Prog, Ejec=">
      <formula>NOT(ISERROR(SEARCH("No Prog, Ejec=",AN7)))</formula>
    </cfRule>
    <cfRule type="containsText" dxfId="1739" priority="117" operator="containsText" text="No Prog ni Ejec">
      <formula>NOT(ISERROR(SEARCH("No Prog ni Ejec",AN7)))</formula>
    </cfRule>
    <cfRule type="cellIs" dxfId="1738" priority="118" operator="greaterThan">
      <formula>100%</formula>
    </cfRule>
    <cfRule type="cellIs" dxfId="1737" priority="119" operator="equal">
      <formula>1</formula>
    </cfRule>
    <cfRule type="cellIs" dxfId="1736" priority="120" operator="between">
      <formula>91%</formula>
      <formula>99%</formula>
    </cfRule>
    <cfRule type="cellIs" dxfId="1735" priority="121" operator="between">
      <formula>0</formula>
      <formula>90</formula>
    </cfRule>
  </conditionalFormatting>
  <conditionalFormatting sqref="AT7">
    <cfRule type="cellIs" dxfId="1734" priority="115" operator="between">
      <formula>0</formula>
      <formula>90</formula>
    </cfRule>
  </conditionalFormatting>
  <conditionalFormatting sqref="AT7">
    <cfRule type="containsText" dxfId="1733" priority="110" operator="containsText" text="No Prog, Ejec=">
      <formula>NOT(ISERROR(SEARCH("No Prog, Ejec=",AT7)))</formula>
    </cfRule>
    <cfRule type="containsText" dxfId="1732" priority="111" operator="containsText" text="No Prog ni Ejec">
      <formula>NOT(ISERROR(SEARCH("No Prog ni Ejec",AT7)))</formula>
    </cfRule>
    <cfRule type="cellIs" dxfId="1731" priority="112" operator="greaterThan">
      <formula>100%</formula>
    </cfRule>
    <cfRule type="cellIs" dxfId="1730" priority="113" operator="equal">
      <formula>1</formula>
    </cfRule>
    <cfRule type="cellIs" dxfId="1729" priority="114" operator="between">
      <formula>91%</formula>
      <formula>99%</formula>
    </cfRule>
  </conditionalFormatting>
  <conditionalFormatting sqref="AT7">
    <cfRule type="cellIs" dxfId="1728" priority="109" operator="between">
      <formula>0</formula>
      <formula>90</formula>
    </cfRule>
  </conditionalFormatting>
  <conditionalFormatting sqref="AT7:AT8">
    <cfRule type="containsText" dxfId="1727" priority="104" operator="containsText" text="No Prog, Ejec=">
      <formula>NOT(ISERROR(SEARCH("No Prog, Ejec=",AT7)))</formula>
    </cfRule>
    <cfRule type="containsText" dxfId="1726" priority="105" operator="containsText" text="No Prog ni Ejec">
      <formula>NOT(ISERROR(SEARCH("No Prog ni Ejec",AT7)))</formula>
    </cfRule>
    <cfRule type="cellIs" dxfId="1725" priority="106" operator="greaterThan">
      <formula>100%</formula>
    </cfRule>
    <cfRule type="cellIs" dxfId="1724" priority="107" operator="equal">
      <formula>1</formula>
    </cfRule>
    <cfRule type="cellIs" dxfId="1723" priority="108" operator="between">
      <formula>91%</formula>
      <formula>99%</formula>
    </cfRule>
  </conditionalFormatting>
  <conditionalFormatting sqref="AT7:AT8">
    <cfRule type="containsText" dxfId="1722" priority="98" operator="containsText" text="No Prog, Ejec=">
      <formula>NOT(ISERROR(SEARCH("No Prog, Ejec=",AT7)))</formula>
    </cfRule>
    <cfRule type="containsText" dxfId="1721" priority="99" operator="containsText" text="No Prog ni Ejec">
      <formula>NOT(ISERROR(SEARCH("No Prog ni Ejec",AT7)))</formula>
    </cfRule>
    <cfRule type="cellIs" dxfId="1720" priority="100" operator="greaterThan">
      <formula>100%</formula>
    </cfRule>
    <cfRule type="cellIs" dxfId="1719" priority="101" operator="equal">
      <formula>1</formula>
    </cfRule>
    <cfRule type="cellIs" dxfId="1718" priority="102" operator="between">
      <formula>91%</formula>
      <formula>99%</formula>
    </cfRule>
    <cfRule type="cellIs" dxfId="1717" priority="103" operator="between">
      <formula>0</formula>
      <formula>90</formula>
    </cfRule>
  </conditionalFormatting>
  <conditionalFormatting sqref="AT7:AT8">
    <cfRule type="containsText" dxfId="1716" priority="92" operator="containsText" text="No Prog, Ejec=">
      <formula>NOT(ISERROR(SEARCH("No Prog, Ejec=",AT7)))</formula>
    </cfRule>
    <cfRule type="containsText" dxfId="1715" priority="93" operator="containsText" text="No Prog ni Ejec">
      <formula>NOT(ISERROR(SEARCH("No Prog ni Ejec",AT7)))</formula>
    </cfRule>
    <cfRule type="cellIs" dxfId="1714" priority="94" operator="greaterThan">
      <formula>100%</formula>
    </cfRule>
    <cfRule type="cellIs" dxfId="1713" priority="95" operator="equal">
      <formula>1</formula>
    </cfRule>
    <cfRule type="cellIs" dxfId="1712" priority="96" operator="between">
      <formula>91%</formula>
      <formula>99%</formula>
    </cfRule>
    <cfRule type="cellIs" dxfId="1711" priority="97" operator="between">
      <formula>0</formula>
      <formula>90</formula>
    </cfRule>
  </conditionalFormatting>
  <conditionalFormatting sqref="AT9">
    <cfRule type="cellIs" dxfId="1710" priority="91" operator="between">
      <formula>0</formula>
      <formula>90</formula>
    </cfRule>
  </conditionalFormatting>
  <conditionalFormatting sqref="AT9">
    <cfRule type="containsText" dxfId="1709" priority="86" operator="containsText" text="No Prog, Ejec=">
      <formula>NOT(ISERROR(SEARCH("No Prog, Ejec=",AT9)))</formula>
    </cfRule>
    <cfRule type="containsText" dxfId="1708" priority="87" operator="containsText" text="No Prog ni Ejec">
      <formula>NOT(ISERROR(SEARCH("No Prog ni Ejec",AT9)))</formula>
    </cfRule>
    <cfRule type="cellIs" dxfId="1707" priority="88" operator="greaterThan">
      <formula>100%</formula>
    </cfRule>
    <cfRule type="cellIs" dxfId="1706" priority="89" operator="equal">
      <formula>1</formula>
    </cfRule>
    <cfRule type="cellIs" dxfId="1705" priority="90" operator="between">
      <formula>91%</formula>
      <formula>99%</formula>
    </cfRule>
  </conditionalFormatting>
  <conditionalFormatting sqref="AT9">
    <cfRule type="cellIs" dxfId="1704" priority="85" operator="between">
      <formula>0</formula>
      <formula>90</formula>
    </cfRule>
  </conditionalFormatting>
  <conditionalFormatting sqref="AT42">
    <cfRule type="cellIs" dxfId="1703" priority="84" operator="between">
      <formula>0</formula>
      <formula>90</formula>
    </cfRule>
  </conditionalFormatting>
  <conditionalFormatting sqref="AT42">
    <cfRule type="containsText" dxfId="1702" priority="79" operator="containsText" text="No Prog, Ejec=">
      <formula>NOT(ISERROR(SEARCH("No Prog, Ejec=",AT42)))</formula>
    </cfRule>
    <cfRule type="containsText" dxfId="1701" priority="80" operator="containsText" text="No Prog ni Ejec">
      <formula>NOT(ISERROR(SEARCH("No Prog ni Ejec",AT42)))</formula>
    </cfRule>
    <cfRule type="cellIs" dxfId="1700" priority="81" operator="greaterThan">
      <formula>100%</formula>
    </cfRule>
    <cfRule type="cellIs" dxfId="1699" priority="82" operator="equal">
      <formula>1</formula>
    </cfRule>
    <cfRule type="cellIs" dxfId="1698" priority="83" operator="between">
      <formula>91%</formula>
      <formula>99%</formula>
    </cfRule>
  </conditionalFormatting>
  <conditionalFormatting sqref="AT42">
    <cfRule type="cellIs" dxfId="1697" priority="78" operator="between">
      <formula>0</formula>
      <formula>90</formula>
    </cfRule>
  </conditionalFormatting>
  <conditionalFormatting sqref="AT42:AT43">
    <cfRule type="containsText" dxfId="1696" priority="73" operator="containsText" text="No Prog, Ejec=">
      <formula>NOT(ISERROR(SEARCH("No Prog, Ejec=",AT42)))</formula>
    </cfRule>
    <cfRule type="containsText" dxfId="1695" priority="74" operator="containsText" text="No Prog ni Ejec">
      <formula>NOT(ISERROR(SEARCH("No Prog ni Ejec",AT42)))</formula>
    </cfRule>
    <cfRule type="cellIs" dxfId="1694" priority="75" operator="greaterThan">
      <formula>100%</formula>
    </cfRule>
    <cfRule type="cellIs" dxfId="1693" priority="76" operator="equal">
      <formula>1</formula>
    </cfRule>
    <cfRule type="cellIs" dxfId="1692" priority="77" operator="between">
      <formula>91%</formula>
      <formula>99%</formula>
    </cfRule>
  </conditionalFormatting>
  <conditionalFormatting sqref="AT42:AT43">
    <cfRule type="containsText" dxfId="1691" priority="67" operator="containsText" text="No Prog, Ejec=">
      <formula>NOT(ISERROR(SEARCH("No Prog, Ejec=",AT42)))</formula>
    </cfRule>
    <cfRule type="containsText" dxfId="1690" priority="68" operator="containsText" text="No Prog ni Ejec">
      <formula>NOT(ISERROR(SEARCH("No Prog ni Ejec",AT42)))</formula>
    </cfRule>
    <cfRule type="cellIs" dxfId="1689" priority="69" operator="greaterThan">
      <formula>100%</formula>
    </cfRule>
    <cfRule type="cellIs" dxfId="1688" priority="70" operator="equal">
      <formula>1</formula>
    </cfRule>
    <cfRule type="cellIs" dxfId="1687" priority="71" operator="between">
      <formula>91%</formula>
      <formula>99%</formula>
    </cfRule>
    <cfRule type="cellIs" dxfId="1686" priority="72" operator="between">
      <formula>0</formula>
      <formula>90</formula>
    </cfRule>
  </conditionalFormatting>
  <conditionalFormatting sqref="AT42:AT43">
    <cfRule type="containsText" dxfId="1685" priority="61" operator="containsText" text="No Prog, Ejec=">
      <formula>NOT(ISERROR(SEARCH("No Prog, Ejec=",AT42)))</formula>
    </cfRule>
    <cfRule type="containsText" dxfId="1684" priority="62" operator="containsText" text="No Prog ni Ejec">
      <formula>NOT(ISERROR(SEARCH("No Prog ni Ejec",AT42)))</formula>
    </cfRule>
    <cfRule type="cellIs" dxfId="1683" priority="63" operator="greaterThan">
      <formula>100%</formula>
    </cfRule>
    <cfRule type="cellIs" dxfId="1682" priority="64" operator="equal">
      <formula>1</formula>
    </cfRule>
    <cfRule type="cellIs" dxfId="1681" priority="65" operator="between">
      <formula>91%</formula>
      <formula>99%</formula>
    </cfRule>
    <cfRule type="cellIs" dxfId="1680" priority="66" operator="between">
      <formula>0</formula>
      <formula>90</formula>
    </cfRule>
  </conditionalFormatting>
  <conditionalFormatting sqref="AT12 AT14 AT16 AT18 AT20 AT22 AT24 AT26 AT28 AT30 AT32 AT34 AT36 AT38 AT40">
    <cfRule type="cellIs" dxfId="1679" priority="60" operator="between">
      <formula>0</formula>
      <formula>90</formula>
    </cfRule>
  </conditionalFormatting>
  <conditionalFormatting sqref="AT12 AT14 AT16 AT18 AT20 AT22 AT24 AT26 AT28 AT30 AT32 AT34 AT36 AT38 AT40">
    <cfRule type="containsText" dxfId="1678" priority="55" operator="containsText" text="No Prog, Ejec=">
      <formula>NOT(ISERROR(SEARCH("No Prog, Ejec=",AT12)))</formula>
    </cfRule>
    <cfRule type="containsText" dxfId="1677" priority="56" operator="containsText" text="No Prog ni Ejec">
      <formula>NOT(ISERROR(SEARCH("No Prog ni Ejec",AT12)))</formula>
    </cfRule>
    <cfRule type="cellIs" dxfId="1676" priority="57" operator="greaterThan">
      <formula>100%</formula>
    </cfRule>
    <cfRule type="cellIs" dxfId="1675" priority="58" operator="equal">
      <formula>1</formula>
    </cfRule>
    <cfRule type="cellIs" dxfId="1674" priority="59" operator="between">
      <formula>91%</formula>
      <formula>99%</formula>
    </cfRule>
  </conditionalFormatting>
  <conditionalFormatting sqref="AT12 AT14 AT16 AT18 AT20 AT22 AT24 AT26 AT28 AT30 AT32 AT34 AT36 AT38 AT40">
    <cfRule type="cellIs" dxfId="1673" priority="54" operator="between">
      <formula>0</formula>
      <formula>90</formula>
    </cfRule>
  </conditionalFormatting>
  <conditionalFormatting sqref="AT12:AT41">
    <cfRule type="containsText" dxfId="1672" priority="49" operator="containsText" text="No Prog, Ejec=">
      <formula>NOT(ISERROR(SEARCH("No Prog, Ejec=",AT12)))</formula>
    </cfRule>
    <cfRule type="containsText" dxfId="1671" priority="50" operator="containsText" text="No Prog ni Ejec">
      <formula>NOT(ISERROR(SEARCH("No Prog ni Ejec",AT12)))</formula>
    </cfRule>
    <cfRule type="cellIs" dxfId="1670" priority="51" operator="greaterThan">
      <formula>100%</formula>
    </cfRule>
    <cfRule type="cellIs" dxfId="1669" priority="52" operator="equal">
      <formula>1</formula>
    </cfRule>
    <cfRule type="cellIs" dxfId="1668" priority="53" operator="between">
      <formula>91%</formula>
      <formula>99%</formula>
    </cfRule>
  </conditionalFormatting>
  <conditionalFormatting sqref="AT12:AT41">
    <cfRule type="containsText" dxfId="1667" priority="43" operator="containsText" text="No Prog, Ejec=">
      <formula>NOT(ISERROR(SEARCH("No Prog, Ejec=",AT12)))</formula>
    </cfRule>
    <cfRule type="containsText" dxfId="1666" priority="44" operator="containsText" text="No Prog ni Ejec">
      <formula>NOT(ISERROR(SEARCH("No Prog ni Ejec",AT12)))</formula>
    </cfRule>
    <cfRule type="cellIs" dxfId="1665" priority="45" operator="greaterThan">
      <formula>100%</formula>
    </cfRule>
    <cfRule type="cellIs" dxfId="1664" priority="46" operator="equal">
      <formula>1</formula>
    </cfRule>
    <cfRule type="cellIs" dxfId="1663" priority="47" operator="between">
      <formula>91%</formula>
      <formula>99%</formula>
    </cfRule>
    <cfRule type="cellIs" dxfId="1662" priority="48" operator="between">
      <formula>0</formula>
      <formula>90</formula>
    </cfRule>
  </conditionalFormatting>
  <conditionalFormatting sqref="AT12:AT41">
    <cfRule type="containsText" dxfId="1661" priority="37" operator="containsText" text="No Prog, Ejec=">
      <formula>NOT(ISERROR(SEARCH("No Prog, Ejec=",AT12)))</formula>
    </cfRule>
    <cfRule type="containsText" dxfId="1660" priority="38" operator="containsText" text="No Prog ni Ejec">
      <formula>NOT(ISERROR(SEARCH("No Prog ni Ejec",AT12)))</formula>
    </cfRule>
    <cfRule type="cellIs" dxfId="1659" priority="39" operator="greaterThan">
      <formula>100%</formula>
    </cfRule>
    <cfRule type="cellIs" dxfId="1658" priority="40" operator="equal">
      <formula>1</formula>
    </cfRule>
    <cfRule type="cellIs" dxfId="1657" priority="41" operator="between">
      <formula>91%</formula>
      <formula>99%</formula>
    </cfRule>
    <cfRule type="cellIs" dxfId="1656" priority="42" operator="between">
      <formula>0</formula>
      <formula>90</formula>
    </cfRule>
  </conditionalFormatting>
  <conditionalFormatting sqref="AT44 AT46">
    <cfRule type="cellIs" dxfId="1655" priority="36" operator="between">
      <formula>0</formula>
      <formula>90</formula>
    </cfRule>
  </conditionalFormatting>
  <conditionalFormatting sqref="AT44 AT46">
    <cfRule type="containsText" dxfId="1654" priority="31" operator="containsText" text="No Prog, Ejec=">
      <formula>NOT(ISERROR(SEARCH("No Prog, Ejec=",AT44)))</formula>
    </cfRule>
    <cfRule type="containsText" dxfId="1653" priority="32" operator="containsText" text="No Prog ni Ejec">
      <formula>NOT(ISERROR(SEARCH("No Prog ni Ejec",AT44)))</formula>
    </cfRule>
    <cfRule type="cellIs" dxfId="1652" priority="33" operator="greaterThan">
      <formula>100%</formula>
    </cfRule>
    <cfRule type="cellIs" dxfId="1651" priority="34" operator="equal">
      <formula>1</formula>
    </cfRule>
    <cfRule type="cellIs" dxfId="1650" priority="35" operator="between">
      <formula>91%</formula>
      <formula>99%</formula>
    </cfRule>
  </conditionalFormatting>
  <conditionalFormatting sqref="AT44 AT46">
    <cfRule type="cellIs" dxfId="1649" priority="30" operator="between">
      <formula>0</formula>
      <formula>90</formula>
    </cfRule>
  </conditionalFormatting>
  <conditionalFormatting sqref="AT44:AT47">
    <cfRule type="containsText" dxfId="1648" priority="25" operator="containsText" text="No Prog, Ejec=">
      <formula>NOT(ISERROR(SEARCH("No Prog, Ejec=",AT44)))</formula>
    </cfRule>
    <cfRule type="containsText" dxfId="1647" priority="26" operator="containsText" text="No Prog ni Ejec">
      <formula>NOT(ISERROR(SEARCH("No Prog ni Ejec",AT44)))</formula>
    </cfRule>
    <cfRule type="cellIs" dxfId="1646" priority="27" operator="greaterThan">
      <formula>100%</formula>
    </cfRule>
    <cfRule type="cellIs" dxfId="1645" priority="28" operator="equal">
      <formula>1</formula>
    </cfRule>
    <cfRule type="cellIs" dxfId="1644" priority="29" operator="between">
      <formula>91%</formula>
      <formula>99%</formula>
    </cfRule>
  </conditionalFormatting>
  <conditionalFormatting sqref="AT44:AT47">
    <cfRule type="containsText" dxfId="1643" priority="19" operator="containsText" text="No Prog, Ejec=">
      <formula>NOT(ISERROR(SEARCH("No Prog, Ejec=",AT44)))</formula>
    </cfRule>
    <cfRule type="containsText" dxfId="1642" priority="20" operator="containsText" text="No Prog ni Ejec">
      <formula>NOT(ISERROR(SEARCH("No Prog ni Ejec",AT44)))</formula>
    </cfRule>
    <cfRule type="cellIs" dxfId="1641" priority="21" operator="greaterThan">
      <formula>100%</formula>
    </cfRule>
    <cfRule type="cellIs" dxfId="1640" priority="22" operator="equal">
      <formula>1</formula>
    </cfRule>
    <cfRule type="cellIs" dxfId="1639" priority="23" operator="between">
      <formula>91%</formula>
      <formula>99%</formula>
    </cfRule>
    <cfRule type="cellIs" dxfId="1638" priority="24" operator="between">
      <formula>0</formula>
      <formula>90</formula>
    </cfRule>
  </conditionalFormatting>
  <conditionalFormatting sqref="AT44:AT47">
    <cfRule type="containsText" dxfId="1637" priority="13" operator="containsText" text="No Prog, Ejec=">
      <formula>NOT(ISERROR(SEARCH("No Prog, Ejec=",AT44)))</formula>
    </cfRule>
    <cfRule type="containsText" dxfId="1636" priority="14" operator="containsText" text="No Prog ni Ejec">
      <formula>NOT(ISERROR(SEARCH("No Prog ni Ejec",AT44)))</formula>
    </cfRule>
    <cfRule type="cellIs" dxfId="1635" priority="15" operator="greaterThan">
      <formula>100%</formula>
    </cfRule>
    <cfRule type="cellIs" dxfId="1634" priority="16" operator="equal">
      <formula>1</formula>
    </cfRule>
    <cfRule type="cellIs" dxfId="1633" priority="17" operator="between">
      <formula>91%</formula>
      <formula>99%</formula>
    </cfRule>
    <cfRule type="cellIs" dxfId="1632" priority="18" operator="between">
      <formula>0</formula>
      <formula>90</formula>
    </cfRule>
  </conditionalFormatting>
  <conditionalFormatting sqref="AH7:AM7 AH9:AM9 AH42:AM42 AH12:AM12 AH14:AM14 AH16:AM16 AH18:AM18 AH20:AM20 AH44:AM44 AH46:AM46 AH22:AM22 AH24:AM24 AH26:AM26 AH28:AM28 AH30:AM30 AH32:AM32 AH34:AM34 AH36:AM36 AH38:AM38 AH40:AM40">
    <cfRule type="cellIs" dxfId="1631" priority="12" operator="between">
      <formula>0</formula>
      <formula>90</formula>
    </cfRule>
  </conditionalFormatting>
  <conditionalFormatting sqref="AH7:AM10 AH12:AM47">
    <cfRule type="containsText" dxfId="1630" priority="7" operator="containsText" text="No Prog, Ejec=">
      <formula>NOT(ISERROR(SEARCH("No Prog, Ejec=",AH7)))</formula>
    </cfRule>
    <cfRule type="containsText" dxfId="1629" priority="8" operator="containsText" text="No Prog ni Ejec">
      <formula>NOT(ISERROR(SEARCH("No Prog ni Ejec",AH7)))</formula>
    </cfRule>
    <cfRule type="cellIs" dxfId="1628" priority="9" operator="greaterThan">
      <formula>100%</formula>
    </cfRule>
    <cfRule type="cellIs" dxfId="1627" priority="10" operator="equal">
      <formula>1</formula>
    </cfRule>
    <cfRule type="cellIs" dxfId="1626" priority="11" operator="between">
      <formula>91%</formula>
      <formula>99%</formula>
    </cfRule>
  </conditionalFormatting>
  <conditionalFormatting sqref="AH7:AM10 AH12:AM47">
    <cfRule type="containsText" dxfId="1625" priority="1" operator="containsText" text="No Prog, Ejec=">
      <formula>NOT(ISERROR(SEARCH("No Prog, Ejec=",AH7)))</formula>
    </cfRule>
    <cfRule type="containsText" dxfId="1624" priority="2" operator="containsText" text="No Prog ni Ejec">
      <formula>NOT(ISERROR(SEARCH("No Prog ni Ejec",AH7)))</formula>
    </cfRule>
    <cfRule type="cellIs" dxfId="1623" priority="3" operator="greaterThan">
      <formula>100%</formula>
    </cfRule>
    <cfRule type="cellIs" dxfId="1622" priority="4" operator="equal">
      <formula>1</formula>
    </cfRule>
    <cfRule type="cellIs" dxfId="1621" priority="5" operator="between">
      <formula>91%</formula>
      <formula>99%</formula>
    </cfRule>
    <cfRule type="cellIs" dxfId="1620" priority="6" operator="between">
      <formula>0</formula>
      <formula>90</formula>
    </cfRule>
  </conditionalFormatting>
  <dataValidations count="1">
    <dataValidation allowBlank="1" showInputMessage="1" showErrorMessage="1" sqref="R65555 II65555 SE65555 ACA65555 ALW65555 AVS65555 BFO65555 BPK65555 BZG65555 CJC65555 CSY65555 DCU65555 DMQ65555 DWM65555 EGI65555 EQE65555 FAA65555 FJW65555 FTS65555 GDO65555 GNK65555 GXG65555 HHC65555 HQY65555 IAU65555 IKQ65555 IUM65555 JEI65555 JOE65555 JYA65555 KHW65555 KRS65555 LBO65555 LLK65555 LVG65555 MFC65555 MOY65555 MYU65555 NIQ65555 NSM65555 OCI65555 OME65555 OWA65555 PFW65555 PPS65555 PZO65555 QJK65555 QTG65555 RDC65555 RMY65555 RWU65555 SGQ65555 SQM65555 TAI65555 TKE65555 TUA65555 UDW65555 UNS65555 UXO65555 VHK65555 VRG65555 WBC65555 WKY65555 WUU65555 R131091 II131091 SE131091 ACA131091 ALW131091 AVS131091 BFO131091 BPK131091 BZG131091 CJC131091 CSY131091 DCU131091 DMQ131091 DWM131091 EGI131091 EQE131091 FAA131091 FJW131091 FTS131091 GDO131091 GNK131091 GXG131091 HHC131091 HQY131091 IAU131091 IKQ131091 IUM131091 JEI131091 JOE131091 JYA131091 KHW131091 KRS131091 LBO131091 LLK131091 LVG131091 MFC131091 MOY131091 MYU131091 NIQ131091 NSM131091 OCI131091 OME131091 OWA131091 PFW131091 PPS131091 PZO131091 QJK131091 QTG131091 RDC131091 RMY131091 RWU131091 SGQ131091 SQM131091 TAI131091 TKE131091 TUA131091 UDW131091 UNS131091 UXO131091 VHK131091 VRG131091 WBC131091 WKY131091 WUU131091 R196627 II196627 SE196627 ACA196627 ALW196627 AVS196627 BFO196627 BPK196627 BZG196627 CJC196627 CSY196627 DCU196627 DMQ196627 DWM196627 EGI196627 EQE196627 FAA196627 FJW196627 FTS196627 GDO196627 GNK196627 GXG196627 HHC196627 HQY196627 IAU196627 IKQ196627 IUM196627 JEI196627 JOE196627 JYA196627 KHW196627 KRS196627 LBO196627 LLK196627 LVG196627 MFC196627 MOY196627 MYU196627 NIQ196627 NSM196627 OCI196627 OME196627 OWA196627 PFW196627 PPS196627 PZO196627 QJK196627 QTG196627 RDC196627 RMY196627 RWU196627 SGQ196627 SQM196627 TAI196627 TKE196627 TUA196627 UDW196627 UNS196627 UXO196627 VHK196627 VRG196627 WBC196627 WKY196627 WUU196627 R262163 II262163 SE262163 ACA262163 ALW262163 AVS262163 BFO262163 BPK262163 BZG262163 CJC262163 CSY262163 DCU262163 DMQ262163 DWM262163 EGI262163 EQE262163 FAA262163 FJW262163 FTS262163 GDO262163 GNK262163 GXG262163 HHC262163 HQY262163 IAU262163 IKQ262163 IUM262163 JEI262163 JOE262163 JYA262163 KHW262163 KRS262163 LBO262163 LLK262163 LVG262163 MFC262163 MOY262163 MYU262163 NIQ262163 NSM262163 OCI262163 OME262163 OWA262163 PFW262163 PPS262163 PZO262163 QJK262163 QTG262163 RDC262163 RMY262163 RWU262163 SGQ262163 SQM262163 TAI262163 TKE262163 TUA262163 UDW262163 UNS262163 UXO262163 VHK262163 VRG262163 WBC262163 WKY262163 WUU262163 R327699 II327699 SE327699 ACA327699 ALW327699 AVS327699 BFO327699 BPK327699 BZG327699 CJC327699 CSY327699 DCU327699 DMQ327699 DWM327699 EGI327699 EQE327699 FAA327699 FJW327699 FTS327699 GDO327699 GNK327699 GXG327699 HHC327699 HQY327699 IAU327699 IKQ327699 IUM327699 JEI327699 JOE327699 JYA327699 KHW327699 KRS327699 LBO327699 LLK327699 LVG327699 MFC327699 MOY327699 MYU327699 NIQ327699 NSM327699 OCI327699 OME327699 OWA327699 PFW327699 PPS327699 PZO327699 QJK327699 QTG327699 RDC327699 RMY327699 RWU327699 SGQ327699 SQM327699 TAI327699 TKE327699 TUA327699 UDW327699 UNS327699 UXO327699 VHK327699 VRG327699 WBC327699 WKY327699 WUU327699 R393235 II393235 SE393235 ACA393235 ALW393235 AVS393235 BFO393235 BPK393235 BZG393235 CJC393235 CSY393235 DCU393235 DMQ393235 DWM393235 EGI393235 EQE393235 FAA393235 FJW393235 FTS393235 GDO393235 GNK393235 GXG393235 HHC393235 HQY393235 IAU393235 IKQ393235 IUM393235 JEI393235 JOE393235 JYA393235 KHW393235 KRS393235 LBO393235 LLK393235 LVG393235 MFC393235 MOY393235 MYU393235 NIQ393235 NSM393235 OCI393235 OME393235 OWA393235 PFW393235 PPS393235 PZO393235 QJK393235 QTG393235 RDC393235 RMY393235 RWU393235 SGQ393235 SQM393235 TAI393235 TKE393235 TUA393235 UDW393235 UNS393235 UXO393235 VHK393235 VRG393235 WBC393235 WKY393235 WUU393235 R458771 II458771 SE458771 ACA458771 ALW458771 AVS458771 BFO458771 BPK458771 BZG458771 CJC458771 CSY458771 DCU458771 DMQ458771 DWM458771 EGI458771 EQE458771 FAA458771 FJW458771 FTS458771 GDO458771 GNK458771 GXG458771 HHC458771 HQY458771 IAU458771 IKQ458771 IUM458771 JEI458771 JOE458771 JYA458771 KHW458771 KRS458771 LBO458771 LLK458771 LVG458771 MFC458771 MOY458771 MYU458771 NIQ458771 NSM458771 OCI458771 OME458771 OWA458771 PFW458771 PPS458771 PZO458771 QJK458771 QTG458771 RDC458771 RMY458771 RWU458771 SGQ458771 SQM458771 TAI458771 TKE458771 TUA458771 UDW458771 UNS458771 UXO458771 VHK458771 VRG458771 WBC458771 WKY458771 WUU458771 R524307 II524307 SE524307 ACA524307 ALW524307 AVS524307 BFO524307 BPK524307 BZG524307 CJC524307 CSY524307 DCU524307 DMQ524307 DWM524307 EGI524307 EQE524307 FAA524307 FJW524307 FTS524307 GDO524307 GNK524307 GXG524307 HHC524307 HQY524307 IAU524307 IKQ524307 IUM524307 JEI524307 JOE524307 JYA524307 KHW524307 KRS524307 LBO524307 LLK524307 LVG524307 MFC524307 MOY524307 MYU524307 NIQ524307 NSM524307 OCI524307 OME524307 OWA524307 PFW524307 PPS524307 PZO524307 QJK524307 QTG524307 RDC524307 RMY524307 RWU524307 SGQ524307 SQM524307 TAI524307 TKE524307 TUA524307 UDW524307 UNS524307 UXO524307 VHK524307 VRG524307 WBC524307 WKY524307 WUU524307 R589843 II589843 SE589843 ACA589843 ALW589843 AVS589843 BFO589843 BPK589843 BZG589843 CJC589843 CSY589843 DCU589843 DMQ589843 DWM589843 EGI589843 EQE589843 FAA589843 FJW589843 FTS589843 GDO589843 GNK589843 GXG589843 HHC589843 HQY589843 IAU589843 IKQ589843 IUM589843 JEI589843 JOE589843 JYA589843 KHW589843 KRS589843 LBO589843 LLK589843 LVG589843 MFC589843 MOY589843 MYU589843 NIQ589843 NSM589843 OCI589843 OME589843 OWA589843 PFW589843 PPS589843 PZO589843 QJK589843 QTG589843 RDC589843 RMY589843 RWU589843 SGQ589843 SQM589843 TAI589843 TKE589843 TUA589843 UDW589843 UNS589843 UXO589843 VHK589843 VRG589843 WBC589843 WKY589843 WUU589843 R655379 II655379 SE655379 ACA655379 ALW655379 AVS655379 BFO655379 BPK655379 BZG655379 CJC655379 CSY655379 DCU655379 DMQ655379 DWM655379 EGI655379 EQE655379 FAA655379 FJW655379 FTS655379 GDO655379 GNK655379 GXG655379 HHC655379 HQY655379 IAU655379 IKQ655379 IUM655379 JEI655379 JOE655379 JYA655379 KHW655379 KRS655379 LBO655379 LLK655379 LVG655379 MFC655379 MOY655379 MYU655379 NIQ655379 NSM655379 OCI655379 OME655379 OWA655379 PFW655379 PPS655379 PZO655379 QJK655379 QTG655379 RDC655379 RMY655379 RWU655379 SGQ655379 SQM655379 TAI655379 TKE655379 TUA655379 UDW655379 UNS655379 UXO655379 VHK655379 VRG655379 WBC655379 WKY655379 WUU655379 R720915 II720915 SE720915 ACA720915 ALW720915 AVS720915 BFO720915 BPK720915 BZG720915 CJC720915 CSY720915 DCU720915 DMQ720915 DWM720915 EGI720915 EQE720915 FAA720915 FJW720915 FTS720915 GDO720915 GNK720915 GXG720915 HHC720915 HQY720915 IAU720915 IKQ720915 IUM720915 JEI720915 JOE720915 JYA720915 KHW720915 KRS720915 LBO720915 LLK720915 LVG720915 MFC720915 MOY720915 MYU720915 NIQ720915 NSM720915 OCI720915 OME720915 OWA720915 PFW720915 PPS720915 PZO720915 QJK720915 QTG720915 RDC720915 RMY720915 RWU720915 SGQ720915 SQM720915 TAI720915 TKE720915 TUA720915 UDW720915 UNS720915 UXO720915 VHK720915 VRG720915 WBC720915 WKY720915 WUU720915 R786451 II786451 SE786451 ACA786451 ALW786451 AVS786451 BFO786451 BPK786451 BZG786451 CJC786451 CSY786451 DCU786451 DMQ786451 DWM786451 EGI786451 EQE786451 FAA786451 FJW786451 FTS786451 GDO786451 GNK786451 GXG786451 HHC786451 HQY786451 IAU786451 IKQ786451 IUM786451 JEI786451 JOE786451 JYA786451 KHW786451 KRS786451 LBO786451 LLK786451 LVG786451 MFC786451 MOY786451 MYU786451 NIQ786451 NSM786451 OCI786451 OME786451 OWA786451 PFW786451 PPS786451 PZO786451 QJK786451 QTG786451 RDC786451 RMY786451 RWU786451 SGQ786451 SQM786451 TAI786451 TKE786451 TUA786451 UDW786451 UNS786451 UXO786451 VHK786451 VRG786451 WBC786451 WKY786451 WUU786451 R851987 II851987 SE851987 ACA851987 ALW851987 AVS851987 BFO851987 BPK851987 BZG851987 CJC851987 CSY851987 DCU851987 DMQ851987 DWM851987 EGI851987 EQE851987 FAA851987 FJW851987 FTS851987 GDO851987 GNK851987 GXG851987 HHC851987 HQY851987 IAU851987 IKQ851987 IUM851987 JEI851987 JOE851987 JYA851987 KHW851987 KRS851987 LBO851987 LLK851987 LVG851987 MFC851987 MOY851987 MYU851987 NIQ851987 NSM851987 OCI851987 OME851987 OWA851987 PFW851987 PPS851987 PZO851987 QJK851987 QTG851987 RDC851987 RMY851987 RWU851987 SGQ851987 SQM851987 TAI851987 TKE851987 TUA851987 UDW851987 UNS851987 UXO851987 VHK851987 VRG851987 WBC851987 WKY851987 WUU851987 R917523 II917523 SE917523 ACA917523 ALW917523 AVS917523 BFO917523 BPK917523 BZG917523 CJC917523 CSY917523 DCU917523 DMQ917523 DWM917523 EGI917523 EQE917523 FAA917523 FJW917523 FTS917523 GDO917523 GNK917523 GXG917523 HHC917523 HQY917523 IAU917523 IKQ917523 IUM917523 JEI917523 JOE917523 JYA917523 KHW917523 KRS917523 LBO917523 LLK917523 LVG917523 MFC917523 MOY917523 MYU917523 NIQ917523 NSM917523 OCI917523 OME917523 OWA917523 PFW917523 PPS917523 PZO917523 QJK917523 QTG917523 RDC917523 RMY917523 RWU917523 SGQ917523 SQM917523 TAI917523 TKE917523 TUA917523 UDW917523 UNS917523 UXO917523 VHK917523 VRG917523 WBC917523 WKY917523 WUU917523 R983059 II983059 SE983059 ACA983059 ALW983059 AVS983059 BFO983059 BPK983059 BZG983059 CJC983059 CSY983059 DCU983059 DMQ983059 DWM983059 EGI983059 EQE983059 FAA983059 FJW983059 FTS983059 GDO983059 GNK983059 GXG983059 HHC983059 HQY983059 IAU983059 IKQ983059 IUM983059 JEI983059 JOE983059 JYA983059 KHW983059 KRS983059 LBO983059 LLK983059 LVG983059 MFC983059 MOY983059 MYU983059 NIQ983059 NSM983059 OCI983059 OME983059 OWA983059 PFW983059 PPS983059 PZO983059 QJK983059 QTG983059 RDC983059 RMY983059 RWU983059 SGQ983059 SQM983059 TAI983059 TKE983059 TUA983059 UDW983059 UNS983059 UXO983059 VHK983059 VRG983059 WBC983059 WKY983059 WUU983059" xr:uid="{00000000-0002-0000-0400-000000000000}"/>
  </dataValidations>
  <printOptions horizontalCentered="1"/>
  <pageMargins left="0.70866141732283472" right="0.70866141732283472" top="0.74803149606299213" bottom="0.74803149606299213" header="0.31496062992125984" footer="0.31496062992125984"/>
  <pageSetup scale="30" fitToHeight="0" orientation="landscape" r:id="rId1"/>
  <headerFooter>
    <oddFooter>&amp;L&amp;"Times New Roman,Normal"&amp;12DE-F04 V2&amp;R&amp;"Times New Roman,Normal"&amp;12Página &amp;P de &amp;N</oddFooter>
  </headerFooter>
  <ignoredErrors>
    <ignoredError sqref="B12 B22 B42 AL22 AL26:AM26 O12 O22 AH46:AI46 AF46:AF47 AJ12:AN12" unlocked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499984740745262"/>
    <pageSetUpPr fitToPage="1"/>
  </sheetPr>
  <dimension ref="A1:AT80"/>
  <sheetViews>
    <sheetView view="pageBreakPreview" zoomScale="80" zoomScaleNormal="75" zoomScaleSheetLayoutView="80" zoomScalePageLayoutView="50" workbookViewId="0">
      <selection sqref="A1:B3"/>
    </sheetView>
  </sheetViews>
  <sheetFormatPr baseColWidth="10" defaultRowHeight="12.75" x14ac:dyDescent="0.25"/>
  <cols>
    <col min="1" max="1" width="6.7109375" style="199" customWidth="1"/>
    <col min="2" max="2" width="28.28515625" style="202" customWidth="1"/>
    <col min="3" max="11" width="6.140625" style="199" customWidth="1"/>
    <col min="12" max="14" width="6.140625" style="200" customWidth="1"/>
    <col min="15" max="15" width="7.42578125" style="200" customWidth="1"/>
    <col min="16" max="16" width="3.5703125" style="201" customWidth="1"/>
    <col min="17" max="17" width="6.85546875" style="198" customWidth="1"/>
    <col min="18" max="18" width="48" style="202" bestFit="1" customWidth="1"/>
    <col min="19" max="19" width="5.42578125" style="199" customWidth="1"/>
    <col min="20" max="28" width="6.140625" style="199" customWidth="1"/>
    <col min="29" max="31" width="6.140625" style="200" customWidth="1"/>
    <col min="32" max="32" width="9.140625" style="200" customWidth="1"/>
    <col min="33" max="33" width="3.42578125" style="201" customWidth="1"/>
    <col min="34" max="45" width="8.7109375" style="199" customWidth="1"/>
    <col min="46" max="46" width="15.7109375" style="199" customWidth="1"/>
    <col min="47" max="237" width="11.42578125" style="199"/>
    <col min="238" max="238" width="20.42578125" style="199" customWidth="1"/>
    <col min="239" max="239" width="6.85546875" style="199" customWidth="1"/>
    <col min="240" max="240" width="48" style="199" bestFit="1" customWidth="1"/>
    <col min="241" max="242" width="7.42578125" style="199" customWidth="1"/>
    <col min="243" max="243" width="5.42578125" style="199" customWidth="1"/>
    <col min="244" max="249" width="0" style="199" hidden="1" customWidth="1"/>
    <col min="250" max="255" width="5.85546875" style="199" customWidth="1"/>
    <col min="256" max="256" width="9.140625" style="199" customWidth="1"/>
    <col min="257" max="257" width="8" style="199" customWidth="1"/>
    <col min="258" max="258" width="12.28515625" style="199" customWidth="1"/>
    <col min="259" max="283" width="0" style="199" hidden="1" customWidth="1"/>
    <col min="284" max="284" width="64.7109375" style="199" customWidth="1"/>
    <col min="285" max="285" width="47.140625" style="199" customWidth="1"/>
    <col min="286" max="286" width="10.7109375" style="199" customWidth="1"/>
    <col min="287" max="292" width="0" style="199" hidden="1" customWidth="1"/>
    <col min="293" max="298" width="11.42578125" style="199"/>
    <col min="299" max="299" width="14.42578125" style="199" bestFit="1" customWidth="1"/>
    <col min="300" max="493" width="11.42578125" style="199"/>
    <col min="494" max="494" width="20.42578125" style="199" customWidth="1"/>
    <col min="495" max="495" width="6.85546875" style="199" customWidth="1"/>
    <col min="496" max="496" width="48" style="199" bestFit="1" customWidth="1"/>
    <col min="497" max="498" width="7.42578125" style="199" customWidth="1"/>
    <col min="499" max="499" width="5.42578125" style="199" customWidth="1"/>
    <col min="500" max="505" width="0" style="199" hidden="1" customWidth="1"/>
    <col min="506" max="511" width="5.85546875" style="199" customWidth="1"/>
    <col min="512" max="512" width="9.140625" style="199" customWidth="1"/>
    <col min="513" max="513" width="8" style="199" customWidth="1"/>
    <col min="514" max="514" width="12.28515625" style="199" customWidth="1"/>
    <col min="515" max="539" width="0" style="199" hidden="1" customWidth="1"/>
    <col min="540" max="540" width="64.7109375" style="199" customWidth="1"/>
    <col min="541" max="541" width="47.140625" style="199" customWidth="1"/>
    <col min="542" max="542" width="10.7109375" style="199" customWidth="1"/>
    <col min="543" max="548" width="0" style="199" hidden="1" customWidth="1"/>
    <col min="549" max="554" width="11.42578125" style="199"/>
    <col min="555" max="555" width="14.42578125" style="199" bestFit="1" customWidth="1"/>
    <col min="556" max="749" width="11.42578125" style="199"/>
    <col min="750" max="750" width="20.42578125" style="199" customWidth="1"/>
    <col min="751" max="751" width="6.85546875" style="199" customWidth="1"/>
    <col min="752" max="752" width="48" style="199" bestFit="1" customWidth="1"/>
    <col min="753" max="754" width="7.42578125" style="199" customWidth="1"/>
    <col min="755" max="755" width="5.42578125" style="199" customWidth="1"/>
    <col min="756" max="761" width="0" style="199" hidden="1" customWidth="1"/>
    <col min="762" max="767" width="5.85546875" style="199" customWidth="1"/>
    <col min="768" max="768" width="9.140625" style="199" customWidth="1"/>
    <col min="769" max="769" width="8" style="199" customWidth="1"/>
    <col min="770" max="770" width="12.28515625" style="199" customWidth="1"/>
    <col min="771" max="795" width="0" style="199" hidden="1" customWidth="1"/>
    <col min="796" max="796" width="64.7109375" style="199" customWidth="1"/>
    <col min="797" max="797" width="47.140625" style="199" customWidth="1"/>
    <col min="798" max="798" width="10.7109375" style="199" customWidth="1"/>
    <col min="799" max="804" width="0" style="199" hidden="1" customWidth="1"/>
    <col min="805" max="810" width="11.42578125" style="199"/>
    <col min="811" max="811" width="14.42578125" style="199" bestFit="1" customWidth="1"/>
    <col min="812" max="1005" width="11.42578125" style="199"/>
    <col min="1006" max="1006" width="20.42578125" style="199" customWidth="1"/>
    <col min="1007" max="1007" width="6.85546875" style="199" customWidth="1"/>
    <col min="1008" max="1008" width="48" style="199" bestFit="1" customWidth="1"/>
    <col min="1009" max="1010" width="7.42578125" style="199" customWidth="1"/>
    <col min="1011" max="1011" width="5.42578125" style="199" customWidth="1"/>
    <col min="1012" max="1017" width="0" style="199" hidden="1" customWidth="1"/>
    <col min="1018" max="1023" width="5.85546875" style="199" customWidth="1"/>
    <col min="1024" max="1024" width="9.140625" style="199" customWidth="1"/>
    <col min="1025" max="1025" width="8" style="199" customWidth="1"/>
    <col min="1026" max="1026" width="12.28515625" style="199" customWidth="1"/>
    <col min="1027" max="1051" width="0" style="199" hidden="1" customWidth="1"/>
    <col min="1052" max="1052" width="64.7109375" style="199" customWidth="1"/>
    <col min="1053" max="1053" width="47.140625" style="199" customWidth="1"/>
    <col min="1054" max="1054" width="10.7109375" style="199" customWidth="1"/>
    <col min="1055" max="1060" width="0" style="199" hidden="1" customWidth="1"/>
    <col min="1061" max="1066" width="11.42578125" style="199"/>
    <col min="1067" max="1067" width="14.42578125" style="199" bestFit="1" customWidth="1"/>
    <col min="1068" max="1261" width="11.42578125" style="199"/>
    <col min="1262" max="1262" width="20.42578125" style="199" customWidth="1"/>
    <col min="1263" max="1263" width="6.85546875" style="199" customWidth="1"/>
    <col min="1264" max="1264" width="48" style="199" bestFit="1" customWidth="1"/>
    <col min="1265" max="1266" width="7.42578125" style="199" customWidth="1"/>
    <col min="1267" max="1267" width="5.42578125" style="199" customWidth="1"/>
    <col min="1268" max="1273" width="0" style="199" hidden="1" customWidth="1"/>
    <col min="1274" max="1279" width="5.85546875" style="199" customWidth="1"/>
    <col min="1280" max="1280" width="9.140625" style="199" customWidth="1"/>
    <col min="1281" max="1281" width="8" style="199" customWidth="1"/>
    <col min="1282" max="1282" width="12.28515625" style="199" customWidth="1"/>
    <col min="1283" max="1307" width="0" style="199" hidden="1" customWidth="1"/>
    <col min="1308" max="1308" width="64.7109375" style="199" customWidth="1"/>
    <col min="1309" max="1309" width="47.140625" style="199" customWidth="1"/>
    <col min="1310" max="1310" width="10.7109375" style="199" customWidth="1"/>
    <col min="1311" max="1316" width="0" style="199" hidden="1" customWidth="1"/>
    <col min="1317" max="1322" width="11.42578125" style="199"/>
    <col min="1323" max="1323" width="14.42578125" style="199" bestFit="1" customWidth="1"/>
    <col min="1324" max="1517" width="11.42578125" style="199"/>
    <col min="1518" max="1518" width="20.42578125" style="199" customWidth="1"/>
    <col min="1519" max="1519" width="6.85546875" style="199" customWidth="1"/>
    <col min="1520" max="1520" width="48" style="199" bestFit="1" customWidth="1"/>
    <col min="1521" max="1522" width="7.42578125" style="199" customWidth="1"/>
    <col min="1523" max="1523" width="5.42578125" style="199" customWidth="1"/>
    <col min="1524" max="1529" width="0" style="199" hidden="1" customWidth="1"/>
    <col min="1530" max="1535" width="5.85546875" style="199" customWidth="1"/>
    <col min="1536" max="1536" width="9.140625" style="199" customWidth="1"/>
    <col min="1537" max="1537" width="8" style="199" customWidth="1"/>
    <col min="1538" max="1538" width="12.28515625" style="199" customWidth="1"/>
    <col min="1539" max="1563" width="0" style="199" hidden="1" customWidth="1"/>
    <col min="1564" max="1564" width="64.7109375" style="199" customWidth="1"/>
    <col min="1565" max="1565" width="47.140625" style="199" customWidth="1"/>
    <col min="1566" max="1566" width="10.7109375" style="199" customWidth="1"/>
    <col min="1567" max="1572" width="0" style="199" hidden="1" customWidth="1"/>
    <col min="1573" max="1578" width="11.42578125" style="199"/>
    <col min="1579" max="1579" width="14.42578125" style="199" bestFit="1" customWidth="1"/>
    <col min="1580" max="1773" width="11.42578125" style="199"/>
    <col min="1774" max="1774" width="20.42578125" style="199" customWidth="1"/>
    <col min="1775" max="1775" width="6.85546875" style="199" customWidth="1"/>
    <col min="1776" max="1776" width="48" style="199" bestFit="1" customWidth="1"/>
    <col min="1777" max="1778" width="7.42578125" style="199" customWidth="1"/>
    <col min="1779" max="1779" width="5.42578125" style="199" customWidth="1"/>
    <col min="1780" max="1785" width="0" style="199" hidden="1" customWidth="1"/>
    <col min="1786" max="1791" width="5.85546875" style="199" customWidth="1"/>
    <col min="1792" max="1792" width="9.140625" style="199" customWidth="1"/>
    <col min="1793" max="1793" width="8" style="199" customWidth="1"/>
    <col min="1794" max="1794" width="12.28515625" style="199" customWidth="1"/>
    <col min="1795" max="1819" width="0" style="199" hidden="1" customWidth="1"/>
    <col min="1820" max="1820" width="64.7109375" style="199" customWidth="1"/>
    <col min="1821" max="1821" width="47.140625" style="199" customWidth="1"/>
    <col min="1822" max="1822" width="10.7109375" style="199" customWidth="1"/>
    <col min="1823" max="1828" width="0" style="199" hidden="1" customWidth="1"/>
    <col min="1829" max="1834" width="11.42578125" style="199"/>
    <col min="1835" max="1835" width="14.42578125" style="199" bestFit="1" customWidth="1"/>
    <col min="1836" max="2029" width="11.42578125" style="199"/>
    <col min="2030" max="2030" width="20.42578125" style="199" customWidth="1"/>
    <col min="2031" max="2031" width="6.85546875" style="199" customWidth="1"/>
    <col min="2032" max="2032" width="48" style="199" bestFit="1" customWidth="1"/>
    <col min="2033" max="2034" width="7.42578125" style="199" customWidth="1"/>
    <col min="2035" max="2035" width="5.42578125" style="199" customWidth="1"/>
    <col min="2036" max="2041" width="0" style="199" hidden="1" customWidth="1"/>
    <col min="2042" max="2047" width="5.85546875" style="199" customWidth="1"/>
    <col min="2048" max="2048" width="9.140625" style="199" customWidth="1"/>
    <col min="2049" max="2049" width="8" style="199" customWidth="1"/>
    <col min="2050" max="2050" width="12.28515625" style="199" customWidth="1"/>
    <col min="2051" max="2075" width="0" style="199" hidden="1" customWidth="1"/>
    <col min="2076" max="2076" width="64.7109375" style="199" customWidth="1"/>
    <col min="2077" max="2077" width="47.140625" style="199" customWidth="1"/>
    <col min="2078" max="2078" width="10.7109375" style="199" customWidth="1"/>
    <col min="2079" max="2084" width="0" style="199" hidden="1" customWidth="1"/>
    <col min="2085" max="2090" width="11.42578125" style="199"/>
    <col min="2091" max="2091" width="14.42578125" style="199" bestFit="1" customWidth="1"/>
    <col min="2092" max="2285" width="11.42578125" style="199"/>
    <col min="2286" max="2286" width="20.42578125" style="199" customWidth="1"/>
    <col min="2287" max="2287" width="6.85546875" style="199" customWidth="1"/>
    <col min="2288" max="2288" width="48" style="199" bestFit="1" customWidth="1"/>
    <col min="2289" max="2290" width="7.42578125" style="199" customWidth="1"/>
    <col min="2291" max="2291" width="5.42578125" style="199" customWidth="1"/>
    <col min="2292" max="2297" width="0" style="199" hidden="1" customWidth="1"/>
    <col min="2298" max="2303" width="5.85546875" style="199" customWidth="1"/>
    <col min="2304" max="2304" width="9.140625" style="199" customWidth="1"/>
    <col min="2305" max="2305" width="8" style="199" customWidth="1"/>
    <col min="2306" max="2306" width="12.28515625" style="199" customWidth="1"/>
    <col min="2307" max="2331" width="0" style="199" hidden="1" customWidth="1"/>
    <col min="2332" max="2332" width="64.7109375" style="199" customWidth="1"/>
    <col min="2333" max="2333" width="47.140625" style="199" customWidth="1"/>
    <col min="2334" max="2334" width="10.7109375" style="199" customWidth="1"/>
    <col min="2335" max="2340" width="0" style="199" hidden="1" customWidth="1"/>
    <col min="2341" max="2346" width="11.42578125" style="199"/>
    <col min="2347" max="2347" width="14.42578125" style="199" bestFit="1" customWidth="1"/>
    <col min="2348" max="2541" width="11.42578125" style="199"/>
    <col min="2542" max="2542" width="20.42578125" style="199" customWidth="1"/>
    <col min="2543" max="2543" width="6.85546875" style="199" customWidth="1"/>
    <col min="2544" max="2544" width="48" style="199" bestFit="1" customWidth="1"/>
    <col min="2545" max="2546" width="7.42578125" style="199" customWidth="1"/>
    <col min="2547" max="2547" width="5.42578125" style="199" customWidth="1"/>
    <col min="2548" max="2553" width="0" style="199" hidden="1" customWidth="1"/>
    <col min="2554" max="2559" width="5.85546875" style="199" customWidth="1"/>
    <col min="2560" max="2560" width="9.140625" style="199" customWidth="1"/>
    <col min="2561" max="2561" width="8" style="199" customWidth="1"/>
    <col min="2562" max="2562" width="12.28515625" style="199" customWidth="1"/>
    <col min="2563" max="2587" width="0" style="199" hidden="1" customWidth="1"/>
    <col min="2588" max="2588" width="64.7109375" style="199" customWidth="1"/>
    <col min="2589" max="2589" width="47.140625" style="199" customWidth="1"/>
    <col min="2590" max="2590" width="10.7109375" style="199" customWidth="1"/>
    <col min="2591" max="2596" width="0" style="199" hidden="1" customWidth="1"/>
    <col min="2597" max="2602" width="11.42578125" style="199"/>
    <col min="2603" max="2603" width="14.42578125" style="199" bestFit="1" customWidth="1"/>
    <col min="2604" max="2797" width="11.42578125" style="199"/>
    <col min="2798" max="2798" width="20.42578125" style="199" customWidth="1"/>
    <col min="2799" max="2799" width="6.85546875" style="199" customWidth="1"/>
    <col min="2800" max="2800" width="48" style="199" bestFit="1" customWidth="1"/>
    <col min="2801" max="2802" width="7.42578125" style="199" customWidth="1"/>
    <col min="2803" max="2803" width="5.42578125" style="199" customWidth="1"/>
    <col min="2804" max="2809" width="0" style="199" hidden="1" customWidth="1"/>
    <col min="2810" max="2815" width="5.85546875" style="199" customWidth="1"/>
    <col min="2816" max="2816" width="9.140625" style="199" customWidth="1"/>
    <col min="2817" max="2817" width="8" style="199" customWidth="1"/>
    <col min="2818" max="2818" width="12.28515625" style="199" customWidth="1"/>
    <col min="2819" max="2843" width="0" style="199" hidden="1" customWidth="1"/>
    <col min="2844" max="2844" width="64.7109375" style="199" customWidth="1"/>
    <col min="2845" max="2845" width="47.140625" style="199" customWidth="1"/>
    <col min="2846" max="2846" width="10.7109375" style="199" customWidth="1"/>
    <col min="2847" max="2852" width="0" style="199" hidden="1" customWidth="1"/>
    <col min="2853" max="2858" width="11.42578125" style="199"/>
    <col min="2859" max="2859" width="14.42578125" style="199" bestFit="1" customWidth="1"/>
    <col min="2860" max="3053" width="11.42578125" style="199"/>
    <col min="3054" max="3054" width="20.42578125" style="199" customWidth="1"/>
    <col min="3055" max="3055" width="6.85546875" style="199" customWidth="1"/>
    <col min="3056" max="3056" width="48" style="199" bestFit="1" customWidth="1"/>
    <col min="3057" max="3058" width="7.42578125" style="199" customWidth="1"/>
    <col min="3059" max="3059" width="5.42578125" style="199" customWidth="1"/>
    <col min="3060" max="3065" width="0" style="199" hidden="1" customWidth="1"/>
    <col min="3066" max="3071" width="5.85546875" style="199" customWidth="1"/>
    <col min="3072" max="3072" width="9.140625" style="199" customWidth="1"/>
    <col min="3073" max="3073" width="8" style="199" customWidth="1"/>
    <col min="3074" max="3074" width="12.28515625" style="199" customWidth="1"/>
    <col min="3075" max="3099" width="0" style="199" hidden="1" customWidth="1"/>
    <col min="3100" max="3100" width="64.7109375" style="199" customWidth="1"/>
    <col min="3101" max="3101" width="47.140625" style="199" customWidth="1"/>
    <col min="3102" max="3102" width="10.7109375" style="199" customWidth="1"/>
    <col min="3103" max="3108" width="0" style="199" hidden="1" customWidth="1"/>
    <col min="3109" max="3114" width="11.42578125" style="199"/>
    <col min="3115" max="3115" width="14.42578125" style="199" bestFit="1" customWidth="1"/>
    <col min="3116" max="3309" width="11.42578125" style="199"/>
    <col min="3310" max="3310" width="20.42578125" style="199" customWidth="1"/>
    <col min="3311" max="3311" width="6.85546875" style="199" customWidth="1"/>
    <col min="3312" max="3312" width="48" style="199" bestFit="1" customWidth="1"/>
    <col min="3313" max="3314" width="7.42578125" style="199" customWidth="1"/>
    <col min="3315" max="3315" width="5.42578125" style="199" customWidth="1"/>
    <col min="3316" max="3321" width="0" style="199" hidden="1" customWidth="1"/>
    <col min="3322" max="3327" width="5.85546875" style="199" customWidth="1"/>
    <col min="3328" max="3328" width="9.140625" style="199" customWidth="1"/>
    <col min="3329" max="3329" width="8" style="199" customWidth="1"/>
    <col min="3330" max="3330" width="12.28515625" style="199" customWidth="1"/>
    <col min="3331" max="3355" width="0" style="199" hidden="1" customWidth="1"/>
    <col min="3356" max="3356" width="64.7109375" style="199" customWidth="1"/>
    <col min="3357" max="3357" width="47.140625" style="199" customWidth="1"/>
    <col min="3358" max="3358" width="10.7109375" style="199" customWidth="1"/>
    <col min="3359" max="3364" width="0" style="199" hidden="1" customWidth="1"/>
    <col min="3365" max="3370" width="11.42578125" style="199"/>
    <col min="3371" max="3371" width="14.42578125" style="199" bestFit="1" customWidth="1"/>
    <col min="3372" max="3565" width="11.42578125" style="199"/>
    <col min="3566" max="3566" width="20.42578125" style="199" customWidth="1"/>
    <col min="3567" max="3567" width="6.85546875" style="199" customWidth="1"/>
    <col min="3568" max="3568" width="48" style="199" bestFit="1" customWidth="1"/>
    <col min="3569" max="3570" width="7.42578125" style="199" customWidth="1"/>
    <col min="3571" max="3571" width="5.42578125" style="199" customWidth="1"/>
    <col min="3572" max="3577" width="0" style="199" hidden="1" customWidth="1"/>
    <col min="3578" max="3583" width="5.85546875" style="199" customWidth="1"/>
    <col min="3584" max="3584" width="9.140625" style="199" customWidth="1"/>
    <col min="3585" max="3585" width="8" style="199" customWidth="1"/>
    <col min="3586" max="3586" width="12.28515625" style="199" customWidth="1"/>
    <col min="3587" max="3611" width="0" style="199" hidden="1" customWidth="1"/>
    <col min="3612" max="3612" width="64.7109375" style="199" customWidth="1"/>
    <col min="3613" max="3613" width="47.140625" style="199" customWidth="1"/>
    <col min="3614" max="3614" width="10.7109375" style="199" customWidth="1"/>
    <col min="3615" max="3620" width="0" style="199" hidden="1" customWidth="1"/>
    <col min="3621" max="3626" width="11.42578125" style="199"/>
    <col min="3627" max="3627" width="14.42578125" style="199" bestFit="1" customWidth="1"/>
    <col min="3628" max="3821" width="11.42578125" style="199"/>
    <col min="3822" max="3822" width="20.42578125" style="199" customWidth="1"/>
    <col min="3823" max="3823" width="6.85546875" style="199" customWidth="1"/>
    <col min="3824" max="3824" width="48" style="199" bestFit="1" customWidth="1"/>
    <col min="3825" max="3826" width="7.42578125" style="199" customWidth="1"/>
    <col min="3827" max="3827" width="5.42578125" style="199" customWidth="1"/>
    <col min="3828" max="3833" width="0" style="199" hidden="1" customWidth="1"/>
    <col min="3834" max="3839" width="5.85546875" style="199" customWidth="1"/>
    <col min="3840" max="3840" width="9.140625" style="199" customWidth="1"/>
    <col min="3841" max="3841" width="8" style="199" customWidth="1"/>
    <col min="3842" max="3842" width="12.28515625" style="199" customWidth="1"/>
    <col min="3843" max="3867" width="0" style="199" hidden="1" customWidth="1"/>
    <col min="3868" max="3868" width="64.7109375" style="199" customWidth="1"/>
    <col min="3869" max="3869" width="47.140625" style="199" customWidth="1"/>
    <col min="3870" max="3870" width="10.7109375" style="199" customWidth="1"/>
    <col min="3871" max="3876" width="0" style="199" hidden="1" customWidth="1"/>
    <col min="3877" max="3882" width="11.42578125" style="199"/>
    <col min="3883" max="3883" width="14.42578125" style="199" bestFit="1" customWidth="1"/>
    <col min="3884" max="4077" width="11.42578125" style="199"/>
    <col min="4078" max="4078" width="20.42578125" style="199" customWidth="1"/>
    <col min="4079" max="4079" width="6.85546875" style="199" customWidth="1"/>
    <col min="4080" max="4080" width="48" style="199" bestFit="1" customWidth="1"/>
    <col min="4081" max="4082" width="7.42578125" style="199" customWidth="1"/>
    <col min="4083" max="4083" width="5.42578125" style="199" customWidth="1"/>
    <col min="4084" max="4089" width="0" style="199" hidden="1" customWidth="1"/>
    <col min="4090" max="4095" width="5.85546875" style="199" customWidth="1"/>
    <col min="4096" max="4096" width="9.140625" style="199" customWidth="1"/>
    <col min="4097" max="4097" width="8" style="199" customWidth="1"/>
    <col min="4098" max="4098" width="12.28515625" style="199" customWidth="1"/>
    <col min="4099" max="4123" width="0" style="199" hidden="1" customWidth="1"/>
    <col min="4124" max="4124" width="64.7109375" style="199" customWidth="1"/>
    <col min="4125" max="4125" width="47.140625" style="199" customWidth="1"/>
    <col min="4126" max="4126" width="10.7109375" style="199" customWidth="1"/>
    <col min="4127" max="4132" width="0" style="199" hidden="1" customWidth="1"/>
    <col min="4133" max="4138" width="11.42578125" style="199"/>
    <col min="4139" max="4139" width="14.42578125" style="199" bestFit="1" customWidth="1"/>
    <col min="4140" max="4333" width="11.42578125" style="199"/>
    <col min="4334" max="4334" width="20.42578125" style="199" customWidth="1"/>
    <col min="4335" max="4335" width="6.85546875" style="199" customWidth="1"/>
    <col min="4336" max="4336" width="48" style="199" bestFit="1" customWidth="1"/>
    <col min="4337" max="4338" width="7.42578125" style="199" customWidth="1"/>
    <col min="4339" max="4339" width="5.42578125" style="199" customWidth="1"/>
    <col min="4340" max="4345" width="0" style="199" hidden="1" customWidth="1"/>
    <col min="4346" max="4351" width="5.85546875" style="199" customWidth="1"/>
    <col min="4352" max="4352" width="9.140625" style="199" customWidth="1"/>
    <col min="4353" max="4353" width="8" style="199" customWidth="1"/>
    <col min="4354" max="4354" width="12.28515625" style="199" customWidth="1"/>
    <col min="4355" max="4379" width="0" style="199" hidden="1" customWidth="1"/>
    <col min="4380" max="4380" width="64.7109375" style="199" customWidth="1"/>
    <col min="4381" max="4381" width="47.140625" style="199" customWidth="1"/>
    <col min="4382" max="4382" width="10.7109375" style="199" customWidth="1"/>
    <col min="4383" max="4388" width="0" style="199" hidden="1" customWidth="1"/>
    <col min="4389" max="4394" width="11.42578125" style="199"/>
    <col min="4395" max="4395" width="14.42578125" style="199" bestFit="1" customWidth="1"/>
    <col min="4396" max="4589" width="11.42578125" style="199"/>
    <col min="4590" max="4590" width="20.42578125" style="199" customWidth="1"/>
    <col min="4591" max="4591" width="6.85546875" style="199" customWidth="1"/>
    <col min="4592" max="4592" width="48" style="199" bestFit="1" customWidth="1"/>
    <col min="4593" max="4594" width="7.42578125" style="199" customWidth="1"/>
    <col min="4595" max="4595" width="5.42578125" style="199" customWidth="1"/>
    <col min="4596" max="4601" width="0" style="199" hidden="1" customWidth="1"/>
    <col min="4602" max="4607" width="5.85546875" style="199" customWidth="1"/>
    <col min="4608" max="4608" width="9.140625" style="199" customWidth="1"/>
    <col min="4609" max="4609" width="8" style="199" customWidth="1"/>
    <col min="4610" max="4610" width="12.28515625" style="199" customWidth="1"/>
    <col min="4611" max="4635" width="0" style="199" hidden="1" customWidth="1"/>
    <col min="4636" max="4636" width="64.7109375" style="199" customWidth="1"/>
    <col min="4637" max="4637" width="47.140625" style="199" customWidth="1"/>
    <col min="4638" max="4638" width="10.7109375" style="199" customWidth="1"/>
    <col min="4639" max="4644" width="0" style="199" hidden="1" customWidth="1"/>
    <col min="4645" max="4650" width="11.42578125" style="199"/>
    <col min="4651" max="4651" width="14.42578125" style="199" bestFit="1" customWidth="1"/>
    <col min="4652" max="4845" width="11.42578125" style="199"/>
    <col min="4846" max="4846" width="20.42578125" style="199" customWidth="1"/>
    <col min="4847" max="4847" width="6.85546875" style="199" customWidth="1"/>
    <col min="4848" max="4848" width="48" style="199" bestFit="1" customWidth="1"/>
    <col min="4849" max="4850" width="7.42578125" style="199" customWidth="1"/>
    <col min="4851" max="4851" width="5.42578125" style="199" customWidth="1"/>
    <col min="4852" max="4857" width="0" style="199" hidden="1" customWidth="1"/>
    <col min="4858" max="4863" width="5.85546875" style="199" customWidth="1"/>
    <col min="4864" max="4864" width="9.140625" style="199" customWidth="1"/>
    <col min="4865" max="4865" width="8" style="199" customWidth="1"/>
    <col min="4866" max="4866" width="12.28515625" style="199" customWidth="1"/>
    <col min="4867" max="4891" width="0" style="199" hidden="1" customWidth="1"/>
    <col min="4892" max="4892" width="64.7109375" style="199" customWidth="1"/>
    <col min="4893" max="4893" width="47.140625" style="199" customWidth="1"/>
    <col min="4894" max="4894" width="10.7109375" style="199" customWidth="1"/>
    <col min="4895" max="4900" width="0" style="199" hidden="1" customWidth="1"/>
    <col min="4901" max="4906" width="11.42578125" style="199"/>
    <col min="4907" max="4907" width="14.42578125" style="199" bestFit="1" customWidth="1"/>
    <col min="4908" max="5101" width="11.42578125" style="199"/>
    <col min="5102" max="5102" width="20.42578125" style="199" customWidth="1"/>
    <col min="5103" max="5103" width="6.85546875" style="199" customWidth="1"/>
    <col min="5104" max="5104" width="48" style="199" bestFit="1" customWidth="1"/>
    <col min="5105" max="5106" width="7.42578125" style="199" customWidth="1"/>
    <col min="5107" max="5107" width="5.42578125" style="199" customWidth="1"/>
    <col min="5108" max="5113" width="0" style="199" hidden="1" customWidth="1"/>
    <col min="5114" max="5119" width="5.85546875" style="199" customWidth="1"/>
    <col min="5120" max="5120" width="9.140625" style="199" customWidth="1"/>
    <col min="5121" max="5121" width="8" style="199" customWidth="1"/>
    <col min="5122" max="5122" width="12.28515625" style="199" customWidth="1"/>
    <col min="5123" max="5147" width="0" style="199" hidden="1" customWidth="1"/>
    <col min="5148" max="5148" width="64.7109375" style="199" customWidth="1"/>
    <col min="5149" max="5149" width="47.140625" style="199" customWidth="1"/>
    <col min="5150" max="5150" width="10.7109375" style="199" customWidth="1"/>
    <col min="5151" max="5156" width="0" style="199" hidden="1" customWidth="1"/>
    <col min="5157" max="5162" width="11.42578125" style="199"/>
    <col min="5163" max="5163" width="14.42578125" style="199" bestFit="1" customWidth="1"/>
    <col min="5164" max="5357" width="11.42578125" style="199"/>
    <col min="5358" max="5358" width="20.42578125" style="199" customWidth="1"/>
    <col min="5359" max="5359" width="6.85546875" style="199" customWidth="1"/>
    <col min="5360" max="5360" width="48" style="199" bestFit="1" customWidth="1"/>
    <col min="5361" max="5362" width="7.42578125" style="199" customWidth="1"/>
    <col min="5363" max="5363" width="5.42578125" style="199" customWidth="1"/>
    <col min="5364" max="5369" width="0" style="199" hidden="1" customWidth="1"/>
    <col min="5370" max="5375" width="5.85546875" style="199" customWidth="1"/>
    <col min="5376" max="5376" width="9.140625" style="199" customWidth="1"/>
    <col min="5377" max="5377" width="8" style="199" customWidth="1"/>
    <col min="5378" max="5378" width="12.28515625" style="199" customWidth="1"/>
    <col min="5379" max="5403" width="0" style="199" hidden="1" customWidth="1"/>
    <col min="5404" max="5404" width="64.7109375" style="199" customWidth="1"/>
    <col min="5405" max="5405" width="47.140625" style="199" customWidth="1"/>
    <col min="5406" max="5406" width="10.7109375" style="199" customWidth="1"/>
    <col min="5407" max="5412" width="0" style="199" hidden="1" customWidth="1"/>
    <col min="5413" max="5418" width="11.42578125" style="199"/>
    <col min="5419" max="5419" width="14.42578125" style="199" bestFit="1" customWidth="1"/>
    <col min="5420" max="5613" width="11.42578125" style="199"/>
    <col min="5614" max="5614" width="20.42578125" style="199" customWidth="1"/>
    <col min="5615" max="5615" width="6.85546875" style="199" customWidth="1"/>
    <col min="5616" max="5616" width="48" style="199" bestFit="1" customWidth="1"/>
    <col min="5617" max="5618" width="7.42578125" style="199" customWidth="1"/>
    <col min="5619" max="5619" width="5.42578125" style="199" customWidth="1"/>
    <col min="5620" max="5625" width="0" style="199" hidden="1" customWidth="1"/>
    <col min="5626" max="5631" width="5.85546875" style="199" customWidth="1"/>
    <col min="5632" max="5632" width="9.140625" style="199" customWidth="1"/>
    <col min="5633" max="5633" width="8" style="199" customWidth="1"/>
    <col min="5634" max="5634" width="12.28515625" style="199" customWidth="1"/>
    <col min="5635" max="5659" width="0" style="199" hidden="1" customWidth="1"/>
    <col min="5660" max="5660" width="64.7109375" style="199" customWidth="1"/>
    <col min="5661" max="5661" width="47.140625" style="199" customWidth="1"/>
    <col min="5662" max="5662" width="10.7109375" style="199" customWidth="1"/>
    <col min="5663" max="5668" width="0" style="199" hidden="1" customWidth="1"/>
    <col min="5669" max="5674" width="11.42578125" style="199"/>
    <col min="5675" max="5675" width="14.42578125" style="199" bestFit="1" customWidth="1"/>
    <col min="5676" max="5869" width="11.42578125" style="199"/>
    <col min="5870" max="5870" width="20.42578125" style="199" customWidth="1"/>
    <col min="5871" max="5871" width="6.85546875" style="199" customWidth="1"/>
    <col min="5872" max="5872" width="48" style="199" bestFit="1" customWidth="1"/>
    <col min="5873" max="5874" width="7.42578125" style="199" customWidth="1"/>
    <col min="5875" max="5875" width="5.42578125" style="199" customWidth="1"/>
    <col min="5876" max="5881" width="0" style="199" hidden="1" customWidth="1"/>
    <col min="5882" max="5887" width="5.85546875" style="199" customWidth="1"/>
    <col min="5888" max="5888" width="9.140625" style="199" customWidth="1"/>
    <col min="5889" max="5889" width="8" style="199" customWidth="1"/>
    <col min="5890" max="5890" width="12.28515625" style="199" customWidth="1"/>
    <col min="5891" max="5915" width="0" style="199" hidden="1" customWidth="1"/>
    <col min="5916" max="5916" width="64.7109375" style="199" customWidth="1"/>
    <col min="5917" max="5917" width="47.140625" style="199" customWidth="1"/>
    <col min="5918" max="5918" width="10.7109375" style="199" customWidth="1"/>
    <col min="5919" max="5924" width="0" style="199" hidden="1" customWidth="1"/>
    <col min="5925" max="5930" width="11.42578125" style="199"/>
    <col min="5931" max="5931" width="14.42578125" style="199" bestFit="1" customWidth="1"/>
    <col min="5932" max="6125" width="11.42578125" style="199"/>
    <col min="6126" max="6126" width="20.42578125" style="199" customWidth="1"/>
    <col min="6127" max="6127" width="6.85546875" style="199" customWidth="1"/>
    <col min="6128" max="6128" width="48" style="199" bestFit="1" customWidth="1"/>
    <col min="6129" max="6130" width="7.42578125" style="199" customWidth="1"/>
    <col min="6131" max="6131" width="5.42578125" style="199" customWidth="1"/>
    <col min="6132" max="6137" width="0" style="199" hidden="1" customWidth="1"/>
    <col min="6138" max="6143" width="5.85546875" style="199" customWidth="1"/>
    <col min="6144" max="6144" width="9.140625" style="199" customWidth="1"/>
    <col min="6145" max="6145" width="8" style="199" customWidth="1"/>
    <col min="6146" max="6146" width="12.28515625" style="199" customWidth="1"/>
    <col min="6147" max="6171" width="0" style="199" hidden="1" customWidth="1"/>
    <col min="6172" max="6172" width="64.7109375" style="199" customWidth="1"/>
    <col min="6173" max="6173" width="47.140625" style="199" customWidth="1"/>
    <col min="6174" max="6174" width="10.7109375" style="199" customWidth="1"/>
    <col min="6175" max="6180" width="0" style="199" hidden="1" customWidth="1"/>
    <col min="6181" max="6186" width="11.42578125" style="199"/>
    <col min="6187" max="6187" width="14.42578125" style="199" bestFit="1" customWidth="1"/>
    <col min="6188" max="6381" width="11.42578125" style="199"/>
    <col min="6382" max="6382" width="20.42578125" style="199" customWidth="1"/>
    <col min="6383" max="6383" width="6.85546875" style="199" customWidth="1"/>
    <col min="6384" max="6384" width="48" style="199" bestFit="1" customWidth="1"/>
    <col min="6385" max="6386" width="7.42578125" style="199" customWidth="1"/>
    <col min="6387" max="6387" width="5.42578125" style="199" customWidth="1"/>
    <col min="6388" max="6393" width="0" style="199" hidden="1" customWidth="1"/>
    <col min="6394" max="6399" width="5.85546875" style="199" customWidth="1"/>
    <col min="6400" max="6400" width="9.140625" style="199" customWidth="1"/>
    <col min="6401" max="6401" width="8" style="199" customWidth="1"/>
    <col min="6402" max="6402" width="12.28515625" style="199" customWidth="1"/>
    <col min="6403" max="6427" width="0" style="199" hidden="1" customWidth="1"/>
    <col min="6428" max="6428" width="64.7109375" style="199" customWidth="1"/>
    <col min="6429" max="6429" width="47.140625" style="199" customWidth="1"/>
    <col min="6430" max="6430" width="10.7109375" style="199" customWidth="1"/>
    <col min="6431" max="6436" width="0" style="199" hidden="1" customWidth="1"/>
    <col min="6437" max="6442" width="11.42578125" style="199"/>
    <col min="6443" max="6443" width="14.42578125" style="199" bestFit="1" customWidth="1"/>
    <col min="6444" max="6637" width="11.42578125" style="199"/>
    <col min="6638" max="6638" width="20.42578125" style="199" customWidth="1"/>
    <col min="6639" max="6639" width="6.85546875" style="199" customWidth="1"/>
    <col min="6640" max="6640" width="48" style="199" bestFit="1" customWidth="1"/>
    <col min="6641" max="6642" width="7.42578125" style="199" customWidth="1"/>
    <col min="6643" max="6643" width="5.42578125" style="199" customWidth="1"/>
    <col min="6644" max="6649" width="0" style="199" hidden="1" customWidth="1"/>
    <col min="6650" max="6655" width="5.85546875" style="199" customWidth="1"/>
    <col min="6656" max="6656" width="9.140625" style="199" customWidth="1"/>
    <col min="6657" max="6657" width="8" style="199" customWidth="1"/>
    <col min="6658" max="6658" width="12.28515625" style="199" customWidth="1"/>
    <col min="6659" max="6683" width="0" style="199" hidden="1" customWidth="1"/>
    <col min="6684" max="6684" width="64.7109375" style="199" customWidth="1"/>
    <col min="6685" max="6685" width="47.140625" style="199" customWidth="1"/>
    <col min="6686" max="6686" width="10.7109375" style="199" customWidth="1"/>
    <col min="6687" max="6692" width="0" style="199" hidden="1" customWidth="1"/>
    <col min="6693" max="6698" width="11.42578125" style="199"/>
    <col min="6699" max="6699" width="14.42578125" style="199" bestFit="1" customWidth="1"/>
    <col min="6700" max="6893" width="11.42578125" style="199"/>
    <col min="6894" max="6894" width="20.42578125" style="199" customWidth="1"/>
    <col min="6895" max="6895" width="6.85546875" style="199" customWidth="1"/>
    <col min="6896" max="6896" width="48" style="199" bestFit="1" customWidth="1"/>
    <col min="6897" max="6898" width="7.42578125" style="199" customWidth="1"/>
    <col min="6899" max="6899" width="5.42578125" style="199" customWidth="1"/>
    <col min="6900" max="6905" width="0" style="199" hidden="1" customWidth="1"/>
    <col min="6906" max="6911" width="5.85546875" style="199" customWidth="1"/>
    <col min="6912" max="6912" width="9.140625" style="199" customWidth="1"/>
    <col min="6913" max="6913" width="8" style="199" customWidth="1"/>
    <col min="6914" max="6914" width="12.28515625" style="199" customWidth="1"/>
    <col min="6915" max="6939" width="0" style="199" hidden="1" customWidth="1"/>
    <col min="6940" max="6940" width="64.7109375" style="199" customWidth="1"/>
    <col min="6941" max="6941" width="47.140625" style="199" customWidth="1"/>
    <col min="6942" max="6942" width="10.7109375" style="199" customWidth="1"/>
    <col min="6943" max="6948" width="0" style="199" hidden="1" customWidth="1"/>
    <col min="6949" max="6954" width="11.42578125" style="199"/>
    <col min="6955" max="6955" width="14.42578125" style="199" bestFit="1" customWidth="1"/>
    <col min="6956" max="7149" width="11.42578125" style="199"/>
    <col min="7150" max="7150" width="20.42578125" style="199" customWidth="1"/>
    <col min="7151" max="7151" width="6.85546875" style="199" customWidth="1"/>
    <col min="7152" max="7152" width="48" style="199" bestFit="1" customWidth="1"/>
    <col min="7153" max="7154" width="7.42578125" style="199" customWidth="1"/>
    <col min="7155" max="7155" width="5.42578125" style="199" customWidth="1"/>
    <col min="7156" max="7161" width="0" style="199" hidden="1" customWidth="1"/>
    <col min="7162" max="7167" width="5.85546875" style="199" customWidth="1"/>
    <col min="7168" max="7168" width="9.140625" style="199" customWidth="1"/>
    <col min="7169" max="7169" width="8" style="199" customWidth="1"/>
    <col min="7170" max="7170" width="12.28515625" style="199" customWidth="1"/>
    <col min="7171" max="7195" width="0" style="199" hidden="1" customWidth="1"/>
    <col min="7196" max="7196" width="64.7109375" style="199" customWidth="1"/>
    <col min="7197" max="7197" width="47.140625" style="199" customWidth="1"/>
    <col min="7198" max="7198" width="10.7109375" style="199" customWidth="1"/>
    <col min="7199" max="7204" width="0" style="199" hidden="1" customWidth="1"/>
    <col min="7205" max="7210" width="11.42578125" style="199"/>
    <col min="7211" max="7211" width="14.42578125" style="199" bestFit="1" customWidth="1"/>
    <col min="7212" max="7405" width="11.42578125" style="199"/>
    <col min="7406" max="7406" width="20.42578125" style="199" customWidth="1"/>
    <col min="7407" max="7407" width="6.85546875" style="199" customWidth="1"/>
    <col min="7408" max="7408" width="48" style="199" bestFit="1" customWidth="1"/>
    <col min="7409" max="7410" width="7.42578125" style="199" customWidth="1"/>
    <col min="7411" max="7411" width="5.42578125" style="199" customWidth="1"/>
    <col min="7412" max="7417" width="0" style="199" hidden="1" customWidth="1"/>
    <col min="7418" max="7423" width="5.85546875" style="199" customWidth="1"/>
    <col min="7424" max="7424" width="9.140625" style="199" customWidth="1"/>
    <col min="7425" max="7425" width="8" style="199" customWidth="1"/>
    <col min="7426" max="7426" width="12.28515625" style="199" customWidth="1"/>
    <col min="7427" max="7451" width="0" style="199" hidden="1" customWidth="1"/>
    <col min="7452" max="7452" width="64.7109375" style="199" customWidth="1"/>
    <col min="7453" max="7453" width="47.140625" style="199" customWidth="1"/>
    <col min="7454" max="7454" width="10.7109375" style="199" customWidth="1"/>
    <col min="7455" max="7460" width="0" style="199" hidden="1" customWidth="1"/>
    <col min="7461" max="7466" width="11.42578125" style="199"/>
    <col min="7467" max="7467" width="14.42578125" style="199" bestFit="1" customWidth="1"/>
    <col min="7468" max="7661" width="11.42578125" style="199"/>
    <col min="7662" max="7662" width="20.42578125" style="199" customWidth="1"/>
    <col min="7663" max="7663" width="6.85546875" style="199" customWidth="1"/>
    <col min="7664" max="7664" width="48" style="199" bestFit="1" customWidth="1"/>
    <col min="7665" max="7666" width="7.42578125" style="199" customWidth="1"/>
    <col min="7667" max="7667" width="5.42578125" style="199" customWidth="1"/>
    <col min="7668" max="7673" width="0" style="199" hidden="1" customWidth="1"/>
    <col min="7674" max="7679" width="5.85546875" style="199" customWidth="1"/>
    <col min="7680" max="7680" width="9.140625" style="199" customWidth="1"/>
    <col min="7681" max="7681" width="8" style="199" customWidth="1"/>
    <col min="7682" max="7682" width="12.28515625" style="199" customWidth="1"/>
    <col min="7683" max="7707" width="0" style="199" hidden="1" customWidth="1"/>
    <col min="7708" max="7708" width="64.7109375" style="199" customWidth="1"/>
    <col min="7709" max="7709" width="47.140625" style="199" customWidth="1"/>
    <col min="7710" max="7710" width="10.7109375" style="199" customWidth="1"/>
    <col min="7711" max="7716" width="0" style="199" hidden="1" customWidth="1"/>
    <col min="7717" max="7722" width="11.42578125" style="199"/>
    <col min="7723" max="7723" width="14.42578125" style="199" bestFit="1" customWidth="1"/>
    <col min="7724" max="7917" width="11.42578125" style="199"/>
    <col min="7918" max="7918" width="20.42578125" style="199" customWidth="1"/>
    <col min="7919" max="7919" width="6.85546875" style="199" customWidth="1"/>
    <col min="7920" max="7920" width="48" style="199" bestFit="1" customWidth="1"/>
    <col min="7921" max="7922" width="7.42578125" style="199" customWidth="1"/>
    <col min="7923" max="7923" width="5.42578125" style="199" customWidth="1"/>
    <col min="7924" max="7929" width="0" style="199" hidden="1" customWidth="1"/>
    <col min="7930" max="7935" width="5.85546875" style="199" customWidth="1"/>
    <col min="7936" max="7936" width="9.140625" style="199" customWidth="1"/>
    <col min="7937" max="7937" width="8" style="199" customWidth="1"/>
    <col min="7938" max="7938" width="12.28515625" style="199" customWidth="1"/>
    <col min="7939" max="7963" width="0" style="199" hidden="1" customWidth="1"/>
    <col min="7964" max="7964" width="64.7109375" style="199" customWidth="1"/>
    <col min="7965" max="7965" width="47.140625" style="199" customWidth="1"/>
    <col min="7966" max="7966" width="10.7109375" style="199" customWidth="1"/>
    <col min="7967" max="7972" width="0" style="199" hidden="1" customWidth="1"/>
    <col min="7973" max="7978" width="11.42578125" style="199"/>
    <col min="7979" max="7979" width="14.42578125" style="199" bestFit="1" customWidth="1"/>
    <col min="7980" max="8173" width="11.42578125" style="199"/>
    <col min="8174" max="8174" width="20.42578125" style="199" customWidth="1"/>
    <col min="8175" max="8175" width="6.85546875" style="199" customWidth="1"/>
    <col min="8176" max="8176" width="48" style="199" bestFit="1" customWidth="1"/>
    <col min="8177" max="8178" width="7.42578125" style="199" customWidth="1"/>
    <col min="8179" max="8179" width="5.42578125" style="199" customWidth="1"/>
    <col min="8180" max="8185" width="0" style="199" hidden="1" customWidth="1"/>
    <col min="8186" max="8191" width="5.85546875" style="199" customWidth="1"/>
    <col min="8192" max="8192" width="9.140625" style="199" customWidth="1"/>
    <col min="8193" max="8193" width="8" style="199" customWidth="1"/>
    <col min="8194" max="8194" width="12.28515625" style="199" customWidth="1"/>
    <col min="8195" max="8219" width="0" style="199" hidden="1" customWidth="1"/>
    <col min="8220" max="8220" width="64.7109375" style="199" customWidth="1"/>
    <col min="8221" max="8221" width="47.140625" style="199" customWidth="1"/>
    <col min="8222" max="8222" width="10.7109375" style="199" customWidth="1"/>
    <col min="8223" max="8228" width="0" style="199" hidden="1" customWidth="1"/>
    <col min="8229" max="8234" width="11.42578125" style="199"/>
    <col min="8235" max="8235" width="14.42578125" style="199" bestFit="1" customWidth="1"/>
    <col min="8236" max="8429" width="11.42578125" style="199"/>
    <col min="8430" max="8430" width="20.42578125" style="199" customWidth="1"/>
    <col min="8431" max="8431" width="6.85546875" style="199" customWidth="1"/>
    <col min="8432" max="8432" width="48" style="199" bestFit="1" customWidth="1"/>
    <col min="8433" max="8434" width="7.42578125" style="199" customWidth="1"/>
    <col min="8435" max="8435" width="5.42578125" style="199" customWidth="1"/>
    <col min="8436" max="8441" width="0" style="199" hidden="1" customWidth="1"/>
    <col min="8442" max="8447" width="5.85546875" style="199" customWidth="1"/>
    <col min="8448" max="8448" width="9.140625" style="199" customWidth="1"/>
    <col min="8449" max="8449" width="8" style="199" customWidth="1"/>
    <col min="8450" max="8450" width="12.28515625" style="199" customWidth="1"/>
    <col min="8451" max="8475" width="0" style="199" hidden="1" customWidth="1"/>
    <col min="8476" max="8476" width="64.7109375" style="199" customWidth="1"/>
    <col min="8477" max="8477" width="47.140625" style="199" customWidth="1"/>
    <col min="8478" max="8478" width="10.7109375" style="199" customWidth="1"/>
    <col min="8479" max="8484" width="0" style="199" hidden="1" customWidth="1"/>
    <col min="8485" max="8490" width="11.42578125" style="199"/>
    <col min="8491" max="8491" width="14.42578125" style="199" bestFit="1" customWidth="1"/>
    <col min="8492" max="8685" width="11.42578125" style="199"/>
    <col min="8686" max="8686" width="20.42578125" style="199" customWidth="1"/>
    <col min="8687" max="8687" width="6.85546875" style="199" customWidth="1"/>
    <col min="8688" max="8688" width="48" style="199" bestFit="1" customWidth="1"/>
    <col min="8689" max="8690" width="7.42578125" style="199" customWidth="1"/>
    <col min="8691" max="8691" width="5.42578125" style="199" customWidth="1"/>
    <col min="8692" max="8697" width="0" style="199" hidden="1" customWidth="1"/>
    <col min="8698" max="8703" width="5.85546875" style="199" customWidth="1"/>
    <col min="8704" max="8704" width="9.140625" style="199" customWidth="1"/>
    <col min="8705" max="8705" width="8" style="199" customWidth="1"/>
    <col min="8706" max="8706" width="12.28515625" style="199" customWidth="1"/>
    <col min="8707" max="8731" width="0" style="199" hidden="1" customWidth="1"/>
    <col min="8732" max="8732" width="64.7109375" style="199" customWidth="1"/>
    <col min="8733" max="8733" width="47.140625" style="199" customWidth="1"/>
    <col min="8734" max="8734" width="10.7109375" style="199" customWidth="1"/>
    <col min="8735" max="8740" width="0" style="199" hidden="1" customWidth="1"/>
    <col min="8741" max="8746" width="11.42578125" style="199"/>
    <col min="8747" max="8747" width="14.42578125" style="199" bestFit="1" customWidth="1"/>
    <col min="8748" max="8941" width="11.42578125" style="199"/>
    <col min="8942" max="8942" width="20.42578125" style="199" customWidth="1"/>
    <col min="8943" max="8943" width="6.85546875" style="199" customWidth="1"/>
    <col min="8944" max="8944" width="48" style="199" bestFit="1" customWidth="1"/>
    <col min="8945" max="8946" width="7.42578125" style="199" customWidth="1"/>
    <col min="8947" max="8947" width="5.42578125" style="199" customWidth="1"/>
    <col min="8948" max="8953" width="0" style="199" hidden="1" customWidth="1"/>
    <col min="8954" max="8959" width="5.85546875" style="199" customWidth="1"/>
    <col min="8960" max="8960" width="9.140625" style="199" customWidth="1"/>
    <col min="8961" max="8961" width="8" style="199" customWidth="1"/>
    <col min="8962" max="8962" width="12.28515625" style="199" customWidth="1"/>
    <col min="8963" max="8987" width="0" style="199" hidden="1" customWidth="1"/>
    <col min="8988" max="8988" width="64.7109375" style="199" customWidth="1"/>
    <col min="8989" max="8989" width="47.140625" style="199" customWidth="1"/>
    <col min="8990" max="8990" width="10.7109375" style="199" customWidth="1"/>
    <col min="8991" max="8996" width="0" style="199" hidden="1" customWidth="1"/>
    <col min="8997" max="9002" width="11.42578125" style="199"/>
    <col min="9003" max="9003" width="14.42578125" style="199" bestFit="1" customWidth="1"/>
    <col min="9004" max="9197" width="11.42578125" style="199"/>
    <col min="9198" max="9198" width="20.42578125" style="199" customWidth="1"/>
    <col min="9199" max="9199" width="6.85546875" style="199" customWidth="1"/>
    <col min="9200" max="9200" width="48" style="199" bestFit="1" customWidth="1"/>
    <col min="9201" max="9202" width="7.42578125" style="199" customWidth="1"/>
    <col min="9203" max="9203" width="5.42578125" style="199" customWidth="1"/>
    <col min="9204" max="9209" width="0" style="199" hidden="1" customWidth="1"/>
    <col min="9210" max="9215" width="5.85546875" style="199" customWidth="1"/>
    <col min="9216" max="9216" width="9.140625" style="199" customWidth="1"/>
    <col min="9217" max="9217" width="8" style="199" customWidth="1"/>
    <col min="9218" max="9218" width="12.28515625" style="199" customWidth="1"/>
    <col min="9219" max="9243" width="0" style="199" hidden="1" customWidth="1"/>
    <col min="9244" max="9244" width="64.7109375" style="199" customWidth="1"/>
    <col min="9245" max="9245" width="47.140625" style="199" customWidth="1"/>
    <col min="9246" max="9246" width="10.7109375" style="199" customWidth="1"/>
    <col min="9247" max="9252" width="0" style="199" hidden="1" customWidth="1"/>
    <col min="9253" max="9258" width="11.42578125" style="199"/>
    <col min="9259" max="9259" width="14.42578125" style="199" bestFit="1" customWidth="1"/>
    <col min="9260" max="9453" width="11.42578125" style="199"/>
    <col min="9454" max="9454" width="20.42578125" style="199" customWidth="1"/>
    <col min="9455" max="9455" width="6.85546875" style="199" customWidth="1"/>
    <col min="9456" max="9456" width="48" style="199" bestFit="1" customWidth="1"/>
    <col min="9457" max="9458" width="7.42578125" style="199" customWidth="1"/>
    <col min="9459" max="9459" width="5.42578125" style="199" customWidth="1"/>
    <col min="9460" max="9465" width="0" style="199" hidden="1" customWidth="1"/>
    <col min="9466" max="9471" width="5.85546875" style="199" customWidth="1"/>
    <col min="9472" max="9472" width="9.140625" style="199" customWidth="1"/>
    <col min="9473" max="9473" width="8" style="199" customWidth="1"/>
    <col min="9474" max="9474" width="12.28515625" style="199" customWidth="1"/>
    <col min="9475" max="9499" width="0" style="199" hidden="1" customWidth="1"/>
    <col min="9500" max="9500" width="64.7109375" style="199" customWidth="1"/>
    <col min="9501" max="9501" width="47.140625" style="199" customWidth="1"/>
    <col min="9502" max="9502" width="10.7109375" style="199" customWidth="1"/>
    <col min="9503" max="9508" width="0" style="199" hidden="1" customWidth="1"/>
    <col min="9509" max="9514" width="11.42578125" style="199"/>
    <col min="9515" max="9515" width="14.42578125" style="199" bestFit="1" customWidth="1"/>
    <col min="9516" max="9709" width="11.42578125" style="199"/>
    <col min="9710" max="9710" width="20.42578125" style="199" customWidth="1"/>
    <col min="9711" max="9711" width="6.85546875" style="199" customWidth="1"/>
    <col min="9712" max="9712" width="48" style="199" bestFit="1" customWidth="1"/>
    <col min="9713" max="9714" width="7.42578125" style="199" customWidth="1"/>
    <col min="9715" max="9715" width="5.42578125" style="199" customWidth="1"/>
    <col min="9716" max="9721" width="0" style="199" hidden="1" customWidth="1"/>
    <col min="9722" max="9727" width="5.85546875" style="199" customWidth="1"/>
    <col min="9728" max="9728" width="9.140625" style="199" customWidth="1"/>
    <col min="9729" max="9729" width="8" style="199" customWidth="1"/>
    <col min="9730" max="9730" width="12.28515625" style="199" customWidth="1"/>
    <col min="9731" max="9755" width="0" style="199" hidden="1" customWidth="1"/>
    <col min="9756" max="9756" width="64.7109375" style="199" customWidth="1"/>
    <col min="9757" max="9757" width="47.140625" style="199" customWidth="1"/>
    <col min="9758" max="9758" width="10.7109375" style="199" customWidth="1"/>
    <col min="9759" max="9764" width="0" style="199" hidden="1" customWidth="1"/>
    <col min="9765" max="9770" width="11.42578125" style="199"/>
    <col min="9771" max="9771" width="14.42578125" style="199" bestFit="1" customWidth="1"/>
    <col min="9772" max="9965" width="11.42578125" style="199"/>
    <col min="9966" max="9966" width="20.42578125" style="199" customWidth="1"/>
    <col min="9967" max="9967" width="6.85546875" style="199" customWidth="1"/>
    <col min="9968" max="9968" width="48" style="199" bestFit="1" customWidth="1"/>
    <col min="9969" max="9970" width="7.42578125" style="199" customWidth="1"/>
    <col min="9971" max="9971" width="5.42578125" style="199" customWidth="1"/>
    <col min="9972" max="9977" width="0" style="199" hidden="1" customWidth="1"/>
    <col min="9978" max="9983" width="5.85546875" style="199" customWidth="1"/>
    <col min="9984" max="9984" width="9.140625" style="199" customWidth="1"/>
    <col min="9985" max="9985" width="8" style="199" customWidth="1"/>
    <col min="9986" max="9986" width="12.28515625" style="199" customWidth="1"/>
    <col min="9987" max="10011" width="0" style="199" hidden="1" customWidth="1"/>
    <col min="10012" max="10012" width="64.7109375" style="199" customWidth="1"/>
    <col min="10013" max="10013" width="47.140625" style="199" customWidth="1"/>
    <col min="10014" max="10014" width="10.7109375" style="199" customWidth="1"/>
    <col min="10015" max="10020" width="0" style="199" hidden="1" customWidth="1"/>
    <col min="10021" max="10026" width="11.42578125" style="199"/>
    <col min="10027" max="10027" width="14.42578125" style="199" bestFit="1" customWidth="1"/>
    <col min="10028" max="10221" width="11.42578125" style="199"/>
    <col min="10222" max="10222" width="20.42578125" style="199" customWidth="1"/>
    <col min="10223" max="10223" width="6.85546875" style="199" customWidth="1"/>
    <col min="10224" max="10224" width="48" style="199" bestFit="1" customWidth="1"/>
    <col min="10225" max="10226" width="7.42578125" style="199" customWidth="1"/>
    <col min="10227" max="10227" width="5.42578125" style="199" customWidth="1"/>
    <col min="10228" max="10233" width="0" style="199" hidden="1" customWidth="1"/>
    <col min="10234" max="10239" width="5.85546875" style="199" customWidth="1"/>
    <col min="10240" max="10240" width="9.140625" style="199" customWidth="1"/>
    <col min="10241" max="10241" width="8" style="199" customWidth="1"/>
    <col min="10242" max="10242" width="12.28515625" style="199" customWidth="1"/>
    <col min="10243" max="10267" width="0" style="199" hidden="1" customWidth="1"/>
    <col min="10268" max="10268" width="64.7109375" style="199" customWidth="1"/>
    <col min="10269" max="10269" width="47.140625" style="199" customWidth="1"/>
    <col min="10270" max="10270" width="10.7109375" style="199" customWidth="1"/>
    <col min="10271" max="10276" width="0" style="199" hidden="1" customWidth="1"/>
    <col min="10277" max="10282" width="11.42578125" style="199"/>
    <col min="10283" max="10283" width="14.42578125" style="199" bestFit="1" customWidth="1"/>
    <col min="10284" max="10477" width="11.42578125" style="199"/>
    <col min="10478" max="10478" width="20.42578125" style="199" customWidth="1"/>
    <col min="10479" max="10479" width="6.85546875" style="199" customWidth="1"/>
    <col min="10480" max="10480" width="48" style="199" bestFit="1" customWidth="1"/>
    <col min="10481" max="10482" width="7.42578125" style="199" customWidth="1"/>
    <col min="10483" max="10483" width="5.42578125" style="199" customWidth="1"/>
    <col min="10484" max="10489" width="0" style="199" hidden="1" customWidth="1"/>
    <col min="10490" max="10495" width="5.85546875" style="199" customWidth="1"/>
    <col min="10496" max="10496" width="9.140625" style="199" customWidth="1"/>
    <col min="10497" max="10497" width="8" style="199" customWidth="1"/>
    <col min="10498" max="10498" width="12.28515625" style="199" customWidth="1"/>
    <col min="10499" max="10523" width="0" style="199" hidden="1" customWidth="1"/>
    <col min="10524" max="10524" width="64.7109375" style="199" customWidth="1"/>
    <col min="10525" max="10525" width="47.140625" style="199" customWidth="1"/>
    <col min="10526" max="10526" width="10.7109375" style="199" customWidth="1"/>
    <col min="10527" max="10532" width="0" style="199" hidden="1" customWidth="1"/>
    <col min="10533" max="10538" width="11.42578125" style="199"/>
    <col min="10539" max="10539" width="14.42578125" style="199" bestFit="1" customWidth="1"/>
    <col min="10540" max="10733" width="11.42578125" style="199"/>
    <col min="10734" max="10734" width="20.42578125" style="199" customWidth="1"/>
    <col min="10735" max="10735" width="6.85546875" style="199" customWidth="1"/>
    <col min="10736" max="10736" width="48" style="199" bestFit="1" customWidth="1"/>
    <col min="10737" max="10738" width="7.42578125" style="199" customWidth="1"/>
    <col min="10739" max="10739" width="5.42578125" style="199" customWidth="1"/>
    <col min="10740" max="10745" width="0" style="199" hidden="1" customWidth="1"/>
    <col min="10746" max="10751" width="5.85546875" style="199" customWidth="1"/>
    <col min="10752" max="10752" width="9.140625" style="199" customWidth="1"/>
    <col min="10753" max="10753" width="8" style="199" customWidth="1"/>
    <col min="10754" max="10754" width="12.28515625" style="199" customWidth="1"/>
    <col min="10755" max="10779" width="0" style="199" hidden="1" customWidth="1"/>
    <col min="10780" max="10780" width="64.7109375" style="199" customWidth="1"/>
    <col min="10781" max="10781" width="47.140625" style="199" customWidth="1"/>
    <col min="10782" max="10782" width="10.7109375" style="199" customWidth="1"/>
    <col min="10783" max="10788" width="0" style="199" hidden="1" customWidth="1"/>
    <col min="10789" max="10794" width="11.42578125" style="199"/>
    <col min="10795" max="10795" width="14.42578125" style="199" bestFit="1" customWidth="1"/>
    <col min="10796" max="10989" width="11.42578125" style="199"/>
    <col min="10990" max="10990" width="20.42578125" style="199" customWidth="1"/>
    <col min="10991" max="10991" width="6.85546875" style="199" customWidth="1"/>
    <col min="10992" max="10992" width="48" style="199" bestFit="1" customWidth="1"/>
    <col min="10993" max="10994" width="7.42578125" style="199" customWidth="1"/>
    <col min="10995" max="10995" width="5.42578125" style="199" customWidth="1"/>
    <col min="10996" max="11001" width="0" style="199" hidden="1" customWidth="1"/>
    <col min="11002" max="11007" width="5.85546875" style="199" customWidth="1"/>
    <col min="11008" max="11008" width="9.140625" style="199" customWidth="1"/>
    <col min="11009" max="11009" width="8" style="199" customWidth="1"/>
    <col min="11010" max="11010" width="12.28515625" style="199" customWidth="1"/>
    <col min="11011" max="11035" width="0" style="199" hidden="1" customWidth="1"/>
    <col min="11036" max="11036" width="64.7109375" style="199" customWidth="1"/>
    <col min="11037" max="11037" width="47.140625" style="199" customWidth="1"/>
    <col min="11038" max="11038" width="10.7109375" style="199" customWidth="1"/>
    <col min="11039" max="11044" width="0" style="199" hidden="1" customWidth="1"/>
    <col min="11045" max="11050" width="11.42578125" style="199"/>
    <col min="11051" max="11051" width="14.42578125" style="199" bestFit="1" customWidth="1"/>
    <col min="11052" max="11245" width="11.42578125" style="199"/>
    <col min="11246" max="11246" width="20.42578125" style="199" customWidth="1"/>
    <col min="11247" max="11247" width="6.85546875" style="199" customWidth="1"/>
    <col min="11248" max="11248" width="48" style="199" bestFit="1" customWidth="1"/>
    <col min="11249" max="11250" width="7.42578125" style="199" customWidth="1"/>
    <col min="11251" max="11251" width="5.42578125" style="199" customWidth="1"/>
    <col min="11252" max="11257" width="0" style="199" hidden="1" customWidth="1"/>
    <col min="11258" max="11263" width="5.85546875" style="199" customWidth="1"/>
    <col min="11264" max="11264" width="9.140625" style="199" customWidth="1"/>
    <col min="11265" max="11265" width="8" style="199" customWidth="1"/>
    <col min="11266" max="11266" width="12.28515625" style="199" customWidth="1"/>
    <col min="11267" max="11291" width="0" style="199" hidden="1" customWidth="1"/>
    <col min="11292" max="11292" width="64.7109375" style="199" customWidth="1"/>
    <col min="11293" max="11293" width="47.140625" style="199" customWidth="1"/>
    <col min="11294" max="11294" width="10.7109375" style="199" customWidth="1"/>
    <col min="11295" max="11300" width="0" style="199" hidden="1" customWidth="1"/>
    <col min="11301" max="11306" width="11.42578125" style="199"/>
    <col min="11307" max="11307" width="14.42578125" style="199" bestFit="1" customWidth="1"/>
    <col min="11308" max="11501" width="11.42578125" style="199"/>
    <col min="11502" max="11502" width="20.42578125" style="199" customWidth="1"/>
    <col min="11503" max="11503" width="6.85546875" style="199" customWidth="1"/>
    <col min="11504" max="11504" width="48" style="199" bestFit="1" customWidth="1"/>
    <col min="11505" max="11506" width="7.42578125" style="199" customWidth="1"/>
    <col min="11507" max="11507" width="5.42578125" style="199" customWidth="1"/>
    <col min="11508" max="11513" width="0" style="199" hidden="1" customWidth="1"/>
    <col min="11514" max="11519" width="5.85546875" style="199" customWidth="1"/>
    <col min="11520" max="11520" width="9.140625" style="199" customWidth="1"/>
    <col min="11521" max="11521" width="8" style="199" customWidth="1"/>
    <col min="11522" max="11522" width="12.28515625" style="199" customWidth="1"/>
    <col min="11523" max="11547" width="0" style="199" hidden="1" customWidth="1"/>
    <col min="11548" max="11548" width="64.7109375" style="199" customWidth="1"/>
    <col min="11549" max="11549" width="47.140625" style="199" customWidth="1"/>
    <col min="11550" max="11550" width="10.7109375" style="199" customWidth="1"/>
    <col min="11551" max="11556" width="0" style="199" hidden="1" customWidth="1"/>
    <col min="11557" max="11562" width="11.42578125" style="199"/>
    <col min="11563" max="11563" width="14.42578125" style="199" bestFit="1" customWidth="1"/>
    <col min="11564" max="11757" width="11.42578125" style="199"/>
    <col min="11758" max="11758" width="20.42578125" style="199" customWidth="1"/>
    <col min="11759" max="11759" width="6.85546875" style="199" customWidth="1"/>
    <col min="11760" max="11760" width="48" style="199" bestFit="1" customWidth="1"/>
    <col min="11761" max="11762" width="7.42578125" style="199" customWidth="1"/>
    <col min="11763" max="11763" width="5.42578125" style="199" customWidth="1"/>
    <col min="11764" max="11769" width="0" style="199" hidden="1" customWidth="1"/>
    <col min="11770" max="11775" width="5.85546875" style="199" customWidth="1"/>
    <col min="11776" max="11776" width="9.140625" style="199" customWidth="1"/>
    <col min="11777" max="11777" width="8" style="199" customWidth="1"/>
    <col min="11778" max="11778" width="12.28515625" style="199" customWidth="1"/>
    <col min="11779" max="11803" width="0" style="199" hidden="1" customWidth="1"/>
    <col min="11804" max="11804" width="64.7109375" style="199" customWidth="1"/>
    <col min="11805" max="11805" width="47.140625" style="199" customWidth="1"/>
    <col min="11806" max="11806" width="10.7109375" style="199" customWidth="1"/>
    <col min="11807" max="11812" width="0" style="199" hidden="1" customWidth="1"/>
    <col min="11813" max="11818" width="11.42578125" style="199"/>
    <col min="11819" max="11819" width="14.42578125" style="199" bestFit="1" customWidth="1"/>
    <col min="11820" max="12013" width="11.42578125" style="199"/>
    <col min="12014" max="12014" width="20.42578125" style="199" customWidth="1"/>
    <col min="12015" max="12015" width="6.85546875" style="199" customWidth="1"/>
    <col min="12016" max="12016" width="48" style="199" bestFit="1" customWidth="1"/>
    <col min="12017" max="12018" width="7.42578125" style="199" customWidth="1"/>
    <col min="12019" max="12019" width="5.42578125" style="199" customWidth="1"/>
    <col min="12020" max="12025" width="0" style="199" hidden="1" customWidth="1"/>
    <col min="12026" max="12031" width="5.85546875" style="199" customWidth="1"/>
    <col min="12032" max="12032" width="9.140625" style="199" customWidth="1"/>
    <col min="12033" max="12033" width="8" style="199" customWidth="1"/>
    <col min="12034" max="12034" width="12.28515625" style="199" customWidth="1"/>
    <col min="12035" max="12059" width="0" style="199" hidden="1" customWidth="1"/>
    <col min="12060" max="12060" width="64.7109375" style="199" customWidth="1"/>
    <col min="12061" max="12061" width="47.140625" style="199" customWidth="1"/>
    <col min="12062" max="12062" width="10.7109375" style="199" customWidth="1"/>
    <col min="12063" max="12068" width="0" style="199" hidden="1" customWidth="1"/>
    <col min="12069" max="12074" width="11.42578125" style="199"/>
    <col min="12075" max="12075" width="14.42578125" style="199" bestFit="1" customWidth="1"/>
    <col min="12076" max="12269" width="11.42578125" style="199"/>
    <col min="12270" max="12270" width="20.42578125" style="199" customWidth="1"/>
    <col min="12271" max="12271" width="6.85546875" style="199" customWidth="1"/>
    <col min="12272" max="12272" width="48" style="199" bestFit="1" customWidth="1"/>
    <col min="12273" max="12274" width="7.42578125" style="199" customWidth="1"/>
    <col min="12275" max="12275" width="5.42578125" style="199" customWidth="1"/>
    <col min="12276" max="12281" width="0" style="199" hidden="1" customWidth="1"/>
    <col min="12282" max="12287" width="5.85546875" style="199" customWidth="1"/>
    <col min="12288" max="12288" width="9.140625" style="199" customWidth="1"/>
    <col min="12289" max="12289" width="8" style="199" customWidth="1"/>
    <col min="12290" max="12290" width="12.28515625" style="199" customWidth="1"/>
    <col min="12291" max="12315" width="0" style="199" hidden="1" customWidth="1"/>
    <col min="12316" max="12316" width="64.7109375" style="199" customWidth="1"/>
    <col min="12317" max="12317" width="47.140625" style="199" customWidth="1"/>
    <col min="12318" max="12318" width="10.7109375" style="199" customWidth="1"/>
    <col min="12319" max="12324" width="0" style="199" hidden="1" customWidth="1"/>
    <col min="12325" max="12330" width="11.42578125" style="199"/>
    <col min="12331" max="12331" width="14.42578125" style="199" bestFit="1" customWidth="1"/>
    <col min="12332" max="12525" width="11.42578125" style="199"/>
    <col min="12526" max="12526" width="20.42578125" style="199" customWidth="1"/>
    <col min="12527" max="12527" width="6.85546875" style="199" customWidth="1"/>
    <col min="12528" max="12528" width="48" style="199" bestFit="1" customWidth="1"/>
    <col min="12529" max="12530" width="7.42578125" style="199" customWidth="1"/>
    <col min="12531" max="12531" width="5.42578125" style="199" customWidth="1"/>
    <col min="12532" max="12537" width="0" style="199" hidden="1" customWidth="1"/>
    <col min="12538" max="12543" width="5.85546875" style="199" customWidth="1"/>
    <col min="12544" max="12544" width="9.140625" style="199" customWidth="1"/>
    <col min="12545" max="12545" width="8" style="199" customWidth="1"/>
    <col min="12546" max="12546" width="12.28515625" style="199" customWidth="1"/>
    <col min="12547" max="12571" width="0" style="199" hidden="1" customWidth="1"/>
    <col min="12572" max="12572" width="64.7109375" style="199" customWidth="1"/>
    <col min="12573" max="12573" width="47.140625" style="199" customWidth="1"/>
    <col min="12574" max="12574" width="10.7109375" style="199" customWidth="1"/>
    <col min="12575" max="12580" width="0" style="199" hidden="1" customWidth="1"/>
    <col min="12581" max="12586" width="11.42578125" style="199"/>
    <col min="12587" max="12587" width="14.42578125" style="199" bestFit="1" customWidth="1"/>
    <col min="12588" max="12781" width="11.42578125" style="199"/>
    <col min="12782" max="12782" width="20.42578125" style="199" customWidth="1"/>
    <col min="12783" max="12783" width="6.85546875" style="199" customWidth="1"/>
    <col min="12784" max="12784" width="48" style="199" bestFit="1" customWidth="1"/>
    <col min="12785" max="12786" width="7.42578125" style="199" customWidth="1"/>
    <col min="12787" max="12787" width="5.42578125" style="199" customWidth="1"/>
    <col min="12788" max="12793" width="0" style="199" hidden="1" customWidth="1"/>
    <col min="12794" max="12799" width="5.85546875" style="199" customWidth="1"/>
    <col min="12800" max="12800" width="9.140625" style="199" customWidth="1"/>
    <col min="12801" max="12801" width="8" style="199" customWidth="1"/>
    <col min="12802" max="12802" width="12.28515625" style="199" customWidth="1"/>
    <col min="12803" max="12827" width="0" style="199" hidden="1" customWidth="1"/>
    <col min="12828" max="12828" width="64.7109375" style="199" customWidth="1"/>
    <col min="12829" max="12829" width="47.140625" style="199" customWidth="1"/>
    <col min="12830" max="12830" width="10.7109375" style="199" customWidth="1"/>
    <col min="12831" max="12836" width="0" style="199" hidden="1" customWidth="1"/>
    <col min="12837" max="12842" width="11.42578125" style="199"/>
    <col min="12843" max="12843" width="14.42578125" style="199" bestFit="1" customWidth="1"/>
    <col min="12844" max="13037" width="11.42578125" style="199"/>
    <col min="13038" max="13038" width="20.42578125" style="199" customWidth="1"/>
    <col min="13039" max="13039" width="6.85546875" style="199" customWidth="1"/>
    <col min="13040" max="13040" width="48" style="199" bestFit="1" customWidth="1"/>
    <col min="13041" max="13042" width="7.42578125" style="199" customWidth="1"/>
    <col min="13043" max="13043" width="5.42578125" style="199" customWidth="1"/>
    <col min="13044" max="13049" width="0" style="199" hidden="1" customWidth="1"/>
    <col min="13050" max="13055" width="5.85546875" style="199" customWidth="1"/>
    <col min="13056" max="13056" width="9.140625" style="199" customWidth="1"/>
    <col min="13057" max="13057" width="8" style="199" customWidth="1"/>
    <col min="13058" max="13058" width="12.28515625" style="199" customWidth="1"/>
    <col min="13059" max="13083" width="0" style="199" hidden="1" customWidth="1"/>
    <col min="13084" max="13084" width="64.7109375" style="199" customWidth="1"/>
    <col min="13085" max="13085" width="47.140625" style="199" customWidth="1"/>
    <col min="13086" max="13086" width="10.7109375" style="199" customWidth="1"/>
    <col min="13087" max="13092" width="0" style="199" hidden="1" customWidth="1"/>
    <col min="13093" max="13098" width="11.42578125" style="199"/>
    <col min="13099" max="13099" width="14.42578125" style="199" bestFit="1" customWidth="1"/>
    <col min="13100" max="13293" width="11.42578125" style="199"/>
    <col min="13294" max="13294" width="20.42578125" style="199" customWidth="1"/>
    <col min="13295" max="13295" width="6.85546875" style="199" customWidth="1"/>
    <col min="13296" max="13296" width="48" style="199" bestFit="1" customWidth="1"/>
    <col min="13297" max="13298" width="7.42578125" style="199" customWidth="1"/>
    <col min="13299" max="13299" width="5.42578125" style="199" customWidth="1"/>
    <col min="13300" max="13305" width="0" style="199" hidden="1" customWidth="1"/>
    <col min="13306" max="13311" width="5.85546875" style="199" customWidth="1"/>
    <col min="13312" max="13312" width="9.140625" style="199" customWidth="1"/>
    <col min="13313" max="13313" width="8" style="199" customWidth="1"/>
    <col min="13314" max="13314" width="12.28515625" style="199" customWidth="1"/>
    <col min="13315" max="13339" width="0" style="199" hidden="1" customWidth="1"/>
    <col min="13340" max="13340" width="64.7109375" style="199" customWidth="1"/>
    <col min="13341" max="13341" width="47.140625" style="199" customWidth="1"/>
    <col min="13342" max="13342" width="10.7109375" style="199" customWidth="1"/>
    <col min="13343" max="13348" width="0" style="199" hidden="1" customWidth="1"/>
    <col min="13349" max="13354" width="11.42578125" style="199"/>
    <col min="13355" max="13355" width="14.42578125" style="199" bestFit="1" customWidth="1"/>
    <col min="13356" max="13549" width="11.42578125" style="199"/>
    <col min="13550" max="13550" width="20.42578125" style="199" customWidth="1"/>
    <col min="13551" max="13551" width="6.85546875" style="199" customWidth="1"/>
    <col min="13552" max="13552" width="48" style="199" bestFit="1" customWidth="1"/>
    <col min="13553" max="13554" width="7.42578125" style="199" customWidth="1"/>
    <col min="13555" max="13555" width="5.42578125" style="199" customWidth="1"/>
    <col min="13556" max="13561" width="0" style="199" hidden="1" customWidth="1"/>
    <col min="13562" max="13567" width="5.85546875" style="199" customWidth="1"/>
    <col min="13568" max="13568" width="9.140625" style="199" customWidth="1"/>
    <col min="13569" max="13569" width="8" style="199" customWidth="1"/>
    <col min="13570" max="13570" width="12.28515625" style="199" customWidth="1"/>
    <col min="13571" max="13595" width="0" style="199" hidden="1" customWidth="1"/>
    <col min="13596" max="13596" width="64.7109375" style="199" customWidth="1"/>
    <col min="13597" max="13597" width="47.140625" style="199" customWidth="1"/>
    <col min="13598" max="13598" width="10.7109375" style="199" customWidth="1"/>
    <col min="13599" max="13604" width="0" style="199" hidden="1" customWidth="1"/>
    <col min="13605" max="13610" width="11.42578125" style="199"/>
    <col min="13611" max="13611" width="14.42578125" style="199" bestFit="1" customWidth="1"/>
    <col min="13612" max="13805" width="11.42578125" style="199"/>
    <col min="13806" max="13806" width="20.42578125" style="199" customWidth="1"/>
    <col min="13807" max="13807" width="6.85546875" style="199" customWidth="1"/>
    <col min="13808" max="13808" width="48" style="199" bestFit="1" customWidth="1"/>
    <col min="13809" max="13810" width="7.42578125" style="199" customWidth="1"/>
    <col min="13811" max="13811" width="5.42578125" style="199" customWidth="1"/>
    <col min="13812" max="13817" width="0" style="199" hidden="1" customWidth="1"/>
    <col min="13818" max="13823" width="5.85546875" style="199" customWidth="1"/>
    <col min="13824" max="13824" width="9.140625" style="199" customWidth="1"/>
    <col min="13825" max="13825" width="8" style="199" customWidth="1"/>
    <col min="13826" max="13826" width="12.28515625" style="199" customWidth="1"/>
    <col min="13827" max="13851" width="0" style="199" hidden="1" customWidth="1"/>
    <col min="13852" max="13852" width="64.7109375" style="199" customWidth="1"/>
    <col min="13853" max="13853" width="47.140625" style="199" customWidth="1"/>
    <col min="13854" max="13854" width="10.7109375" style="199" customWidth="1"/>
    <col min="13855" max="13860" width="0" style="199" hidden="1" customWidth="1"/>
    <col min="13861" max="13866" width="11.42578125" style="199"/>
    <col min="13867" max="13867" width="14.42578125" style="199" bestFit="1" customWidth="1"/>
    <col min="13868" max="14061" width="11.42578125" style="199"/>
    <col min="14062" max="14062" width="20.42578125" style="199" customWidth="1"/>
    <col min="14063" max="14063" width="6.85546875" style="199" customWidth="1"/>
    <col min="14064" max="14064" width="48" style="199" bestFit="1" customWidth="1"/>
    <col min="14065" max="14066" width="7.42578125" style="199" customWidth="1"/>
    <col min="14067" max="14067" width="5.42578125" style="199" customWidth="1"/>
    <col min="14068" max="14073" width="0" style="199" hidden="1" customWidth="1"/>
    <col min="14074" max="14079" width="5.85546875" style="199" customWidth="1"/>
    <col min="14080" max="14080" width="9.140625" style="199" customWidth="1"/>
    <col min="14081" max="14081" width="8" style="199" customWidth="1"/>
    <col min="14082" max="14082" width="12.28515625" style="199" customWidth="1"/>
    <col min="14083" max="14107" width="0" style="199" hidden="1" customWidth="1"/>
    <col min="14108" max="14108" width="64.7109375" style="199" customWidth="1"/>
    <col min="14109" max="14109" width="47.140625" style="199" customWidth="1"/>
    <col min="14110" max="14110" width="10.7109375" style="199" customWidth="1"/>
    <col min="14111" max="14116" width="0" style="199" hidden="1" customWidth="1"/>
    <col min="14117" max="14122" width="11.42578125" style="199"/>
    <col min="14123" max="14123" width="14.42578125" style="199" bestFit="1" customWidth="1"/>
    <col min="14124" max="14317" width="11.42578125" style="199"/>
    <col min="14318" max="14318" width="20.42578125" style="199" customWidth="1"/>
    <col min="14319" max="14319" width="6.85546875" style="199" customWidth="1"/>
    <col min="14320" max="14320" width="48" style="199" bestFit="1" customWidth="1"/>
    <col min="14321" max="14322" width="7.42578125" style="199" customWidth="1"/>
    <col min="14323" max="14323" width="5.42578125" style="199" customWidth="1"/>
    <col min="14324" max="14329" width="0" style="199" hidden="1" customWidth="1"/>
    <col min="14330" max="14335" width="5.85546875" style="199" customWidth="1"/>
    <col min="14336" max="14336" width="9.140625" style="199" customWidth="1"/>
    <col min="14337" max="14337" width="8" style="199" customWidth="1"/>
    <col min="14338" max="14338" width="12.28515625" style="199" customWidth="1"/>
    <col min="14339" max="14363" width="0" style="199" hidden="1" customWidth="1"/>
    <col min="14364" max="14364" width="64.7109375" style="199" customWidth="1"/>
    <col min="14365" max="14365" width="47.140625" style="199" customWidth="1"/>
    <col min="14366" max="14366" width="10.7109375" style="199" customWidth="1"/>
    <col min="14367" max="14372" width="0" style="199" hidden="1" customWidth="1"/>
    <col min="14373" max="14378" width="11.42578125" style="199"/>
    <col min="14379" max="14379" width="14.42578125" style="199" bestFit="1" customWidth="1"/>
    <col min="14380" max="14573" width="11.42578125" style="199"/>
    <col min="14574" max="14574" width="20.42578125" style="199" customWidth="1"/>
    <col min="14575" max="14575" width="6.85546875" style="199" customWidth="1"/>
    <col min="14576" max="14576" width="48" style="199" bestFit="1" customWidth="1"/>
    <col min="14577" max="14578" width="7.42578125" style="199" customWidth="1"/>
    <col min="14579" max="14579" width="5.42578125" style="199" customWidth="1"/>
    <col min="14580" max="14585" width="0" style="199" hidden="1" customWidth="1"/>
    <col min="14586" max="14591" width="5.85546875" style="199" customWidth="1"/>
    <col min="14592" max="14592" width="9.140625" style="199" customWidth="1"/>
    <col min="14593" max="14593" width="8" style="199" customWidth="1"/>
    <col min="14594" max="14594" width="12.28515625" style="199" customWidth="1"/>
    <col min="14595" max="14619" width="0" style="199" hidden="1" customWidth="1"/>
    <col min="14620" max="14620" width="64.7109375" style="199" customWidth="1"/>
    <col min="14621" max="14621" width="47.140625" style="199" customWidth="1"/>
    <col min="14622" max="14622" width="10.7109375" style="199" customWidth="1"/>
    <col min="14623" max="14628" width="0" style="199" hidden="1" customWidth="1"/>
    <col min="14629" max="14634" width="11.42578125" style="199"/>
    <col min="14635" max="14635" width="14.42578125" style="199" bestFit="1" customWidth="1"/>
    <col min="14636" max="14829" width="11.42578125" style="199"/>
    <col min="14830" max="14830" width="20.42578125" style="199" customWidth="1"/>
    <col min="14831" max="14831" width="6.85546875" style="199" customWidth="1"/>
    <col min="14832" max="14832" width="48" style="199" bestFit="1" customWidth="1"/>
    <col min="14833" max="14834" width="7.42578125" style="199" customWidth="1"/>
    <col min="14835" max="14835" width="5.42578125" style="199" customWidth="1"/>
    <col min="14836" max="14841" width="0" style="199" hidden="1" customWidth="1"/>
    <col min="14842" max="14847" width="5.85546875" style="199" customWidth="1"/>
    <col min="14848" max="14848" width="9.140625" style="199" customWidth="1"/>
    <col min="14849" max="14849" width="8" style="199" customWidth="1"/>
    <col min="14850" max="14850" width="12.28515625" style="199" customWidth="1"/>
    <col min="14851" max="14875" width="0" style="199" hidden="1" customWidth="1"/>
    <col min="14876" max="14876" width="64.7109375" style="199" customWidth="1"/>
    <col min="14877" max="14877" width="47.140625" style="199" customWidth="1"/>
    <col min="14878" max="14878" width="10.7109375" style="199" customWidth="1"/>
    <col min="14879" max="14884" width="0" style="199" hidden="1" customWidth="1"/>
    <col min="14885" max="14890" width="11.42578125" style="199"/>
    <col min="14891" max="14891" width="14.42578125" style="199" bestFit="1" customWidth="1"/>
    <col min="14892" max="15085" width="11.42578125" style="199"/>
    <col min="15086" max="15086" width="20.42578125" style="199" customWidth="1"/>
    <col min="15087" max="15087" width="6.85546875" style="199" customWidth="1"/>
    <col min="15088" max="15088" width="48" style="199" bestFit="1" customWidth="1"/>
    <col min="15089" max="15090" width="7.42578125" style="199" customWidth="1"/>
    <col min="15091" max="15091" width="5.42578125" style="199" customWidth="1"/>
    <col min="15092" max="15097" width="0" style="199" hidden="1" customWidth="1"/>
    <col min="15098" max="15103" width="5.85546875" style="199" customWidth="1"/>
    <col min="15104" max="15104" width="9.140625" style="199" customWidth="1"/>
    <col min="15105" max="15105" width="8" style="199" customWidth="1"/>
    <col min="15106" max="15106" width="12.28515625" style="199" customWidth="1"/>
    <col min="15107" max="15131" width="0" style="199" hidden="1" customWidth="1"/>
    <col min="15132" max="15132" width="64.7109375" style="199" customWidth="1"/>
    <col min="15133" max="15133" width="47.140625" style="199" customWidth="1"/>
    <col min="15134" max="15134" width="10.7109375" style="199" customWidth="1"/>
    <col min="15135" max="15140" width="0" style="199" hidden="1" customWidth="1"/>
    <col min="15141" max="15146" width="11.42578125" style="199"/>
    <col min="15147" max="15147" width="14.42578125" style="199" bestFit="1" customWidth="1"/>
    <col min="15148" max="15341" width="11.42578125" style="199"/>
    <col min="15342" max="15342" width="20.42578125" style="199" customWidth="1"/>
    <col min="15343" max="15343" width="6.85546875" style="199" customWidth="1"/>
    <col min="15344" max="15344" width="48" style="199" bestFit="1" customWidth="1"/>
    <col min="15345" max="15346" width="7.42578125" style="199" customWidth="1"/>
    <col min="15347" max="15347" width="5.42578125" style="199" customWidth="1"/>
    <col min="15348" max="15353" width="0" style="199" hidden="1" customWidth="1"/>
    <col min="15354" max="15359" width="5.85546875" style="199" customWidth="1"/>
    <col min="15360" max="15360" width="9.140625" style="199" customWidth="1"/>
    <col min="15361" max="15361" width="8" style="199" customWidth="1"/>
    <col min="15362" max="15362" width="12.28515625" style="199" customWidth="1"/>
    <col min="15363" max="15387" width="0" style="199" hidden="1" customWidth="1"/>
    <col min="15388" max="15388" width="64.7109375" style="199" customWidth="1"/>
    <col min="15389" max="15389" width="47.140625" style="199" customWidth="1"/>
    <col min="15390" max="15390" width="10.7109375" style="199" customWidth="1"/>
    <col min="15391" max="15396" width="0" style="199" hidden="1" customWidth="1"/>
    <col min="15397" max="15402" width="11.42578125" style="199"/>
    <col min="15403" max="15403" width="14.42578125" style="199" bestFit="1" customWidth="1"/>
    <col min="15404" max="15597" width="11.42578125" style="199"/>
    <col min="15598" max="15598" width="20.42578125" style="199" customWidth="1"/>
    <col min="15599" max="15599" width="6.85546875" style="199" customWidth="1"/>
    <col min="15600" max="15600" width="48" style="199" bestFit="1" customWidth="1"/>
    <col min="15601" max="15602" width="7.42578125" style="199" customWidth="1"/>
    <col min="15603" max="15603" width="5.42578125" style="199" customWidth="1"/>
    <col min="15604" max="15609" width="0" style="199" hidden="1" customWidth="1"/>
    <col min="15610" max="15615" width="5.85546875" style="199" customWidth="1"/>
    <col min="15616" max="15616" width="9.140625" style="199" customWidth="1"/>
    <col min="15617" max="15617" width="8" style="199" customWidth="1"/>
    <col min="15618" max="15618" width="12.28515625" style="199" customWidth="1"/>
    <col min="15619" max="15643" width="0" style="199" hidden="1" customWidth="1"/>
    <col min="15644" max="15644" width="64.7109375" style="199" customWidth="1"/>
    <col min="15645" max="15645" width="47.140625" style="199" customWidth="1"/>
    <col min="15646" max="15646" width="10.7109375" style="199" customWidth="1"/>
    <col min="15647" max="15652" width="0" style="199" hidden="1" customWidth="1"/>
    <col min="15653" max="15658" width="11.42578125" style="199"/>
    <col min="15659" max="15659" width="14.42578125" style="199" bestFit="1" customWidth="1"/>
    <col min="15660" max="15853" width="11.42578125" style="199"/>
    <col min="15854" max="15854" width="20.42578125" style="199" customWidth="1"/>
    <col min="15855" max="15855" width="6.85546875" style="199" customWidth="1"/>
    <col min="15856" max="15856" width="48" style="199" bestFit="1" customWidth="1"/>
    <col min="15857" max="15858" width="7.42578125" style="199" customWidth="1"/>
    <col min="15859" max="15859" width="5.42578125" style="199" customWidth="1"/>
    <col min="15860" max="15865" width="0" style="199" hidden="1" customWidth="1"/>
    <col min="15866" max="15871" width="5.85546875" style="199" customWidth="1"/>
    <col min="15872" max="15872" width="9.140625" style="199" customWidth="1"/>
    <col min="15873" max="15873" width="8" style="199" customWidth="1"/>
    <col min="15874" max="15874" width="12.28515625" style="199" customWidth="1"/>
    <col min="15875" max="15899" width="0" style="199" hidden="1" customWidth="1"/>
    <col min="15900" max="15900" width="64.7109375" style="199" customWidth="1"/>
    <col min="15901" max="15901" width="47.140625" style="199" customWidth="1"/>
    <col min="15902" max="15902" width="10.7109375" style="199" customWidth="1"/>
    <col min="15903" max="15908" width="0" style="199" hidden="1" customWidth="1"/>
    <col min="15909" max="15914" width="11.42578125" style="199"/>
    <col min="15915" max="15915" width="14.42578125" style="199" bestFit="1" customWidth="1"/>
    <col min="15916" max="16109" width="11.42578125" style="199"/>
    <col min="16110" max="16110" width="20.42578125" style="199" customWidth="1"/>
    <col min="16111" max="16111" width="6.85546875" style="199" customWidth="1"/>
    <col min="16112" max="16112" width="48" style="199" bestFit="1" customWidth="1"/>
    <col min="16113" max="16114" width="7.42578125" style="199" customWidth="1"/>
    <col min="16115" max="16115" width="5.42578125" style="199" customWidth="1"/>
    <col min="16116" max="16121" width="0" style="199" hidden="1" customWidth="1"/>
    <col min="16122" max="16127" width="5.85546875" style="199" customWidth="1"/>
    <col min="16128" max="16128" width="9.140625" style="199" customWidth="1"/>
    <col min="16129" max="16129" width="8" style="199" customWidth="1"/>
    <col min="16130" max="16130" width="12.28515625" style="199" customWidth="1"/>
    <col min="16131" max="16155" width="0" style="199" hidden="1" customWidth="1"/>
    <col min="16156" max="16156" width="64.7109375" style="199" customWidth="1"/>
    <col min="16157" max="16157" width="47.140625" style="199" customWidth="1"/>
    <col min="16158" max="16158" width="10.7109375" style="199" customWidth="1"/>
    <col min="16159" max="16164" width="0" style="199" hidden="1" customWidth="1"/>
    <col min="16165" max="16170" width="11.42578125" style="199"/>
    <col min="16171" max="16171" width="14.42578125" style="199" bestFit="1" customWidth="1"/>
    <col min="16172" max="16384" width="11.42578125" style="199"/>
  </cols>
  <sheetData>
    <row r="1" spans="1:46" s="322" customFormat="1" ht="28.5" customHeight="1" x14ac:dyDescent="0.25">
      <c r="A1" s="523"/>
      <c r="B1" s="524"/>
      <c r="C1" s="470" t="s">
        <v>411</v>
      </c>
      <c r="D1" s="471"/>
      <c r="E1" s="471"/>
      <c r="F1" s="471"/>
      <c r="G1" s="471"/>
      <c r="H1" s="471"/>
      <c r="I1" s="471"/>
      <c r="J1" s="471"/>
      <c r="K1" s="471"/>
      <c r="L1" s="471"/>
      <c r="M1" s="471"/>
      <c r="N1" s="471"/>
      <c r="O1" s="471"/>
      <c r="P1" s="471"/>
      <c r="Q1" s="471"/>
      <c r="R1" s="471"/>
      <c r="S1" s="471"/>
      <c r="T1" s="471"/>
      <c r="U1" s="471"/>
      <c r="V1" s="471"/>
      <c r="W1" s="471"/>
      <c r="X1" s="471"/>
      <c r="Y1" s="471"/>
      <c r="Z1" s="471"/>
      <c r="AA1" s="471"/>
      <c r="AB1" s="471"/>
      <c r="AC1" s="471"/>
      <c r="AD1" s="471"/>
      <c r="AE1" s="471"/>
      <c r="AF1" s="471"/>
      <c r="AG1" s="471"/>
      <c r="AH1" s="471"/>
      <c r="AI1" s="471"/>
      <c r="AJ1" s="471"/>
      <c r="AK1" s="471"/>
      <c r="AL1" s="471"/>
      <c r="AM1" s="471"/>
      <c r="AN1" s="471"/>
      <c r="AO1" s="471"/>
      <c r="AP1" s="471"/>
      <c r="AQ1" s="471"/>
      <c r="AR1" s="471"/>
      <c r="AS1" s="471"/>
      <c r="AT1" s="472"/>
    </row>
    <row r="2" spans="1:46" s="322" customFormat="1" ht="21" customHeight="1" x14ac:dyDescent="0.25">
      <c r="A2" s="525"/>
      <c r="B2" s="526"/>
      <c r="C2" s="473"/>
      <c r="D2" s="474"/>
      <c r="E2" s="474"/>
      <c r="F2" s="474"/>
      <c r="G2" s="474"/>
      <c r="H2" s="474"/>
      <c r="I2" s="474"/>
      <c r="J2" s="474"/>
      <c r="K2" s="474"/>
      <c r="L2" s="474"/>
      <c r="M2" s="474"/>
      <c r="N2" s="474"/>
      <c r="O2" s="474"/>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5"/>
    </row>
    <row r="3" spans="1:46" s="322" customFormat="1" ht="28.5" customHeight="1" thickBot="1" x14ac:dyDescent="0.3">
      <c r="A3" s="527"/>
      <c r="B3" s="528"/>
      <c r="C3" s="476"/>
      <c r="D3" s="477"/>
      <c r="E3" s="477"/>
      <c r="F3" s="477"/>
      <c r="G3" s="477"/>
      <c r="H3" s="477"/>
      <c r="I3" s="477"/>
      <c r="J3" s="477"/>
      <c r="K3" s="477"/>
      <c r="L3" s="477"/>
      <c r="M3" s="477"/>
      <c r="N3" s="477"/>
      <c r="O3" s="477"/>
      <c r="P3" s="477"/>
      <c r="Q3" s="477"/>
      <c r="R3" s="477"/>
      <c r="S3" s="477"/>
      <c r="T3" s="477"/>
      <c r="U3" s="477"/>
      <c r="V3" s="477"/>
      <c r="W3" s="477"/>
      <c r="X3" s="477"/>
      <c r="Y3" s="477"/>
      <c r="Z3" s="477"/>
      <c r="AA3" s="477"/>
      <c r="AB3" s="477"/>
      <c r="AC3" s="477"/>
      <c r="AD3" s="477"/>
      <c r="AE3" s="477"/>
      <c r="AF3" s="477"/>
      <c r="AG3" s="477"/>
      <c r="AH3" s="477"/>
      <c r="AI3" s="477"/>
      <c r="AJ3" s="477"/>
      <c r="AK3" s="477"/>
      <c r="AL3" s="477"/>
      <c r="AM3" s="477"/>
      <c r="AN3" s="477"/>
      <c r="AO3" s="477"/>
      <c r="AP3" s="477"/>
      <c r="AQ3" s="477"/>
      <c r="AR3" s="477"/>
      <c r="AS3" s="477"/>
      <c r="AT3" s="478"/>
    </row>
    <row r="4" spans="1:46" s="234" customFormat="1" ht="6" customHeight="1" thickBot="1" x14ac:dyDescent="0.3">
      <c r="B4" s="236"/>
      <c r="C4" s="237"/>
      <c r="D4" s="237"/>
      <c r="E4" s="237"/>
      <c r="F4" s="237"/>
      <c r="G4" s="237"/>
      <c r="H4" s="237"/>
      <c r="I4" s="237"/>
      <c r="J4" s="237"/>
      <c r="K4" s="237"/>
      <c r="L4" s="237"/>
      <c r="M4" s="237"/>
      <c r="N4" s="237"/>
      <c r="O4" s="237"/>
      <c r="P4" s="237"/>
      <c r="Q4" s="235"/>
      <c r="R4" s="235"/>
      <c r="S4" s="235"/>
      <c r="T4" s="235"/>
      <c r="U4" s="235"/>
      <c r="V4" s="235"/>
      <c r="W4" s="235"/>
      <c r="X4" s="235"/>
      <c r="Y4" s="235"/>
      <c r="Z4" s="235"/>
      <c r="AA4" s="235"/>
      <c r="AB4" s="235"/>
      <c r="AC4" s="235"/>
      <c r="AD4" s="235"/>
      <c r="AE4" s="235"/>
      <c r="AF4" s="235"/>
      <c r="AG4" s="235"/>
    </row>
    <row r="5" spans="1:46" s="234" customFormat="1" ht="14.25" customHeight="1" thickBot="1" x14ac:dyDescent="0.3">
      <c r="A5" s="545" t="s">
        <v>406</v>
      </c>
      <c r="B5" s="546"/>
      <c r="C5" s="546"/>
      <c r="D5" s="546"/>
      <c r="E5" s="546"/>
      <c r="F5" s="546"/>
      <c r="G5" s="546"/>
      <c r="H5" s="546"/>
      <c r="I5" s="546"/>
      <c r="J5" s="546"/>
      <c r="K5" s="546"/>
      <c r="L5" s="546"/>
      <c r="M5" s="546"/>
      <c r="N5" s="546"/>
      <c r="O5" s="547"/>
      <c r="P5" s="283"/>
      <c r="Q5" s="548" t="s">
        <v>48</v>
      </c>
      <c r="R5" s="549"/>
      <c r="S5" s="549"/>
      <c r="T5" s="549"/>
      <c r="U5" s="549"/>
      <c r="V5" s="549"/>
      <c r="W5" s="549"/>
      <c r="X5" s="549"/>
      <c r="Y5" s="549"/>
      <c r="Z5" s="549"/>
      <c r="AA5" s="549"/>
      <c r="AB5" s="549"/>
      <c r="AC5" s="549"/>
      <c r="AD5" s="549"/>
      <c r="AE5" s="549"/>
      <c r="AF5" s="550"/>
      <c r="AG5" s="332"/>
      <c r="AH5" s="545" t="s">
        <v>46</v>
      </c>
      <c r="AI5" s="546"/>
      <c r="AJ5" s="546"/>
      <c r="AK5" s="546"/>
      <c r="AL5" s="546"/>
      <c r="AM5" s="546"/>
      <c r="AN5" s="546"/>
      <c r="AO5" s="546"/>
      <c r="AP5" s="546"/>
      <c r="AQ5" s="546"/>
      <c r="AR5" s="546"/>
      <c r="AS5" s="546"/>
      <c r="AT5" s="547"/>
    </row>
    <row r="6" spans="1:46" s="234" customFormat="1" ht="8.25" customHeight="1" thickBot="1" x14ac:dyDescent="0.3">
      <c r="B6" s="238"/>
      <c r="P6" s="235"/>
      <c r="R6" s="293"/>
      <c r="S6" s="235"/>
      <c r="T6" s="235"/>
      <c r="U6" s="235"/>
      <c r="V6" s="235"/>
      <c r="W6" s="235"/>
      <c r="X6" s="235"/>
      <c r="Y6" s="235"/>
      <c r="Z6" s="235"/>
      <c r="AA6" s="235"/>
      <c r="AB6" s="235"/>
      <c r="AC6" s="235"/>
      <c r="AD6" s="235"/>
      <c r="AE6" s="235"/>
      <c r="AF6" s="235"/>
      <c r="AG6" s="235"/>
    </row>
    <row r="7" spans="1:46" s="174" customFormat="1" ht="24.75" customHeight="1" thickBot="1" x14ac:dyDescent="0.3">
      <c r="A7" s="529" t="s">
        <v>193</v>
      </c>
      <c r="B7" s="530"/>
      <c r="C7" s="167" t="s">
        <v>50</v>
      </c>
      <c r="D7" s="167" t="s">
        <v>51</v>
      </c>
      <c r="E7" s="167" t="s">
        <v>52</v>
      </c>
      <c r="F7" s="167" t="s">
        <v>53</v>
      </c>
      <c r="G7" s="167" t="s">
        <v>54</v>
      </c>
      <c r="H7" s="167" t="s">
        <v>55</v>
      </c>
      <c r="I7" s="167" t="s">
        <v>56</v>
      </c>
      <c r="J7" s="167" t="s">
        <v>57</v>
      </c>
      <c r="K7" s="167" t="s">
        <v>58</v>
      </c>
      <c r="L7" s="167" t="s">
        <v>59</v>
      </c>
      <c r="M7" s="167" t="s">
        <v>60</v>
      </c>
      <c r="N7" s="167" t="s">
        <v>61</v>
      </c>
      <c r="O7" s="168" t="s">
        <v>6</v>
      </c>
      <c r="P7" s="169"/>
      <c r="Q7" s="285" t="s">
        <v>49</v>
      </c>
      <c r="R7" s="286" t="s">
        <v>47</v>
      </c>
      <c r="S7" s="170"/>
      <c r="T7" s="170" t="s">
        <v>50</v>
      </c>
      <c r="U7" s="170" t="s">
        <v>51</v>
      </c>
      <c r="V7" s="170" t="s">
        <v>52</v>
      </c>
      <c r="W7" s="170" t="s">
        <v>53</v>
      </c>
      <c r="X7" s="170" t="s">
        <v>54</v>
      </c>
      <c r="Y7" s="170" t="s">
        <v>55</v>
      </c>
      <c r="Z7" s="167" t="s">
        <v>56</v>
      </c>
      <c r="AA7" s="167" t="s">
        <v>57</v>
      </c>
      <c r="AB7" s="167" t="s">
        <v>58</v>
      </c>
      <c r="AC7" s="167" t="s">
        <v>59</v>
      </c>
      <c r="AD7" s="167" t="s">
        <v>60</v>
      </c>
      <c r="AE7" s="167" t="s">
        <v>61</v>
      </c>
      <c r="AF7" s="168" t="s">
        <v>6</v>
      </c>
      <c r="AG7" s="169"/>
      <c r="AH7" s="223" t="s">
        <v>225</v>
      </c>
      <c r="AI7" s="224" t="s">
        <v>226</v>
      </c>
      <c r="AJ7" s="224" t="s">
        <v>227</v>
      </c>
      <c r="AK7" s="224" t="s">
        <v>228</v>
      </c>
      <c r="AL7" s="224" t="s">
        <v>229</v>
      </c>
      <c r="AM7" s="224" t="s">
        <v>230</v>
      </c>
      <c r="AN7" s="224" t="s">
        <v>0</v>
      </c>
      <c r="AO7" s="224" t="s">
        <v>1</v>
      </c>
      <c r="AP7" s="224" t="s">
        <v>2</v>
      </c>
      <c r="AQ7" s="224" t="s">
        <v>3</v>
      </c>
      <c r="AR7" s="224" t="s">
        <v>4</v>
      </c>
      <c r="AS7" s="224" t="s">
        <v>5</v>
      </c>
      <c r="AT7" s="225" t="s">
        <v>62</v>
      </c>
    </row>
    <row r="8" spans="1:46" s="174" customFormat="1" ht="36" customHeight="1" x14ac:dyDescent="0.25">
      <c r="A8" s="531">
        <v>1</v>
      </c>
      <c r="B8" s="734" t="str">
        <f>+'CONSOLIDADO ENE-DIC 2017'!C19</f>
        <v>Fortalecer 2 productos turísticos de Bogotá</v>
      </c>
      <c r="C8" s="728">
        <v>0</v>
      </c>
      <c r="D8" s="728">
        <v>0</v>
      </c>
      <c r="E8" s="728">
        <v>0</v>
      </c>
      <c r="F8" s="728">
        <v>0</v>
      </c>
      <c r="G8" s="728">
        <v>0</v>
      </c>
      <c r="H8" s="728">
        <v>0</v>
      </c>
      <c r="I8" s="728">
        <v>0</v>
      </c>
      <c r="J8" s="728">
        <v>1</v>
      </c>
      <c r="K8" s="728">
        <v>1</v>
      </c>
      <c r="L8" s="728">
        <v>0</v>
      </c>
      <c r="M8" s="728">
        <v>0</v>
      </c>
      <c r="N8" s="728">
        <v>0</v>
      </c>
      <c r="O8" s="730">
        <f>SUM(C8:N21)</f>
        <v>2</v>
      </c>
      <c r="P8" s="254"/>
      <c r="Q8" s="520" t="s">
        <v>63</v>
      </c>
      <c r="R8" s="737" t="s">
        <v>259</v>
      </c>
      <c r="S8" s="239" t="s">
        <v>44</v>
      </c>
      <c r="T8" s="68">
        <v>7</v>
      </c>
      <c r="U8" s="68">
        <v>15</v>
      </c>
      <c r="V8" s="68">
        <v>20</v>
      </c>
      <c r="W8" s="68">
        <v>20</v>
      </c>
      <c r="X8" s="68">
        <v>20</v>
      </c>
      <c r="Y8" s="68">
        <v>18</v>
      </c>
      <c r="Z8" s="68"/>
      <c r="AA8" s="68"/>
      <c r="AB8" s="68"/>
      <c r="AC8" s="68"/>
      <c r="AD8" s="68"/>
      <c r="AE8" s="68"/>
      <c r="AF8" s="178">
        <f>IF(SUM(T8:AE8)=100,SUM(T8:AE8),IF(SUM(T8:AE8)=0,0,"Debe ponderar 100 puntos"))</f>
        <v>100</v>
      </c>
      <c r="AG8" s="175"/>
      <c r="AH8" s="738">
        <f t="shared" ref="AH8" si="0">IF(AND(T8=0,T9=0),"No Prog ni Ejec",IF(T8=0,CONCATENATE("No Prog, Ejec=  ",T9),T9/T8))</f>
        <v>1</v>
      </c>
      <c r="AI8" s="607">
        <f t="shared" ref="AI8" si="1">IF(AND(U8=0,U9=0),"No Prog ni Ejec",IF(U8=0,CONCATENATE("No Prog, Ejec=  ",U9),U9/U8))</f>
        <v>1</v>
      </c>
      <c r="AJ8" s="607">
        <f t="shared" ref="AJ8" si="2">IF(AND(V8=0,V9=0),"No Prog ni Ejec",IF(V8=0,CONCATENATE("No Prog, Ejec=  ",V9),V9/V8))</f>
        <v>0.75</v>
      </c>
      <c r="AK8" s="607">
        <f t="shared" ref="AK8" si="3">IF(AND(W8=0,W9=0),"No Prog ni Ejec",IF(W8=0,CONCATENATE("No Prog, Ejec=  ",W9),W9/W8))</f>
        <v>0.5</v>
      </c>
      <c r="AL8" s="607">
        <f t="shared" ref="AL8" si="4">IF(AND(X8=0,X9=0),"No Prog ni Ejec",IF(X8=0,CONCATENATE("No Prog, Ejec=  ",X9),X9/X8))</f>
        <v>0.75</v>
      </c>
      <c r="AM8" s="607">
        <f t="shared" ref="AM8" si="5">IF(AND(Y8=0,Y9=0),"No Prog ni Ejec",IF(Y8=0,CONCATENATE("No Prog, Ejec=  ",Y9),Y9/Y8))</f>
        <v>0.83333333333333337</v>
      </c>
      <c r="AN8" s="607" t="str">
        <f t="shared" ref="AN8:AT8" si="6">IF(AND(Z8=0,Z9=0),"No Prog ni Ejec",IF(Z8=0,CONCATENATE("No Prog, Ejec=  ",Z9),Z9/Z8))</f>
        <v>No Prog, Ejec=  6</v>
      </c>
      <c r="AO8" s="607" t="str">
        <f t="shared" si="6"/>
        <v>No Prog, Ejec=  7</v>
      </c>
      <c r="AP8" s="607" t="str">
        <f t="shared" si="6"/>
        <v>No Prog, Ejec=  3</v>
      </c>
      <c r="AQ8" s="607" t="str">
        <f t="shared" si="6"/>
        <v>No Prog, Ejec=  4</v>
      </c>
      <c r="AR8" s="607" t="str">
        <f t="shared" si="6"/>
        <v>No Prog, Ejec=  3</v>
      </c>
      <c r="AS8" s="607" t="str">
        <f t="shared" si="6"/>
        <v>No Prog ni Ejec</v>
      </c>
      <c r="AT8" s="608">
        <f t="shared" si="6"/>
        <v>1</v>
      </c>
    </row>
    <row r="9" spans="1:46" s="174" customFormat="1" ht="36" customHeight="1" x14ac:dyDescent="0.25">
      <c r="A9" s="487"/>
      <c r="B9" s="712"/>
      <c r="C9" s="729"/>
      <c r="D9" s="729"/>
      <c r="E9" s="729"/>
      <c r="F9" s="729"/>
      <c r="G9" s="729"/>
      <c r="H9" s="729"/>
      <c r="I9" s="729"/>
      <c r="J9" s="729"/>
      <c r="K9" s="729"/>
      <c r="L9" s="729"/>
      <c r="M9" s="729"/>
      <c r="N9" s="729"/>
      <c r="O9" s="731"/>
      <c r="P9" s="214"/>
      <c r="Q9" s="507"/>
      <c r="R9" s="579"/>
      <c r="S9" s="240" t="s">
        <v>45</v>
      </c>
      <c r="T9" s="65">
        <v>7</v>
      </c>
      <c r="U9" s="65">
        <v>15</v>
      </c>
      <c r="V9" s="65">
        <v>15</v>
      </c>
      <c r="W9" s="65">
        <v>10</v>
      </c>
      <c r="X9" s="65">
        <v>15</v>
      </c>
      <c r="Y9" s="65">
        <v>15</v>
      </c>
      <c r="Z9" s="65">
        <v>6</v>
      </c>
      <c r="AA9" s="65">
        <v>7</v>
      </c>
      <c r="AB9" s="65">
        <v>3</v>
      </c>
      <c r="AC9" s="65">
        <v>4</v>
      </c>
      <c r="AD9" s="65">
        <v>3</v>
      </c>
      <c r="AE9" s="65"/>
      <c r="AF9" s="181">
        <f>SUM(T9:AE9)</f>
        <v>100</v>
      </c>
      <c r="AG9" s="175"/>
      <c r="AH9" s="583"/>
      <c r="AI9" s="577"/>
      <c r="AJ9" s="577"/>
      <c r="AK9" s="577"/>
      <c r="AL9" s="577"/>
      <c r="AM9" s="577"/>
      <c r="AN9" s="577"/>
      <c r="AO9" s="577"/>
      <c r="AP9" s="577"/>
      <c r="AQ9" s="577"/>
      <c r="AR9" s="577"/>
      <c r="AS9" s="577"/>
      <c r="AT9" s="580"/>
    </row>
    <row r="10" spans="1:46" s="174" customFormat="1" ht="26.25" customHeight="1" x14ac:dyDescent="0.25">
      <c r="A10" s="487"/>
      <c r="B10" s="712"/>
      <c r="C10" s="729"/>
      <c r="D10" s="729"/>
      <c r="E10" s="729"/>
      <c r="F10" s="729"/>
      <c r="G10" s="729"/>
      <c r="H10" s="729"/>
      <c r="I10" s="729"/>
      <c r="J10" s="729"/>
      <c r="K10" s="729"/>
      <c r="L10" s="729"/>
      <c r="M10" s="729"/>
      <c r="N10" s="729"/>
      <c r="O10" s="731"/>
      <c r="P10" s="214"/>
      <c r="Q10" s="507" t="s">
        <v>65</v>
      </c>
      <c r="R10" s="579" t="s">
        <v>260</v>
      </c>
      <c r="S10" s="241" t="s">
        <v>44</v>
      </c>
      <c r="T10" s="68"/>
      <c r="U10" s="68">
        <v>5</v>
      </c>
      <c r="V10" s="68">
        <v>13</v>
      </c>
      <c r="W10" s="68">
        <v>10</v>
      </c>
      <c r="X10" s="68">
        <v>10</v>
      </c>
      <c r="Y10" s="68">
        <v>15</v>
      </c>
      <c r="Z10" s="68">
        <v>15</v>
      </c>
      <c r="AA10" s="68">
        <v>15</v>
      </c>
      <c r="AB10" s="68">
        <v>5</v>
      </c>
      <c r="AC10" s="68">
        <v>6</v>
      </c>
      <c r="AD10" s="68">
        <v>6</v>
      </c>
      <c r="AE10" s="68"/>
      <c r="AF10" s="184">
        <f t="shared" ref="AF10" si="7">IF(SUM(T10:AE10)=100,SUM(T10:AE10),IF(SUM(T10:AE10)=0,0,"Debe ponderar 100 puntos"))</f>
        <v>100</v>
      </c>
      <c r="AG10" s="175"/>
      <c r="AH10" s="583" t="str">
        <f t="shared" ref="AH10" si="8">IF(AND(T10=0,T11=0),"No Prog ni Ejec",IF(T10=0,CONCATENATE("No Prog, Ejec=  ",T11),T11/T10))</f>
        <v>No Prog ni Ejec</v>
      </c>
      <c r="AI10" s="577">
        <f t="shared" ref="AI10" si="9">IF(AND(U10=0,U11=0),"No Prog ni Ejec",IF(U10=0,CONCATENATE("No Prog, Ejec=  ",U11),U11/U10))</f>
        <v>1</v>
      </c>
      <c r="AJ10" s="577">
        <f t="shared" ref="AJ10" si="10">IF(AND(V10=0,V11=0),"No Prog ni Ejec",IF(V10=0,CONCATENATE("No Prog, Ejec=  ",V11),V11/V10))</f>
        <v>1</v>
      </c>
      <c r="AK10" s="577">
        <f t="shared" ref="AK10" si="11">IF(AND(W10=0,W11=0),"No Prog ni Ejec",IF(W10=0,CONCATENATE("No Prog, Ejec=  ",W11),W11/W10))</f>
        <v>1</v>
      </c>
      <c r="AL10" s="577">
        <f t="shared" ref="AL10" si="12">IF(AND(X10=0,X11=0),"No Prog ni Ejec",IF(X10=0,CONCATENATE("No Prog, Ejec=  ",X11),X11/X10))</f>
        <v>1</v>
      </c>
      <c r="AM10" s="577">
        <f t="shared" ref="AM10" si="13">IF(AND(Y10=0,Y11=0),"No Prog ni Ejec",IF(Y10=0,CONCATENATE("No Prog, Ejec=  ",Y11),Y11/Y10))</f>
        <v>0.66666666666666663</v>
      </c>
      <c r="AN10" s="577">
        <f t="shared" ref="AN10:AT10" si="14">IF(AND(Z10=0,Z11=0),"No Prog ni Ejec",IF(Z10=0,CONCATENATE("No Prog, Ejec=  ",Z11),Z11/Z10))</f>
        <v>1</v>
      </c>
      <c r="AO10" s="577">
        <f t="shared" si="14"/>
        <v>1</v>
      </c>
      <c r="AP10" s="577">
        <f t="shared" si="14"/>
        <v>1</v>
      </c>
      <c r="AQ10" s="577">
        <f t="shared" si="14"/>
        <v>1</v>
      </c>
      <c r="AR10" s="577">
        <f t="shared" si="14"/>
        <v>1.8333333333333333</v>
      </c>
      <c r="AS10" s="577" t="str">
        <f t="shared" si="14"/>
        <v>No Prog ni Ejec</v>
      </c>
      <c r="AT10" s="580">
        <f t="shared" si="14"/>
        <v>1</v>
      </c>
    </row>
    <row r="11" spans="1:46" s="174" customFormat="1" ht="26.25" customHeight="1" x14ac:dyDescent="0.25">
      <c r="A11" s="487"/>
      <c r="B11" s="712"/>
      <c r="C11" s="729"/>
      <c r="D11" s="729"/>
      <c r="E11" s="729"/>
      <c r="F11" s="729"/>
      <c r="G11" s="729"/>
      <c r="H11" s="729"/>
      <c r="I11" s="729"/>
      <c r="J11" s="729"/>
      <c r="K11" s="729"/>
      <c r="L11" s="729"/>
      <c r="M11" s="729"/>
      <c r="N11" s="729"/>
      <c r="O11" s="731"/>
      <c r="P11" s="214"/>
      <c r="Q11" s="507"/>
      <c r="R11" s="579"/>
      <c r="S11" s="240" t="s">
        <v>45</v>
      </c>
      <c r="T11" s="65"/>
      <c r="U11" s="65">
        <v>5</v>
      </c>
      <c r="V11" s="65">
        <v>13</v>
      </c>
      <c r="W11" s="65">
        <v>10</v>
      </c>
      <c r="X11" s="65">
        <v>10</v>
      </c>
      <c r="Y11" s="65">
        <v>10</v>
      </c>
      <c r="Z11" s="65">
        <v>15</v>
      </c>
      <c r="AA11" s="65">
        <v>15</v>
      </c>
      <c r="AB11" s="65">
        <v>5</v>
      </c>
      <c r="AC11" s="65">
        <v>6</v>
      </c>
      <c r="AD11" s="65">
        <v>11</v>
      </c>
      <c r="AE11" s="65"/>
      <c r="AF11" s="181">
        <f t="shared" ref="AF11" si="15">SUM(T11:AE11)</f>
        <v>100</v>
      </c>
      <c r="AG11" s="175"/>
      <c r="AH11" s="583"/>
      <c r="AI11" s="577"/>
      <c r="AJ11" s="577"/>
      <c r="AK11" s="577"/>
      <c r="AL11" s="577"/>
      <c r="AM11" s="577"/>
      <c r="AN11" s="577"/>
      <c r="AO11" s="577"/>
      <c r="AP11" s="577"/>
      <c r="AQ11" s="577"/>
      <c r="AR11" s="577"/>
      <c r="AS11" s="577"/>
      <c r="AT11" s="580"/>
    </row>
    <row r="12" spans="1:46" s="174" customFormat="1" ht="26.25" customHeight="1" x14ac:dyDescent="0.25">
      <c r="A12" s="487"/>
      <c r="B12" s="712"/>
      <c r="C12" s="729"/>
      <c r="D12" s="729"/>
      <c r="E12" s="729"/>
      <c r="F12" s="729"/>
      <c r="G12" s="729"/>
      <c r="H12" s="729"/>
      <c r="I12" s="729"/>
      <c r="J12" s="729"/>
      <c r="K12" s="729"/>
      <c r="L12" s="729"/>
      <c r="M12" s="729"/>
      <c r="N12" s="729"/>
      <c r="O12" s="731"/>
      <c r="P12" s="214"/>
      <c r="Q12" s="507" t="s">
        <v>97</v>
      </c>
      <c r="R12" s="579" t="s">
        <v>261</v>
      </c>
      <c r="S12" s="241" t="s">
        <v>44</v>
      </c>
      <c r="T12" s="68"/>
      <c r="U12" s="68">
        <v>7</v>
      </c>
      <c r="V12" s="68">
        <v>10</v>
      </c>
      <c r="W12" s="68">
        <v>15</v>
      </c>
      <c r="X12" s="68">
        <v>10</v>
      </c>
      <c r="Y12" s="68">
        <v>15</v>
      </c>
      <c r="Z12" s="68">
        <v>15</v>
      </c>
      <c r="AA12" s="68">
        <v>15</v>
      </c>
      <c r="AB12" s="68">
        <v>13</v>
      </c>
      <c r="AC12" s="68"/>
      <c r="AD12" s="68"/>
      <c r="AE12" s="68"/>
      <c r="AF12" s="184">
        <f t="shared" ref="AF12" si="16">IF(SUM(T12:AE12)=100,SUM(T12:AE12),IF(SUM(T12:AE12)=0,0,"Debe ponderar 100 puntos"))</f>
        <v>100</v>
      </c>
      <c r="AG12" s="175"/>
      <c r="AH12" s="583" t="str">
        <f t="shared" ref="AH12" si="17">IF(AND(T12=0,T13=0),"No Prog ni Ejec",IF(T12=0,CONCATENATE("No Prog, Ejec=  ",T13),T13/T12))</f>
        <v>No Prog ni Ejec</v>
      </c>
      <c r="AI12" s="577">
        <f t="shared" ref="AI12" si="18">IF(AND(U12=0,U13=0),"No Prog ni Ejec",IF(U12=0,CONCATENATE("No Prog, Ejec=  ",U13),U13/U12))</f>
        <v>1</v>
      </c>
      <c r="AJ12" s="577">
        <f t="shared" ref="AJ12" si="19">IF(AND(V12=0,V13=0),"No Prog ni Ejec",IF(V12=0,CONCATENATE("No Prog, Ejec=  ",V13),V13/V12))</f>
        <v>1</v>
      </c>
      <c r="AK12" s="577">
        <f t="shared" ref="AK12" si="20">IF(AND(W12=0,W13=0),"No Prog ni Ejec",IF(W12=0,CONCATENATE("No Prog, Ejec=  ",W13),W13/W12))</f>
        <v>1</v>
      </c>
      <c r="AL12" s="577">
        <f t="shared" ref="AL12" si="21">IF(AND(X12=0,X13=0),"No Prog ni Ejec",IF(X12=0,CONCATENATE("No Prog, Ejec=  ",X13),X13/X12))</f>
        <v>1</v>
      </c>
      <c r="AM12" s="577">
        <f t="shared" ref="AM12" si="22">IF(AND(Y12=0,Y13=0),"No Prog ni Ejec",IF(Y12=0,CONCATENATE("No Prog, Ejec=  ",Y13),Y13/Y12))</f>
        <v>1</v>
      </c>
      <c r="AN12" s="577">
        <f t="shared" ref="AN12:AT12" si="23">IF(AND(Z12=0,Z13=0),"No Prog ni Ejec",IF(Z12=0,CONCATENATE("No Prog, Ejec=  ",Z13),Z13/Z12))</f>
        <v>1</v>
      </c>
      <c r="AO12" s="577">
        <f t="shared" si="23"/>
        <v>1</v>
      </c>
      <c r="AP12" s="577">
        <f t="shared" si="23"/>
        <v>0.53846153846153844</v>
      </c>
      <c r="AQ12" s="577" t="str">
        <f t="shared" si="23"/>
        <v>No Prog, Ejec=  5</v>
      </c>
      <c r="AR12" s="577" t="str">
        <f t="shared" si="23"/>
        <v>No Prog ni Ejec</v>
      </c>
      <c r="AS12" s="577" t="str">
        <f t="shared" si="23"/>
        <v>No Prog, Ejec=  1</v>
      </c>
      <c r="AT12" s="580">
        <f t="shared" si="23"/>
        <v>1</v>
      </c>
    </row>
    <row r="13" spans="1:46" s="174" customFormat="1" ht="26.25" customHeight="1" x14ac:dyDescent="0.25">
      <c r="A13" s="487"/>
      <c r="B13" s="712"/>
      <c r="C13" s="729"/>
      <c r="D13" s="729"/>
      <c r="E13" s="729"/>
      <c r="F13" s="729"/>
      <c r="G13" s="729"/>
      <c r="H13" s="729"/>
      <c r="I13" s="729"/>
      <c r="J13" s="729"/>
      <c r="K13" s="729"/>
      <c r="L13" s="729"/>
      <c r="M13" s="729"/>
      <c r="N13" s="729"/>
      <c r="O13" s="731"/>
      <c r="P13" s="214"/>
      <c r="Q13" s="507"/>
      <c r="R13" s="579"/>
      <c r="S13" s="240" t="s">
        <v>45</v>
      </c>
      <c r="T13" s="65"/>
      <c r="U13" s="65">
        <v>7</v>
      </c>
      <c r="V13" s="65">
        <v>10</v>
      </c>
      <c r="W13" s="65">
        <v>15</v>
      </c>
      <c r="X13" s="65">
        <v>10</v>
      </c>
      <c r="Y13" s="65">
        <v>15</v>
      </c>
      <c r="Z13" s="65">
        <v>15</v>
      </c>
      <c r="AA13" s="65">
        <v>15</v>
      </c>
      <c r="AB13" s="65">
        <v>7</v>
      </c>
      <c r="AC13" s="65">
        <v>5</v>
      </c>
      <c r="AD13" s="65">
        <v>0</v>
      </c>
      <c r="AE13" s="65">
        <v>1</v>
      </c>
      <c r="AF13" s="181">
        <f t="shared" ref="AF13" si="24">SUM(T13:AE13)</f>
        <v>100</v>
      </c>
      <c r="AG13" s="175"/>
      <c r="AH13" s="583"/>
      <c r="AI13" s="577"/>
      <c r="AJ13" s="577"/>
      <c r="AK13" s="577"/>
      <c r="AL13" s="577"/>
      <c r="AM13" s="577"/>
      <c r="AN13" s="577"/>
      <c r="AO13" s="577"/>
      <c r="AP13" s="577"/>
      <c r="AQ13" s="577"/>
      <c r="AR13" s="577"/>
      <c r="AS13" s="577"/>
      <c r="AT13" s="580"/>
    </row>
    <row r="14" spans="1:46" s="174" customFormat="1" ht="26.25" customHeight="1" x14ac:dyDescent="0.25">
      <c r="A14" s="487"/>
      <c r="B14" s="712"/>
      <c r="C14" s="729"/>
      <c r="D14" s="729"/>
      <c r="E14" s="729"/>
      <c r="F14" s="729"/>
      <c r="G14" s="729"/>
      <c r="H14" s="729"/>
      <c r="I14" s="729"/>
      <c r="J14" s="729"/>
      <c r="K14" s="729"/>
      <c r="L14" s="729"/>
      <c r="M14" s="729"/>
      <c r="N14" s="729"/>
      <c r="O14" s="731"/>
      <c r="P14" s="214"/>
      <c r="Q14" s="507" t="s">
        <v>99</v>
      </c>
      <c r="R14" s="579" t="s">
        <v>262</v>
      </c>
      <c r="S14" s="241" t="s">
        <v>44</v>
      </c>
      <c r="T14" s="68"/>
      <c r="U14" s="68">
        <v>5</v>
      </c>
      <c r="V14" s="68">
        <v>5</v>
      </c>
      <c r="W14" s="68"/>
      <c r="X14" s="68">
        <v>9</v>
      </c>
      <c r="Y14" s="68">
        <v>10</v>
      </c>
      <c r="Z14" s="68">
        <v>11</v>
      </c>
      <c r="AA14" s="68">
        <v>25</v>
      </c>
      <c r="AB14" s="68">
        <v>25</v>
      </c>
      <c r="AC14" s="68">
        <v>10</v>
      </c>
      <c r="AD14" s="68"/>
      <c r="AE14" s="68"/>
      <c r="AF14" s="184">
        <f t="shared" ref="AF14" si="25">IF(SUM(T14:AE14)=100,SUM(T14:AE14),IF(SUM(T14:AE14)=0,0,"Debe ponderar 100 puntos"))</f>
        <v>100</v>
      </c>
      <c r="AG14" s="175"/>
      <c r="AH14" s="583" t="str">
        <f t="shared" ref="AH14" si="26">IF(AND(T14=0,T15=0),"No Prog ni Ejec",IF(T14=0,CONCATENATE("No Prog, Ejec=  ",T15),T15/T14))</f>
        <v>No Prog ni Ejec</v>
      </c>
      <c r="AI14" s="577">
        <f t="shared" ref="AI14" si="27">IF(AND(U14=0,U15=0),"No Prog ni Ejec",IF(U14=0,CONCATENATE("No Prog, Ejec=  ",U15),U15/U14))</f>
        <v>1</v>
      </c>
      <c r="AJ14" s="577">
        <f t="shared" ref="AJ14" si="28">IF(AND(V14=0,V15=0),"No Prog ni Ejec",IF(V14=0,CONCATENATE("No Prog, Ejec=  ",V15),V15/V14))</f>
        <v>1</v>
      </c>
      <c r="AK14" s="577" t="str">
        <f t="shared" ref="AK14" si="29">IF(AND(W14=0,W15=0),"No Prog ni Ejec",IF(W14=0,CONCATENATE("No Prog, Ejec=  ",W15),W15/W14))</f>
        <v>No Prog ni Ejec</v>
      </c>
      <c r="AL14" s="577">
        <f t="shared" ref="AL14" si="30">IF(AND(X14=0,X15=0),"No Prog ni Ejec",IF(X14=0,CONCATENATE("No Prog, Ejec=  ",X15),X15/X14))</f>
        <v>1</v>
      </c>
      <c r="AM14" s="577">
        <f t="shared" ref="AM14" si="31">IF(AND(Y14=0,Y15=0),"No Prog ni Ejec",IF(Y14=0,CONCATENATE("No Prog, Ejec=  ",Y15),Y15/Y14))</f>
        <v>1</v>
      </c>
      <c r="AN14" s="577">
        <f t="shared" ref="AN14:AT14" si="32">IF(AND(Z14=0,Z15=0),"No Prog ni Ejec",IF(Z14=0,CONCATENATE("No Prog, Ejec=  ",Z15),Z15/Z14))</f>
        <v>1</v>
      </c>
      <c r="AO14" s="577">
        <f t="shared" si="32"/>
        <v>1</v>
      </c>
      <c r="AP14" s="577">
        <f t="shared" si="32"/>
        <v>0.6</v>
      </c>
      <c r="AQ14" s="577">
        <f t="shared" si="32"/>
        <v>0.5</v>
      </c>
      <c r="AR14" s="577" t="str">
        <f t="shared" si="32"/>
        <v>No Prog, Ejec=  15</v>
      </c>
      <c r="AS14" s="577" t="str">
        <f t="shared" si="32"/>
        <v>No Prog ni Ejec</v>
      </c>
      <c r="AT14" s="580">
        <f t="shared" si="32"/>
        <v>1</v>
      </c>
    </row>
    <row r="15" spans="1:46" s="174" customFormat="1" ht="26.25" customHeight="1" x14ac:dyDescent="0.25">
      <c r="A15" s="487"/>
      <c r="B15" s="712"/>
      <c r="C15" s="729"/>
      <c r="D15" s="729"/>
      <c r="E15" s="729"/>
      <c r="F15" s="729"/>
      <c r="G15" s="729"/>
      <c r="H15" s="729"/>
      <c r="I15" s="729"/>
      <c r="J15" s="729"/>
      <c r="K15" s="729"/>
      <c r="L15" s="729"/>
      <c r="M15" s="729"/>
      <c r="N15" s="729"/>
      <c r="O15" s="731"/>
      <c r="P15" s="214"/>
      <c r="Q15" s="507"/>
      <c r="R15" s="579"/>
      <c r="S15" s="240" t="s">
        <v>45</v>
      </c>
      <c r="T15" s="65"/>
      <c r="U15" s="65">
        <v>5</v>
      </c>
      <c r="V15" s="65">
        <v>5</v>
      </c>
      <c r="W15" s="65"/>
      <c r="X15" s="65">
        <v>9</v>
      </c>
      <c r="Y15" s="65">
        <v>10</v>
      </c>
      <c r="Z15" s="65">
        <v>11</v>
      </c>
      <c r="AA15" s="65">
        <v>25</v>
      </c>
      <c r="AB15" s="65">
        <v>15</v>
      </c>
      <c r="AC15" s="65">
        <v>5</v>
      </c>
      <c r="AD15" s="65">
        <v>15</v>
      </c>
      <c r="AE15" s="65"/>
      <c r="AF15" s="181">
        <f t="shared" ref="AF15" si="33">SUM(T15:AE15)</f>
        <v>100</v>
      </c>
      <c r="AG15" s="175"/>
      <c r="AH15" s="583"/>
      <c r="AI15" s="577"/>
      <c r="AJ15" s="577"/>
      <c r="AK15" s="577"/>
      <c r="AL15" s="577"/>
      <c r="AM15" s="577"/>
      <c r="AN15" s="577"/>
      <c r="AO15" s="577"/>
      <c r="AP15" s="577"/>
      <c r="AQ15" s="577"/>
      <c r="AR15" s="577"/>
      <c r="AS15" s="577"/>
      <c r="AT15" s="580"/>
    </row>
    <row r="16" spans="1:46" s="174" customFormat="1" ht="30" customHeight="1" x14ac:dyDescent="0.25">
      <c r="A16" s="487"/>
      <c r="B16" s="712"/>
      <c r="C16" s="729"/>
      <c r="D16" s="729"/>
      <c r="E16" s="729"/>
      <c r="F16" s="729"/>
      <c r="G16" s="729"/>
      <c r="H16" s="729"/>
      <c r="I16" s="729"/>
      <c r="J16" s="729"/>
      <c r="K16" s="729"/>
      <c r="L16" s="729"/>
      <c r="M16" s="729"/>
      <c r="N16" s="729"/>
      <c r="O16" s="731"/>
      <c r="P16" s="214"/>
      <c r="Q16" s="507" t="s">
        <v>101</v>
      </c>
      <c r="R16" s="579" t="s">
        <v>263</v>
      </c>
      <c r="S16" s="241" t="s">
        <v>44</v>
      </c>
      <c r="T16" s="68"/>
      <c r="U16" s="68">
        <v>10</v>
      </c>
      <c r="V16" s="68">
        <v>20</v>
      </c>
      <c r="W16" s="68">
        <v>30</v>
      </c>
      <c r="X16" s="68">
        <v>20</v>
      </c>
      <c r="Y16" s="68">
        <v>15</v>
      </c>
      <c r="Z16" s="68">
        <v>5</v>
      </c>
      <c r="AA16" s="68"/>
      <c r="AB16" s="68"/>
      <c r="AC16" s="68"/>
      <c r="AD16" s="68"/>
      <c r="AE16" s="68"/>
      <c r="AF16" s="184">
        <f t="shared" ref="AF16" si="34">IF(SUM(T16:AE16)=100,SUM(T16:AE16),IF(SUM(T16:AE16)=0,0,"Debe ponderar 100 puntos"))</f>
        <v>100</v>
      </c>
      <c r="AG16" s="175"/>
      <c r="AH16" s="583" t="str">
        <f t="shared" ref="AH16" si="35">IF(AND(T16=0,T17=0),"No Prog ni Ejec",IF(T16=0,CONCATENATE("No Prog, Ejec=  ",T17),T17/T16))</f>
        <v>No Prog ni Ejec</v>
      </c>
      <c r="AI16" s="577">
        <f t="shared" ref="AI16" si="36">IF(AND(U16=0,U17=0),"No Prog ni Ejec",IF(U16=0,CONCATENATE("No Prog, Ejec=  ",U17),U17/U16))</f>
        <v>1</v>
      </c>
      <c r="AJ16" s="577">
        <f t="shared" ref="AJ16" si="37">IF(AND(V16=0,V17=0),"No Prog ni Ejec",IF(V16=0,CONCATENATE("No Prog, Ejec=  ",V17),V17/V16))</f>
        <v>1</v>
      </c>
      <c r="AK16" s="577">
        <f t="shared" ref="AK16" si="38">IF(AND(W16=0,W17=0),"No Prog ni Ejec",IF(W16=0,CONCATENATE("No Prog, Ejec=  ",W17),W17/W16))</f>
        <v>1</v>
      </c>
      <c r="AL16" s="577">
        <f t="shared" ref="AL16" si="39">IF(AND(X16=0,X17=0),"No Prog ni Ejec",IF(X16=0,CONCATENATE("No Prog, Ejec=  ",X17),X17/X16))</f>
        <v>1</v>
      </c>
      <c r="AM16" s="577">
        <f t="shared" ref="AM16" si="40">IF(AND(Y16=0,Y17=0),"No Prog ni Ejec",IF(Y16=0,CONCATENATE("No Prog, Ejec=  ",Y17),Y17/Y16))</f>
        <v>0.33333333333333331</v>
      </c>
      <c r="AN16" s="577">
        <f t="shared" ref="AN16:AT16" si="41">IF(AND(Z16=0,Z17=0),"No Prog ni Ejec",IF(Z16=0,CONCATENATE("No Prog, Ejec=  ",Z17),Z17/Z16))</f>
        <v>0</v>
      </c>
      <c r="AO16" s="577" t="str">
        <f t="shared" si="41"/>
        <v>No Prog, Ejec=  3</v>
      </c>
      <c r="AP16" s="577" t="str">
        <f t="shared" si="41"/>
        <v>No Prog, Ejec=  3</v>
      </c>
      <c r="AQ16" s="577" t="str">
        <f t="shared" si="41"/>
        <v>No Prog, Ejec=  4</v>
      </c>
      <c r="AR16" s="577" t="str">
        <f t="shared" si="41"/>
        <v>No Prog, Ejec=  2</v>
      </c>
      <c r="AS16" s="577" t="str">
        <f t="shared" si="41"/>
        <v>No Prog, Ejec=  3</v>
      </c>
      <c r="AT16" s="580">
        <f t="shared" si="41"/>
        <v>1</v>
      </c>
    </row>
    <row r="17" spans="1:46" s="174" customFormat="1" ht="30" customHeight="1" x14ac:dyDescent="0.25">
      <c r="A17" s="487"/>
      <c r="B17" s="712"/>
      <c r="C17" s="729"/>
      <c r="D17" s="729"/>
      <c r="E17" s="729"/>
      <c r="F17" s="729"/>
      <c r="G17" s="729"/>
      <c r="H17" s="729"/>
      <c r="I17" s="729"/>
      <c r="J17" s="729"/>
      <c r="K17" s="729"/>
      <c r="L17" s="729"/>
      <c r="M17" s="729"/>
      <c r="N17" s="729"/>
      <c r="O17" s="731"/>
      <c r="P17" s="214"/>
      <c r="Q17" s="507"/>
      <c r="R17" s="579"/>
      <c r="S17" s="240" t="s">
        <v>45</v>
      </c>
      <c r="T17" s="65"/>
      <c r="U17" s="65">
        <v>10</v>
      </c>
      <c r="V17" s="65">
        <v>20</v>
      </c>
      <c r="W17" s="65">
        <v>30</v>
      </c>
      <c r="X17" s="65">
        <v>20</v>
      </c>
      <c r="Y17" s="65">
        <v>5</v>
      </c>
      <c r="Z17" s="65">
        <v>0</v>
      </c>
      <c r="AA17" s="65">
        <v>3</v>
      </c>
      <c r="AB17" s="65">
        <v>3</v>
      </c>
      <c r="AC17" s="65">
        <v>4</v>
      </c>
      <c r="AD17" s="65">
        <v>2</v>
      </c>
      <c r="AE17" s="65">
        <v>3</v>
      </c>
      <c r="AF17" s="181">
        <f t="shared" ref="AF17" si="42">SUM(T17:AE17)</f>
        <v>100</v>
      </c>
      <c r="AG17" s="175"/>
      <c r="AH17" s="583"/>
      <c r="AI17" s="577"/>
      <c r="AJ17" s="577"/>
      <c r="AK17" s="577"/>
      <c r="AL17" s="577"/>
      <c r="AM17" s="577"/>
      <c r="AN17" s="577"/>
      <c r="AO17" s="577"/>
      <c r="AP17" s="577"/>
      <c r="AQ17" s="577"/>
      <c r="AR17" s="577"/>
      <c r="AS17" s="577"/>
      <c r="AT17" s="580"/>
    </row>
    <row r="18" spans="1:46" s="174" customFormat="1" ht="26.25" customHeight="1" x14ac:dyDescent="0.25">
      <c r="A18" s="487"/>
      <c r="B18" s="712"/>
      <c r="C18" s="729"/>
      <c r="D18" s="729"/>
      <c r="E18" s="729"/>
      <c r="F18" s="729"/>
      <c r="G18" s="729"/>
      <c r="H18" s="729"/>
      <c r="I18" s="729"/>
      <c r="J18" s="729"/>
      <c r="K18" s="729"/>
      <c r="L18" s="729"/>
      <c r="M18" s="729"/>
      <c r="N18" s="729"/>
      <c r="O18" s="731"/>
      <c r="P18" s="214"/>
      <c r="Q18" s="507" t="s">
        <v>103</v>
      </c>
      <c r="R18" s="579" t="s">
        <v>264</v>
      </c>
      <c r="S18" s="241" t="s">
        <v>44</v>
      </c>
      <c r="T18" s="68"/>
      <c r="U18" s="68">
        <v>5</v>
      </c>
      <c r="V18" s="68">
        <v>5</v>
      </c>
      <c r="W18" s="68"/>
      <c r="X18" s="68">
        <v>10</v>
      </c>
      <c r="Y18" s="68">
        <v>5</v>
      </c>
      <c r="Z18" s="68">
        <v>5</v>
      </c>
      <c r="AA18" s="68">
        <v>20</v>
      </c>
      <c r="AB18" s="68">
        <v>20</v>
      </c>
      <c r="AC18" s="68">
        <v>20</v>
      </c>
      <c r="AD18" s="68">
        <v>5</v>
      </c>
      <c r="AE18" s="68">
        <v>5</v>
      </c>
      <c r="AF18" s="184">
        <f t="shared" ref="AF18" si="43">IF(SUM(T18:AE18)=100,SUM(T18:AE18),IF(SUM(T18:AE18)=0,0,"Debe ponderar 100 puntos"))</f>
        <v>100</v>
      </c>
      <c r="AG18" s="175"/>
      <c r="AH18" s="583" t="str">
        <f t="shared" ref="AH18" si="44">IF(AND(T18=0,T19=0),"No Prog ni Ejec",IF(T18=0,CONCATENATE("No Prog, Ejec=  ",T19),T19/T18))</f>
        <v>No Prog ni Ejec</v>
      </c>
      <c r="AI18" s="577">
        <f t="shared" ref="AI18" si="45">IF(AND(U18=0,U19=0),"No Prog ni Ejec",IF(U18=0,CONCATENATE("No Prog, Ejec=  ",U19),U19/U18))</f>
        <v>1</v>
      </c>
      <c r="AJ18" s="577">
        <f t="shared" ref="AJ18" si="46">IF(AND(V18=0,V19=0),"No Prog ni Ejec",IF(V18=0,CONCATENATE("No Prog, Ejec=  ",V19),V19/V18))</f>
        <v>1</v>
      </c>
      <c r="AK18" s="577" t="str">
        <f t="shared" ref="AK18" si="47">IF(AND(W18=0,W19=0),"No Prog ni Ejec",IF(W18=0,CONCATENATE("No Prog, Ejec=  ",W19),W19/W18))</f>
        <v>No Prog ni Ejec</v>
      </c>
      <c r="AL18" s="577">
        <f t="shared" ref="AL18" si="48">IF(AND(X18=0,X19=0),"No Prog ni Ejec",IF(X18=0,CONCATENATE("No Prog, Ejec=  ",X19),X19/X18))</f>
        <v>1</v>
      </c>
      <c r="AM18" s="577">
        <f t="shared" ref="AM18" si="49">IF(AND(Y18=0,Y19=0),"No Prog ni Ejec",IF(Y18=0,CONCATENATE("No Prog, Ejec=  ",Y19),Y19/Y18))</f>
        <v>1</v>
      </c>
      <c r="AN18" s="577">
        <f t="shared" ref="AN18:AT18" si="50">IF(AND(Z18=0,Z19=0),"No Prog ni Ejec",IF(Z18=0,CONCATENATE("No Prog, Ejec=  ",Z19),Z19/Z18))</f>
        <v>1</v>
      </c>
      <c r="AO18" s="577">
        <f t="shared" si="50"/>
        <v>1</v>
      </c>
      <c r="AP18" s="577">
        <f t="shared" si="50"/>
        <v>1</v>
      </c>
      <c r="AQ18" s="577">
        <f t="shared" si="50"/>
        <v>1</v>
      </c>
      <c r="AR18" s="577">
        <f t="shared" si="50"/>
        <v>1</v>
      </c>
      <c r="AS18" s="577">
        <f t="shared" si="50"/>
        <v>1</v>
      </c>
      <c r="AT18" s="580">
        <f t="shared" si="50"/>
        <v>1</v>
      </c>
    </row>
    <row r="19" spans="1:46" s="174" customFormat="1" ht="26.25" customHeight="1" x14ac:dyDescent="0.25">
      <c r="A19" s="487"/>
      <c r="B19" s="712"/>
      <c r="C19" s="729"/>
      <c r="D19" s="729"/>
      <c r="E19" s="729"/>
      <c r="F19" s="729"/>
      <c r="G19" s="729"/>
      <c r="H19" s="729"/>
      <c r="I19" s="729"/>
      <c r="J19" s="729"/>
      <c r="K19" s="729"/>
      <c r="L19" s="729"/>
      <c r="M19" s="729"/>
      <c r="N19" s="729"/>
      <c r="O19" s="731"/>
      <c r="P19" s="214"/>
      <c r="Q19" s="507"/>
      <c r="R19" s="579"/>
      <c r="S19" s="240" t="s">
        <v>45</v>
      </c>
      <c r="T19" s="65"/>
      <c r="U19" s="65">
        <v>5</v>
      </c>
      <c r="V19" s="65">
        <v>5</v>
      </c>
      <c r="W19" s="65"/>
      <c r="X19" s="65">
        <v>10</v>
      </c>
      <c r="Y19" s="65">
        <v>5</v>
      </c>
      <c r="Z19" s="65">
        <v>5</v>
      </c>
      <c r="AA19" s="65">
        <v>20</v>
      </c>
      <c r="AB19" s="65">
        <v>20</v>
      </c>
      <c r="AC19" s="65">
        <v>20</v>
      </c>
      <c r="AD19" s="65">
        <v>5</v>
      </c>
      <c r="AE19" s="65">
        <v>5</v>
      </c>
      <c r="AF19" s="181">
        <f t="shared" ref="AF19" si="51">SUM(T19:AE19)</f>
        <v>100</v>
      </c>
      <c r="AG19" s="175"/>
      <c r="AH19" s="583"/>
      <c r="AI19" s="577"/>
      <c r="AJ19" s="577"/>
      <c r="AK19" s="577"/>
      <c r="AL19" s="577"/>
      <c r="AM19" s="577"/>
      <c r="AN19" s="577"/>
      <c r="AO19" s="577"/>
      <c r="AP19" s="577"/>
      <c r="AQ19" s="577"/>
      <c r="AR19" s="577"/>
      <c r="AS19" s="577"/>
      <c r="AT19" s="580"/>
    </row>
    <row r="20" spans="1:46" s="174" customFormat="1" ht="26.25" customHeight="1" x14ac:dyDescent="0.25">
      <c r="A20" s="487"/>
      <c r="B20" s="712"/>
      <c r="C20" s="729"/>
      <c r="D20" s="729"/>
      <c r="E20" s="729"/>
      <c r="F20" s="729"/>
      <c r="G20" s="729"/>
      <c r="H20" s="729"/>
      <c r="I20" s="729"/>
      <c r="J20" s="729"/>
      <c r="K20" s="729"/>
      <c r="L20" s="729"/>
      <c r="M20" s="729"/>
      <c r="N20" s="729"/>
      <c r="O20" s="731"/>
      <c r="P20" s="214"/>
      <c r="Q20" s="507" t="s">
        <v>265</v>
      </c>
      <c r="R20" s="579" t="s">
        <v>266</v>
      </c>
      <c r="S20" s="241" t="s">
        <v>44</v>
      </c>
      <c r="T20" s="68"/>
      <c r="U20" s="68">
        <v>5</v>
      </c>
      <c r="V20" s="68">
        <v>5</v>
      </c>
      <c r="W20" s="68">
        <v>5</v>
      </c>
      <c r="X20" s="68">
        <v>15</v>
      </c>
      <c r="Y20" s="68">
        <v>15</v>
      </c>
      <c r="Z20" s="68">
        <v>15</v>
      </c>
      <c r="AA20" s="68">
        <v>10</v>
      </c>
      <c r="AB20" s="68">
        <v>10</v>
      </c>
      <c r="AC20" s="68">
        <v>10</v>
      </c>
      <c r="AD20" s="68">
        <v>10</v>
      </c>
      <c r="AE20" s="68"/>
      <c r="AF20" s="184">
        <f t="shared" ref="AF20" si="52">IF(SUM(T20:AE20)=100,SUM(T20:AE20),IF(SUM(T20:AE20)=0,0,"Debe ponderar 100 puntos"))</f>
        <v>100</v>
      </c>
      <c r="AG20" s="175"/>
      <c r="AH20" s="583" t="str">
        <f t="shared" ref="AH20" si="53">IF(AND(T20=0,T21=0),"No Prog ni Ejec",IF(T20=0,CONCATENATE("No Prog, Ejec=  ",T21),T21/T20))</f>
        <v>No Prog ni Ejec</v>
      </c>
      <c r="AI20" s="577">
        <f t="shared" ref="AI20" si="54">IF(AND(U20=0,U21=0),"No Prog ni Ejec",IF(U20=0,CONCATENATE("No Prog, Ejec=  ",U21),U21/U20))</f>
        <v>1</v>
      </c>
      <c r="AJ20" s="577">
        <f t="shared" ref="AJ20" si="55">IF(AND(V20=0,V21=0),"No Prog ni Ejec",IF(V20=0,CONCATENATE("No Prog, Ejec=  ",V21),V21/V20))</f>
        <v>1</v>
      </c>
      <c r="AK20" s="577">
        <f t="shared" ref="AK20" si="56">IF(AND(W20=0,W21=0),"No Prog ni Ejec",IF(W20=0,CONCATENATE("No Prog, Ejec=  ",W21),W21/W20))</f>
        <v>1</v>
      </c>
      <c r="AL20" s="577">
        <f t="shared" ref="AL20" si="57">IF(AND(X20=0,X21=0),"No Prog ni Ejec",IF(X20=0,CONCATENATE("No Prog, Ejec=  ",X21),X21/X20))</f>
        <v>1</v>
      </c>
      <c r="AM20" s="577">
        <f t="shared" ref="AM20" si="58">IF(AND(Y20=0,Y21=0),"No Prog ni Ejec",IF(Y20=0,CONCATENATE("No Prog, Ejec=  ",Y21),Y21/Y20))</f>
        <v>1</v>
      </c>
      <c r="AN20" s="577">
        <f t="shared" ref="AN20:AT20" si="59">IF(AND(Z20=0,Z21=0),"No Prog ni Ejec",IF(Z20=0,CONCATENATE("No Prog, Ejec=  ",Z21),Z21/Z20))</f>
        <v>1</v>
      </c>
      <c r="AO20" s="577">
        <f t="shared" si="59"/>
        <v>1</v>
      </c>
      <c r="AP20" s="577">
        <f t="shared" si="59"/>
        <v>1</v>
      </c>
      <c r="AQ20" s="577">
        <f t="shared" si="59"/>
        <v>1</v>
      </c>
      <c r="AR20" s="577">
        <f t="shared" si="59"/>
        <v>0.5</v>
      </c>
      <c r="AS20" s="577" t="str">
        <f t="shared" si="59"/>
        <v>No Prog, Ejec=  5</v>
      </c>
      <c r="AT20" s="580">
        <f t="shared" si="59"/>
        <v>1</v>
      </c>
    </row>
    <row r="21" spans="1:46" s="174" customFormat="1" ht="26.25" customHeight="1" thickBot="1" x14ac:dyDescent="0.3">
      <c r="A21" s="488"/>
      <c r="B21" s="713"/>
      <c r="C21" s="719"/>
      <c r="D21" s="719"/>
      <c r="E21" s="719"/>
      <c r="F21" s="719"/>
      <c r="G21" s="719"/>
      <c r="H21" s="719"/>
      <c r="I21" s="719"/>
      <c r="J21" s="719"/>
      <c r="K21" s="719"/>
      <c r="L21" s="719"/>
      <c r="M21" s="719"/>
      <c r="N21" s="719"/>
      <c r="O21" s="732"/>
      <c r="P21" s="214"/>
      <c r="Q21" s="516"/>
      <c r="R21" s="646"/>
      <c r="S21" s="242" t="s">
        <v>45</v>
      </c>
      <c r="T21" s="66"/>
      <c r="U21" s="66">
        <v>5</v>
      </c>
      <c r="V21" s="66">
        <v>5</v>
      </c>
      <c r="W21" s="66">
        <v>5</v>
      </c>
      <c r="X21" s="66">
        <v>15</v>
      </c>
      <c r="Y21" s="66">
        <v>15</v>
      </c>
      <c r="Z21" s="66">
        <v>15</v>
      </c>
      <c r="AA21" s="66">
        <v>10</v>
      </c>
      <c r="AB21" s="66">
        <v>10</v>
      </c>
      <c r="AC21" s="66">
        <v>10</v>
      </c>
      <c r="AD21" s="66">
        <v>5</v>
      </c>
      <c r="AE21" s="66">
        <v>5</v>
      </c>
      <c r="AF21" s="187">
        <f t="shared" ref="AF21" si="60">SUM(T21:AE21)</f>
        <v>100</v>
      </c>
      <c r="AG21" s="175"/>
      <c r="AH21" s="598"/>
      <c r="AI21" s="586"/>
      <c r="AJ21" s="586"/>
      <c r="AK21" s="586"/>
      <c r="AL21" s="586"/>
      <c r="AM21" s="586"/>
      <c r="AN21" s="586"/>
      <c r="AO21" s="586"/>
      <c r="AP21" s="586"/>
      <c r="AQ21" s="586"/>
      <c r="AR21" s="586"/>
      <c r="AS21" s="586"/>
      <c r="AT21" s="585"/>
    </row>
    <row r="22" spans="1:46" s="174" customFormat="1" ht="26.25" customHeight="1" thickTop="1" x14ac:dyDescent="0.25">
      <c r="A22" s="489">
        <v>2</v>
      </c>
      <c r="B22" s="720" t="str">
        <f>+'CONSOLIDADO ENE-DIC 2017'!C20</f>
        <v>Fortalecer 50 empresas del sector turístico a través de procesos de acompañamiento en calidad, innovación, sostenibilidad,  ética y responsabilidad social</v>
      </c>
      <c r="C22" s="721">
        <v>0</v>
      </c>
      <c r="D22" s="721">
        <v>0</v>
      </c>
      <c r="E22" s="721">
        <v>0</v>
      </c>
      <c r="F22" s="721">
        <v>0</v>
      </c>
      <c r="G22" s="721">
        <v>0</v>
      </c>
      <c r="H22" s="721">
        <v>0</v>
      </c>
      <c r="I22" s="721">
        <v>0</v>
      </c>
      <c r="J22" s="721">
        <v>0</v>
      </c>
      <c r="K22" s="721">
        <v>41</v>
      </c>
      <c r="L22" s="721">
        <v>9</v>
      </c>
      <c r="M22" s="721">
        <v>0</v>
      </c>
      <c r="N22" s="721">
        <v>0</v>
      </c>
      <c r="O22" s="725">
        <f>SUM(C22:N25)</f>
        <v>50</v>
      </c>
      <c r="P22" s="214"/>
      <c r="Q22" s="515" t="s">
        <v>66</v>
      </c>
      <c r="R22" s="724" t="s">
        <v>267</v>
      </c>
      <c r="S22" s="243" t="s">
        <v>44</v>
      </c>
      <c r="T22" s="70"/>
      <c r="U22" s="70">
        <v>100</v>
      </c>
      <c r="V22" s="70"/>
      <c r="W22" s="70"/>
      <c r="X22" s="70"/>
      <c r="Y22" s="70"/>
      <c r="Z22" s="70"/>
      <c r="AA22" s="70"/>
      <c r="AB22" s="70"/>
      <c r="AC22" s="70"/>
      <c r="AD22" s="70"/>
      <c r="AE22" s="70"/>
      <c r="AF22" s="193">
        <f t="shared" ref="AF22" si="61">IF(SUM(T22:AE22)=100,SUM(T22:AE22),IF(SUM(T22:AE22)=0,0,"Debe ponderar 100 puntos"))</f>
        <v>100</v>
      </c>
      <c r="AG22" s="175"/>
      <c r="AH22" s="615" t="str">
        <f t="shared" ref="AH22" si="62">IF(AND(T22=0,T23=0),"No Prog ni Ejec",IF(T22=0,CONCATENATE("No Prog, Ejec=  ",T23),T23/T22))</f>
        <v>No Prog ni Ejec</v>
      </c>
      <c r="AI22" s="611">
        <f t="shared" ref="AI22" si="63">IF(AND(U22=0,U23=0),"No Prog ni Ejec",IF(U22=0,CONCATENATE("No Prog, Ejec=  ",U23),U23/U22))</f>
        <v>1</v>
      </c>
      <c r="AJ22" s="611" t="str">
        <f t="shared" ref="AJ22" si="64">IF(AND(V22=0,V23=0),"No Prog ni Ejec",IF(V22=0,CONCATENATE("No Prog, Ejec=  ",V23),V23/V22))</f>
        <v>No Prog ni Ejec</v>
      </c>
      <c r="AK22" s="611" t="str">
        <f t="shared" ref="AK22" si="65">IF(AND(W22=0,W23=0),"No Prog ni Ejec",IF(W22=0,CONCATENATE("No Prog, Ejec=  ",W23),W23/W22))</f>
        <v>No Prog ni Ejec</v>
      </c>
      <c r="AL22" s="611" t="str">
        <f t="shared" ref="AL22" si="66">IF(AND(X22=0,X23=0),"No Prog ni Ejec",IF(X22=0,CONCATENATE("No Prog, Ejec=  ",X23),X23/X22))</f>
        <v>No Prog ni Ejec</v>
      </c>
      <c r="AM22" s="611" t="str">
        <f t="shared" ref="AM22" si="67">IF(AND(Y22=0,Y23=0),"No Prog ni Ejec",IF(Y22=0,CONCATENATE("No Prog, Ejec=  ",Y23),Y23/Y22))</f>
        <v>No Prog ni Ejec</v>
      </c>
      <c r="AN22" s="611" t="str">
        <f t="shared" ref="AN22:AT22" si="68">IF(AND(Z22=0,Z23=0),"No Prog ni Ejec",IF(Z22=0,CONCATENATE("No Prog, Ejec=  ",Z23),Z23/Z22))</f>
        <v>No Prog ni Ejec</v>
      </c>
      <c r="AO22" s="611" t="str">
        <f t="shared" si="68"/>
        <v>No Prog ni Ejec</v>
      </c>
      <c r="AP22" s="611" t="str">
        <f t="shared" si="68"/>
        <v>No Prog ni Ejec</v>
      </c>
      <c r="AQ22" s="611" t="str">
        <f t="shared" si="68"/>
        <v>No Prog ni Ejec</v>
      </c>
      <c r="AR22" s="611" t="str">
        <f t="shared" si="68"/>
        <v>No Prog ni Ejec</v>
      </c>
      <c r="AS22" s="611" t="str">
        <f t="shared" si="68"/>
        <v>No Prog ni Ejec</v>
      </c>
      <c r="AT22" s="610">
        <f t="shared" si="68"/>
        <v>1</v>
      </c>
    </row>
    <row r="23" spans="1:46" s="174" customFormat="1" ht="26.25" customHeight="1" x14ac:dyDescent="0.25">
      <c r="A23" s="490"/>
      <c r="B23" s="613"/>
      <c r="C23" s="722"/>
      <c r="D23" s="722"/>
      <c r="E23" s="722"/>
      <c r="F23" s="722"/>
      <c r="G23" s="722"/>
      <c r="H23" s="722"/>
      <c r="I23" s="722"/>
      <c r="J23" s="722"/>
      <c r="K23" s="722"/>
      <c r="L23" s="722"/>
      <c r="M23" s="722"/>
      <c r="N23" s="722"/>
      <c r="O23" s="726"/>
      <c r="P23" s="214"/>
      <c r="Q23" s="507"/>
      <c r="R23" s="579"/>
      <c r="S23" s="240" t="s">
        <v>45</v>
      </c>
      <c r="T23" s="65"/>
      <c r="U23" s="65">
        <v>100</v>
      </c>
      <c r="V23" s="65"/>
      <c r="W23" s="65"/>
      <c r="X23" s="65"/>
      <c r="Y23" s="65"/>
      <c r="Z23" s="65"/>
      <c r="AA23" s="65"/>
      <c r="AB23" s="65"/>
      <c r="AC23" s="65"/>
      <c r="AD23" s="65"/>
      <c r="AE23" s="65"/>
      <c r="AF23" s="181">
        <f t="shared" ref="AF23" si="69">SUM(T23:AE23)</f>
        <v>100</v>
      </c>
      <c r="AG23" s="175"/>
      <c r="AH23" s="583"/>
      <c r="AI23" s="577"/>
      <c r="AJ23" s="577"/>
      <c r="AK23" s="577"/>
      <c r="AL23" s="577"/>
      <c r="AM23" s="577"/>
      <c r="AN23" s="577"/>
      <c r="AO23" s="577"/>
      <c r="AP23" s="577"/>
      <c r="AQ23" s="577"/>
      <c r="AR23" s="577"/>
      <c r="AS23" s="577"/>
      <c r="AT23" s="580"/>
    </row>
    <row r="24" spans="1:46" s="174" customFormat="1" ht="33.75" customHeight="1" x14ac:dyDescent="0.25">
      <c r="A24" s="490"/>
      <c r="B24" s="613"/>
      <c r="C24" s="722"/>
      <c r="D24" s="722"/>
      <c r="E24" s="722"/>
      <c r="F24" s="722"/>
      <c r="G24" s="722"/>
      <c r="H24" s="722"/>
      <c r="I24" s="722"/>
      <c r="J24" s="722"/>
      <c r="K24" s="722"/>
      <c r="L24" s="722"/>
      <c r="M24" s="722"/>
      <c r="N24" s="722"/>
      <c r="O24" s="726"/>
      <c r="P24" s="214"/>
      <c r="Q24" s="507" t="s">
        <v>67</v>
      </c>
      <c r="R24" s="579" t="s">
        <v>268</v>
      </c>
      <c r="S24" s="241" t="s">
        <v>44</v>
      </c>
      <c r="T24" s="68"/>
      <c r="U24" s="68"/>
      <c r="V24" s="68">
        <v>10</v>
      </c>
      <c r="W24" s="68">
        <v>10</v>
      </c>
      <c r="X24" s="68">
        <v>10</v>
      </c>
      <c r="Y24" s="68">
        <v>10</v>
      </c>
      <c r="Z24" s="68">
        <v>10</v>
      </c>
      <c r="AA24" s="68">
        <v>10</v>
      </c>
      <c r="AB24" s="68">
        <v>20</v>
      </c>
      <c r="AC24" s="68">
        <v>20</v>
      </c>
      <c r="AD24" s="68"/>
      <c r="AE24" s="68"/>
      <c r="AF24" s="184">
        <f t="shared" ref="AF24" si="70">IF(SUM(T24:AE24)=100,SUM(T24:AE24),IF(SUM(T24:AE24)=0,0,"Debe ponderar 100 puntos"))</f>
        <v>100</v>
      </c>
      <c r="AG24" s="175"/>
      <c r="AH24" s="583" t="str">
        <f t="shared" ref="AH24" si="71">IF(AND(T24=0,T25=0),"No Prog ni Ejec",IF(T24=0,CONCATENATE("No Prog, Ejec=  ",T25),T25/T24))</f>
        <v>No Prog ni Ejec</v>
      </c>
      <c r="AI24" s="577" t="str">
        <f t="shared" ref="AI24" si="72">IF(AND(U24=0,U25=0),"No Prog ni Ejec",IF(U24=0,CONCATENATE("No Prog, Ejec=  ",U25),U25/U24))</f>
        <v>No Prog ni Ejec</v>
      </c>
      <c r="AJ24" s="577">
        <f t="shared" ref="AJ24" si="73">IF(AND(V24=0,V25=0),"No Prog ni Ejec",IF(V24=0,CONCATENATE("No Prog, Ejec=  ",V25),V25/V24))</f>
        <v>1</v>
      </c>
      <c r="AK24" s="577">
        <f t="shared" ref="AK24" si="74">IF(AND(W24=0,W25=0),"No Prog ni Ejec",IF(W24=0,CONCATENATE("No Prog, Ejec=  ",W25),W25/W24))</f>
        <v>1</v>
      </c>
      <c r="AL24" s="577">
        <f t="shared" ref="AL24" si="75">IF(AND(X24=0,X25=0),"No Prog ni Ejec",IF(X24=0,CONCATENATE("No Prog, Ejec=  ",X25),X25/X24))</f>
        <v>1</v>
      </c>
      <c r="AM24" s="577">
        <f t="shared" ref="AM24" si="76">IF(AND(Y24=0,Y25=0),"No Prog ni Ejec",IF(Y24=0,CONCATENATE("No Prog, Ejec=  ",Y25),Y25/Y24))</f>
        <v>1</v>
      </c>
      <c r="AN24" s="577">
        <f t="shared" ref="AN24:AT24" si="77">IF(AND(Z24=0,Z25=0),"No Prog ni Ejec",IF(Z24=0,CONCATENATE("No Prog, Ejec=  ",Z25),Z25/Z24))</f>
        <v>1</v>
      </c>
      <c r="AO24" s="577">
        <f t="shared" si="77"/>
        <v>1</v>
      </c>
      <c r="AP24" s="577">
        <f t="shared" si="77"/>
        <v>1</v>
      </c>
      <c r="AQ24" s="577">
        <f t="shared" si="77"/>
        <v>1</v>
      </c>
      <c r="AR24" s="577" t="str">
        <f t="shared" si="77"/>
        <v>No Prog ni Ejec</v>
      </c>
      <c r="AS24" s="577" t="str">
        <f t="shared" si="77"/>
        <v>No Prog ni Ejec</v>
      </c>
      <c r="AT24" s="580">
        <f t="shared" si="77"/>
        <v>1</v>
      </c>
    </row>
    <row r="25" spans="1:46" s="174" customFormat="1" ht="33.75" customHeight="1" thickBot="1" x14ac:dyDescent="0.3">
      <c r="A25" s="491"/>
      <c r="B25" s="614"/>
      <c r="C25" s="723"/>
      <c r="D25" s="723"/>
      <c r="E25" s="723"/>
      <c r="F25" s="723"/>
      <c r="G25" s="723"/>
      <c r="H25" s="723"/>
      <c r="I25" s="723"/>
      <c r="J25" s="723"/>
      <c r="K25" s="723"/>
      <c r="L25" s="723"/>
      <c r="M25" s="723"/>
      <c r="N25" s="723"/>
      <c r="O25" s="727"/>
      <c r="P25" s="214"/>
      <c r="Q25" s="516"/>
      <c r="R25" s="646"/>
      <c r="S25" s="242" t="s">
        <v>45</v>
      </c>
      <c r="T25" s="66"/>
      <c r="U25" s="66"/>
      <c r="V25" s="66">
        <v>10</v>
      </c>
      <c r="W25" s="66">
        <v>10</v>
      </c>
      <c r="X25" s="66">
        <v>10</v>
      </c>
      <c r="Y25" s="66">
        <v>10</v>
      </c>
      <c r="Z25" s="66">
        <v>10</v>
      </c>
      <c r="AA25" s="66">
        <v>10</v>
      </c>
      <c r="AB25" s="66">
        <v>20</v>
      </c>
      <c r="AC25" s="66">
        <v>20</v>
      </c>
      <c r="AD25" s="66"/>
      <c r="AE25" s="66"/>
      <c r="AF25" s="187">
        <f t="shared" ref="AF25" si="78">SUM(T25:AE25)</f>
        <v>100</v>
      </c>
      <c r="AG25" s="175"/>
      <c r="AH25" s="598"/>
      <c r="AI25" s="586"/>
      <c r="AJ25" s="586"/>
      <c r="AK25" s="586"/>
      <c r="AL25" s="586"/>
      <c r="AM25" s="586"/>
      <c r="AN25" s="586"/>
      <c r="AO25" s="586"/>
      <c r="AP25" s="586"/>
      <c r="AQ25" s="586"/>
      <c r="AR25" s="586"/>
      <c r="AS25" s="586"/>
      <c r="AT25" s="585"/>
    </row>
    <row r="26" spans="1:46" s="174" customFormat="1" ht="39.75" customHeight="1" thickTop="1" x14ac:dyDescent="0.25">
      <c r="A26" s="486">
        <v>3</v>
      </c>
      <c r="B26" s="711" t="str">
        <f>+'CONSOLIDADO ENE-DIC 2017'!C21</f>
        <v>Formar 150 líderes del sector, a través de procesos de formación en liderazgo,  gestión del desarrollo turístico, bilingüismo, entre otros</v>
      </c>
      <c r="C26" s="718">
        <v>0</v>
      </c>
      <c r="D26" s="718">
        <v>0</v>
      </c>
      <c r="E26" s="718">
        <v>0</v>
      </c>
      <c r="F26" s="718">
        <v>0</v>
      </c>
      <c r="G26" s="718">
        <v>0</v>
      </c>
      <c r="H26" s="718">
        <v>0</v>
      </c>
      <c r="I26" s="718">
        <v>0</v>
      </c>
      <c r="J26" s="718">
        <v>0</v>
      </c>
      <c r="K26" s="718">
        <v>56</v>
      </c>
      <c r="L26" s="718">
        <v>0</v>
      </c>
      <c r="M26" s="718">
        <v>103</v>
      </c>
      <c r="N26" s="718">
        <v>0</v>
      </c>
      <c r="O26" s="733">
        <f>SUM(C26:N27)</f>
        <v>159</v>
      </c>
      <c r="P26" s="214"/>
      <c r="Q26" s="515" t="s">
        <v>70</v>
      </c>
      <c r="R26" s="724" t="s">
        <v>269</v>
      </c>
      <c r="S26" s="243" t="s">
        <v>44</v>
      </c>
      <c r="T26" s="70"/>
      <c r="U26" s="70"/>
      <c r="V26" s="70">
        <v>10</v>
      </c>
      <c r="W26" s="70">
        <v>10</v>
      </c>
      <c r="X26" s="70">
        <v>10</v>
      </c>
      <c r="Y26" s="70">
        <v>10</v>
      </c>
      <c r="Z26" s="70">
        <v>10</v>
      </c>
      <c r="AA26" s="70">
        <v>15</v>
      </c>
      <c r="AB26" s="70">
        <v>15</v>
      </c>
      <c r="AC26" s="70">
        <v>10</v>
      </c>
      <c r="AD26" s="70">
        <v>10</v>
      </c>
      <c r="AE26" s="70"/>
      <c r="AF26" s="193">
        <f t="shared" ref="AF26" si="79">IF(SUM(T26:AE26)=100,SUM(T26:AE26),IF(SUM(T26:AE26)=0,0,"Debe ponderar 100 puntos"))</f>
        <v>100</v>
      </c>
      <c r="AG26" s="175"/>
      <c r="AH26" s="615" t="str">
        <f t="shared" ref="AH26" si="80">IF(AND(T26=0,T27=0),"No Prog ni Ejec",IF(T26=0,CONCATENATE("No Prog, Ejec=  ",T27),T27/T26))</f>
        <v>No Prog ni Ejec</v>
      </c>
      <c r="AI26" s="611" t="str">
        <f t="shared" ref="AI26" si="81">IF(AND(U26=0,U27=0),"No Prog ni Ejec",IF(U26=0,CONCATENATE("No Prog, Ejec=  ",U27),U27/U26))</f>
        <v>No Prog ni Ejec</v>
      </c>
      <c r="AJ26" s="611">
        <f t="shared" ref="AJ26" si="82">IF(AND(V26=0,V27=0),"No Prog ni Ejec",IF(V26=0,CONCATENATE("No Prog, Ejec=  ",V27),V27/V26))</f>
        <v>0.8</v>
      </c>
      <c r="AK26" s="611">
        <f t="shared" ref="AK26" si="83">IF(AND(W26=0,W27=0),"No Prog ni Ejec",IF(W26=0,CONCATENATE("No Prog, Ejec=  ",W27),W27/W26))</f>
        <v>0</v>
      </c>
      <c r="AL26" s="611">
        <f t="shared" ref="AL26" si="84">IF(AND(X26=0,X27=0),"No Prog ni Ejec",IF(X26=0,CONCATENATE("No Prog, Ejec=  ",X27),X27/X26))</f>
        <v>0</v>
      </c>
      <c r="AM26" s="611">
        <f t="shared" ref="AM26" si="85">IF(AND(Y26=0,Y27=0),"No Prog ni Ejec",IF(Y26=0,CONCATENATE("No Prog, Ejec=  ",Y27),Y27/Y26))</f>
        <v>0.8</v>
      </c>
      <c r="AN26" s="611">
        <f t="shared" ref="AN26:AT26" si="86">IF(AND(Z26=0,Z27=0),"No Prog ni Ejec",IF(Z26=0,CONCATENATE("No Prog, Ejec=  ",Z27),Z27/Z26))</f>
        <v>1</v>
      </c>
      <c r="AO26" s="611">
        <f t="shared" si="86"/>
        <v>0.66666666666666663</v>
      </c>
      <c r="AP26" s="611">
        <f t="shared" si="86"/>
        <v>0.53333333333333333</v>
      </c>
      <c r="AQ26" s="611">
        <f t="shared" si="86"/>
        <v>1</v>
      </c>
      <c r="AR26" s="611">
        <f t="shared" si="86"/>
        <v>1</v>
      </c>
      <c r="AS26" s="611" t="str">
        <f t="shared" si="86"/>
        <v>No Prog, Ejec=  36</v>
      </c>
      <c r="AT26" s="610">
        <f t="shared" si="86"/>
        <v>1</v>
      </c>
    </row>
    <row r="27" spans="1:46" s="174" customFormat="1" ht="39.75" customHeight="1" thickBot="1" x14ac:dyDescent="0.3">
      <c r="A27" s="488"/>
      <c r="B27" s="713"/>
      <c r="C27" s="719"/>
      <c r="D27" s="719"/>
      <c r="E27" s="719"/>
      <c r="F27" s="719"/>
      <c r="G27" s="719"/>
      <c r="H27" s="719"/>
      <c r="I27" s="719"/>
      <c r="J27" s="719"/>
      <c r="K27" s="719"/>
      <c r="L27" s="719"/>
      <c r="M27" s="719"/>
      <c r="N27" s="719"/>
      <c r="O27" s="732"/>
      <c r="P27" s="214"/>
      <c r="Q27" s="516"/>
      <c r="R27" s="646"/>
      <c r="S27" s="242" t="s">
        <v>45</v>
      </c>
      <c r="T27" s="66"/>
      <c r="U27" s="66"/>
      <c r="V27" s="66">
        <v>8</v>
      </c>
      <c r="W27" s="66">
        <v>0</v>
      </c>
      <c r="X27" s="66">
        <v>0</v>
      </c>
      <c r="Y27" s="66">
        <v>8</v>
      </c>
      <c r="Z27" s="66">
        <v>10</v>
      </c>
      <c r="AA27" s="66">
        <v>10</v>
      </c>
      <c r="AB27" s="66">
        <v>8</v>
      </c>
      <c r="AC27" s="66">
        <v>10</v>
      </c>
      <c r="AD27" s="66">
        <v>10</v>
      </c>
      <c r="AE27" s="66">
        <v>36</v>
      </c>
      <c r="AF27" s="187">
        <f t="shared" ref="AF27" si="87">SUM(T27:AE27)</f>
        <v>100</v>
      </c>
      <c r="AG27" s="175"/>
      <c r="AH27" s="598"/>
      <c r="AI27" s="586"/>
      <c r="AJ27" s="586"/>
      <c r="AK27" s="586"/>
      <c r="AL27" s="586"/>
      <c r="AM27" s="586"/>
      <c r="AN27" s="586"/>
      <c r="AO27" s="586"/>
      <c r="AP27" s="586"/>
      <c r="AQ27" s="586"/>
      <c r="AR27" s="586"/>
      <c r="AS27" s="586"/>
      <c r="AT27" s="585"/>
    </row>
    <row r="28" spans="1:46" s="174" customFormat="1" ht="26.25" customHeight="1" thickTop="1" x14ac:dyDescent="0.25">
      <c r="A28" s="489">
        <v>4</v>
      </c>
      <c r="B28" s="459" t="str">
        <f>+'CONSOLIDADO ENE-DIC 2017'!C22</f>
        <v>Capacitar 2.344 prestadores de servicios turísticos y conexos, en cultura turística</v>
      </c>
      <c r="C28" s="705">
        <v>174</v>
      </c>
      <c r="D28" s="705">
        <v>282</v>
      </c>
      <c r="E28" s="705">
        <v>452</v>
      </c>
      <c r="F28" s="705">
        <v>269</v>
      </c>
      <c r="G28" s="705">
        <v>337</v>
      </c>
      <c r="H28" s="705">
        <v>229</v>
      </c>
      <c r="I28" s="705">
        <v>355</v>
      </c>
      <c r="J28" s="705">
        <v>387</v>
      </c>
      <c r="K28" s="705">
        <v>304</v>
      </c>
      <c r="L28" s="705">
        <v>36</v>
      </c>
      <c r="M28" s="705">
        <v>3701</v>
      </c>
      <c r="N28" s="705">
        <v>174</v>
      </c>
      <c r="O28" s="708">
        <f>SUM(C28:N39)</f>
        <v>6700</v>
      </c>
      <c r="P28" s="214"/>
      <c r="Q28" s="515" t="s">
        <v>77</v>
      </c>
      <c r="R28" s="724" t="s">
        <v>270</v>
      </c>
      <c r="S28" s="243" t="s">
        <v>44</v>
      </c>
      <c r="T28" s="70"/>
      <c r="U28" s="70"/>
      <c r="V28" s="70"/>
      <c r="W28" s="70"/>
      <c r="X28" s="70"/>
      <c r="Y28" s="70"/>
      <c r="Z28" s="70"/>
      <c r="AA28" s="70"/>
      <c r="AB28" s="70">
        <v>100</v>
      </c>
      <c r="AC28" s="70"/>
      <c r="AD28" s="70"/>
      <c r="AE28" s="70"/>
      <c r="AF28" s="193">
        <f t="shared" ref="AF28" si="88">IF(SUM(T28:AE28)=100,SUM(T28:AE28),IF(SUM(T28:AE28)=0,0,"Debe ponderar 100 puntos"))</f>
        <v>100</v>
      </c>
      <c r="AG28" s="175"/>
      <c r="AH28" s="615" t="str">
        <f t="shared" ref="AH28" si="89">IF(AND(T28=0,T29=0),"No Prog ni Ejec",IF(T28=0,CONCATENATE("No Prog, Ejec=  ",T29),T29/T28))</f>
        <v>No Prog ni Ejec</v>
      </c>
      <c r="AI28" s="611" t="str">
        <f t="shared" ref="AI28" si="90">IF(AND(U28=0,U29=0),"No Prog ni Ejec",IF(U28=0,CONCATENATE("No Prog, Ejec=  ",U29),U29/U28))</f>
        <v>No Prog ni Ejec</v>
      </c>
      <c r="AJ28" s="611" t="str">
        <f t="shared" ref="AJ28" si="91">IF(AND(V28=0,V29=0),"No Prog ni Ejec",IF(V28=0,CONCATENATE("No Prog, Ejec=  ",V29),V29/V28))</f>
        <v>No Prog ni Ejec</v>
      </c>
      <c r="AK28" s="611" t="str">
        <f t="shared" ref="AK28" si="92">IF(AND(W28=0,W29=0),"No Prog ni Ejec",IF(W28=0,CONCATENATE("No Prog, Ejec=  ",W29),W29/W28))</f>
        <v>No Prog ni Ejec</v>
      </c>
      <c r="AL28" s="611" t="str">
        <f t="shared" ref="AL28" si="93">IF(AND(X28=0,X29=0),"No Prog ni Ejec",IF(X28=0,CONCATENATE("No Prog, Ejec=  ",X29),X29/X28))</f>
        <v>No Prog ni Ejec</v>
      </c>
      <c r="AM28" s="611" t="str">
        <f t="shared" ref="AM28" si="94">IF(AND(Y28=0,Y29=0),"No Prog ni Ejec",IF(Y28=0,CONCATENATE("No Prog, Ejec=  ",Y29),Y29/Y28))</f>
        <v>No Prog ni Ejec</v>
      </c>
      <c r="AN28" s="611" t="str">
        <f t="shared" ref="AN28:AT28" si="95">IF(AND(Z28=0,Z29=0),"No Prog ni Ejec",IF(Z28=0,CONCATENATE("No Prog, Ejec=  ",Z29),Z29/Z28))</f>
        <v>No Prog ni Ejec</v>
      </c>
      <c r="AO28" s="611" t="str">
        <f t="shared" si="95"/>
        <v>No Prog ni Ejec</v>
      </c>
      <c r="AP28" s="611">
        <f t="shared" si="95"/>
        <v>1</v>
      </c>
      <c r="AQ28" s="611" t="str">
        <f t="shared" si="95"/>
        <v>No Prog ni Ejec</v>
      </c>
      <c r="AR28" s="611" t="str">
        <f t="shared" si="95"/>
        <v>No Prog ni Ejec</v>
      </c>
      <c r="AS28" s="611" t="str">
        <f t="shared" si="95"/>
        <v>No Prog ni Ejec</v>
      </c>
      <c r="AT28" s="610">
        <f t="shared" si="95"/>
        <v>1</v>
      </c>
    </row>
    <row r="29" spans="1:46" s="174" customFormat="1" ht="26.25" customHeight="1" x14ac:dyDescent="0.25">
      <c r="A29" s="490"/>
      <c r="B29" s="460"/>
      <c r="C29" s="706"/>
      <c r="D29" s="706"/>
      <c r="E29" s="706"/>
      <c r="F29" s="706"/>
      <c r="G29" s="706"/>
      <c r="H29" s="706"/>
      <c r="I29" s="706"/>
      <c r="J29" s="706"/>
      <c r="K29" s="706"/>
      <c r="L29" s="706"/>
      <c r="M29" s="706"/>
      <c r="N29" s="706"/>
      <c r="O29" s="709"/>
      <c r="P29" s="214"/>
      <c r="Q29" s="507"/>
      <c r="R29" s="579"/>
      <c r="S29" s="240" t="s">
        <v>45</v>
      </c>
      <c r="T29" s="65"/>
      <c r="U29" s="65"/>
      <c r="V29" s="65"/>
      <c r="W29" s="65"/>
      <c r="X29" s="65"/>
      <c r="Y29" s="65"/>
      <c r="Z29" s="65"/>
      <c r="AA29" s="65"/>
      <c r="AB29" s="65">
        <v>100</v>
      </c>
      <c r="AC29" s="65"/>
      <c r="AD29" s="65"/>
      <c r="AE29" s="65"/>
      <c r="AF29" s="181">
        <f t="shared" ref="AF29" si="96">SUM(T29:AE29)</f>
        <v>100</v>
      </c>
      <c r="AG29" s="175"/>
      <c r="AH29" s="583"/>
      <c r="AI29" s="577"/>
      <c r="AJ29" s="577"/>
      <c r="AK29" s="577"/>
      <c r="AL29" s="577"/>
      <c r="AM29" s="577"/>
      <c r="AN29" s="577"/>
      <c r="AO29" s="577"/>
      <c r="AP29" s="577"/>
      <c r="AQ29" s="577"/>
      <c r="AR29" s="577"/>
      <c r="AS29" s="577"/>
      <c r="AT29" s="580"/>
    </row>
    <row r="30" spans="1:46" s="174" customFormat="1" ht="26.25" customHeight="1" x14ac:dyDescent="0.25">
      <c r="A30" s="490"/>
      <c r="B30" s="460"/>
      <c r="C30" s="706"/>
      <c r="D30" s="706"/>
      <c r="E30" s="706"/>
      <c r="F30" s="706"/>
      <c r="G30" s="706"/>
      <c r="H30" s="706"/>
      <c r="I30" s="706"/>
      <c r="J30" s="706"/>
      <c r="K30" s="706"/>
      <c r="L30" s="706"/>
      <c r="M30" s="706"/>
      <c r="N30" s="706"/>
      <c r="O30" s="709"/>
      <c r="P30" s="214"/>
      <c r="Q30" s="507" t="s">
        <v>78</v>
      </c>
      <c r="R30" s="579" t="s">
        <v>271</v>
      </c>
      <c r="S30" s="241" t="s">
        <v>44</v>
      </c>
      <c r="T30" s="64"/>
      <c r="U30" s="64"/>
      <c r="V30" s="64"/>
      <c r="W30" s="64"/>
      <c r="X30" s="64"/>
      <c r="Y30" s="64"/>
      <c r="Z30" s="64"/>
      <c r="AA30" s="64"/>
      <c r="AB30" s="64"/>
      <c r="AC30" s="64">
        <v>30</v>
      </c>
      <c r="AD30" s="64">
        <v>30</v>
      </c>
      <c r="AE30" s="64">
        <v>40</v>
      </c>
      <c r="AF30" s="184">
        <f t="shared" ref="AF30" si="97">IF(SUM(T30:AE30)=100,SUM(T30:AE30),IF(SUM(T30:AE30)=0,0,"Debe ponderar 100 puntos"))</f>
        <v>100</v>
      </c>
      <c r="AG30" s="175"/>
      <c r="AH30" s="583" t="str">
        <f t="shared" ref="AH30" si="98">IF(AND(T30=0,T31=0),"No Prog ni Ejec",IF(T30=0,CONCATENATE("No Prog, Ejec=  ",T31),T31/T30))</f>
        <v>No Prog ni Ejec</v>
      </c>
      <c r="AI30" s="577" t="str">
        <f t="shared" ref="AI30" si="99">IF(AND(U30=0,U31=0),"No Prog ni Ejec",IF(U30=0,CONCATENATE("No Prog, Ejec=  ",U31),U31/U30))</f>
        <v>No Prog ni Ejec</v>
      </c>
      <c r="AJ30" s="577" t="str">
        <f t="shared" ref="AJ30" si="100">IF(AND(V30=0,V31=0),"No Prog ni Ejec",IF(V30=0,CONCATENATE("No Prog, Ejec=  ",V31),V31/V30))</f>
        <v>No Prog ni Ejec</v>
      </c>
      <c r="AK30" s="577" t="str">
        <f t="shared" ref="AK30" si="101">IF(AND(W30=0,W31=0),"No Prog ni Ejec",IF(W30=0,CONCATENATE("No Prog, Ejec=  ",W31),W31/W30))</f>
        <v>No Prog ni Ejec</v>
      </c>
      <c r="AL30" s="577" t="str">
        <f t="shared" ref="AL30" si="102">IF(AND(X30=0,X31=0),"No Prog ni Ejec",IF(X30=0,CONCATENATE("No Prog, Ejec=  ",X31),X31/X30))</f>
        <v>No Prog ni Ejec</v>
      </c>
      <c r="AM30" s="577" t="str">
        <f t="shared" ref="AM30" si="103">IF(AND(Y30=0,Y31=0),"No Prog ni Ejec",IF(Y30=0,CONCATENATE("No Prog, Ejec=  ",Y31),Y31/Y30))</f>
        <v>No Prog ni Ejec</v>
      </c>
      <c r="AN30" s="577" t="str">
        <f t="shared" ref="AN30:AT30" si="104">IF(AND(Z30=0,Z31=0),"No Prog ni Ejec",IF(Z30=0,CONCATENATE("No Prog, Ejec=  ",Z31),Z31/Z30))</f>
        <v>No Prog ni Ejec</v>
      </c>
      <c r="AO30" s="577" t="str">
        <f t="shared" si="104"/>
        <v>No Prog ni Ejec</v>
      </c>
      <c r="AP30" s="577" t="str">
        <f t="shared" si="104"/>
        <v>No Prog ni Ejec</v>
      </c>
      <c r="AQ30" s="577">
        <f t="shared" si="104"/>
        <v>0</v>
      </c>
      <c r="AR30" s="577">
        <f t="shared" si="104"/>
        <v>1</v>
      </c>
      <c r="AS30" s="577">
        <f t="shared" si="104"/>
        <v>0.5</v>
      </c>
      <c r="AT30" s="580">
        <f t="shared" si="104"/>
        <v>0.5</v>
      </c>
    </row>
    <row r="31" spans="1:46" s="174" customFormat="1" ht="26.25" customHeight="1" x14ac:dyDescent="0.25">
      <c r="A31" s="490"/>
      <c r="B31" s="460"/>
      <c r="C31" s="706"/>
      <c r="D31" s="706"/>
      <c r="E31" s="706"/>
      <c r="F31" s="706"/>
      <c r="G31" s="706"/>
      <c r="H31" s="706"/>
      <c r="I31" s="706"/>
      <c r="J31" s="706"/>
      <c r="K31" s="706"/>
      <c r="L31" s="706"/>
      <c r="M31" s="706"/>
      <c r="N31" s="706"/>
      <c r="O31" s="709"/>
      <c r="P31" s="214"/>
      <c r="Q31" s="507"/>
      <c r="R31" s="579"/>
      <c r="S31" s="240" t="s">
        <v>45</v>
      </c>
      <c r="T31" s="65"/>
      <c r="U31" s="65"/>
      <c r="V31" s="65"/>
      <c r="W31" s="65"/>
      <c r="X31" s="65"/>
      <c r="Y31" s="65"/>
      <c r="Z31" s="65"/>
      <c r="AA31" s="65"/>
      <c r="AB31" s="65"/>
      <c r="AC31" s="65">
        <v>0</v>
      </c>
      <c r="AD31" s="65">
        <v>30</v>
      </c>
      <c r="AE31" s="65">
        <v>20</v>
      </c>
      <c r="AF31" s="181">
        <f t="shared" ref="AF31" si="105">SUM(T31:AE31)</f>
        <v>50</v>
      </c>
      <c r="AG31" s="175"/>
      <c r="AH31" s="583"/>
      <c r="AI31" s="577"/>
      <c r="AJ31" s="577"/>
      <c r="AK31" s="577"/>
      <c r="AL31" s="577"/>
      <c r="AM31" s="577"/>
      <c r="AN31" s="577"/>
      <c r="AO31" s="577"/>
      <c r="AP31" s="577"/>
      <c r="AQ31" s="577"/>
      <c r="AR31" s="577"/>
      <c r="AS31" s="577"/>
      <c r="AT31" s="580"/>
    </row>
    <row r="32" spans="1:46" s="174" customFormat="1" ht="26.25" customHeight="1" x14ac:dyDescent="0.25">
      <c r="A32" s="490"/>
      <c r="B32" s="460"/>
      <c r="C32" s="706"/>
      <c r="D32" s="706"/>
      <c r="E32" s="706"/>
      <c r="F32" s="706"/>
      <c r="G32" s="706"/>
      <c r="H32" s="706"/>
      <c r="I32" s="706"/>
      <c r="J32" s="706"/>
      <c r="K32" s="706"/>
      <c r="L32" s="706"/>
      <c r="M32" s="706"/>
      <c r="N32" s="706"/>
      <c r="O32" s="709"/>
      <c r="P32" s="214"/>
      <c r="Q32" s="507" t="s">
        <v>79</v>
      </c>
      <c r="R32" s="579" t="s">
        <v>272</v>
      </c>
      <c r="S32" s="241" t="s">
        <v>44</v>
      </c>
      <c r="T32" s="68">
        <v>6</v>
      </c>
      <c r="U32" s="68">
        <v>6</v>
      </c>
      <c r="V32" s="68">
        <v>8</v>
      </c>
      <c r="W32" s="68">
        <v>10</v>
      </c>
      <c r="X32" s="68">
        <v>10</v>
      </c>
      <c r="Y32" s="68">
        <v>10</v>
      </c>
      <c r="Z32" s="68">
        <v>10</v>
      </c>
      <c r="AA32" s="68">
        <v>10</v>
      </c>
      <c r="AB32" s="68">
        <v>10</v>
      </c>
      <c r="AC32" s="68">
        <v>10</v>
      </c>
      <c r="AD32" s="68">
        <v>10</v>
      </c>
      <c r="AE32" s="68"/>
      <c r="AF32" s="184">
        <f t="shared" ref="AF32" si="106">IF(SUM(T32:AE32)=100,SUM(T32:AE32),IF(SUM(T32:AE32)=0,0,"Debe ponderar 100 puntos"))</f>
        <v>100</v>
      </c>
      <c r="AG32" s="175"/>
      <c r="AH32" s="583">
        <f t="shared" ref="AH32" si="107">IF(AND(T32=0,T33=0),"No Prog ni Ejec",IF(T32=0,CONCATENATE("No Prog, Ejec=  ",T33),T33/T32))</f>
        <v>1.1666666666666667</v>
      </c>
      <c r="AI32" s="577">
        <f t="shared" ref="AI32" si="108">IF(AND(U32=0,U33=0),"No Prog ni Ejec",IF(U32=0,CONCATENATE("No Prog, Ejec=  ",U33),U33/U32))</f>
        <v>1.6666666666666667</v>
      </c>
      <c r="AJ32" s="577">
        <f t="shared" ref="AJ32" si="109">IF(AND(V32=0,V33=0),"No Prog ni Ejec",IF(V32=0,CONCATENATE("No Prog, Ejec=  ",V33),V33/V32))</f>
        <v>1.875</v>
      </c>
      <c r="AK32" s="577">
        <f t="shared" ref="AK32" si="110">IF(AND(W32=0,W33=0),"No Prog ni Ejec",IF(W32=0,CONCATENATE("No Prog, Ejec=  ",W33),W33/W32))</f>
        <v>1.53</v>
      </c>
      <c r="AL32" s="577">
        <f t="shared" ref="AL32" si="111">IF(AND(X32=0,X33=0),"No Prog ni Ejec",IF(X32=0,CONCATENATE("No Prog, Ejec=  ",X33),X33/X32))</f>
        <v>1.2</v>
      </c>
      <c r="AM32" s="577">
        <f t="shared" ref="AM32" si="112">IF(AND(Y32=0,Y33=0),"No Prog ni Ejec",IF(Y32=0,CONCATENATE("No Prog, Ejec=  ",Y33),Y33/Y32))</f>
        <v>0.5</v>
      </c>
      <c r="AN32" s="577">
        <f t="shared" ref="AN32:AT32" si="113">IF(AND(Z32=0,Z33=0),"No Prog ni Ejec",IF(Z32=0,CONCATENATE("No Prog, Ejec=  ",Z33),Z33/Z32))</f>
        <v>0.6</v>
      </c>
      <c r="AO32" s="577">
        <f t="shared" si="113"/>
        <v>2.8</v>
      </c>
      <c r="AP32" s="577">
        <f t="shared" si="113"/>
        <v>1</v>
      </c>
      <c r="AQ32" s="577">
        <f t="shared" si="113"/>
        <v>0.2</v>
      </c>
      <c r="AR32" s="577">
        <f t="shared" si="113"/>
        <v>0.2</v>
      </c>
      <c r="AS32" s="577" t="str">
        <f t="shared" si="113"/>
        <v>No Prog, Ejec=  2</v>
      </c>
      <c r="AT32" s="580">
        <f t="shared" si="113"/>
        <v>1.143</v>
      </c>
    </row>
    <row r="33" spans="1:46" s="174" customFormat="1" ht="26.25" customHeight="1" x14ac:dyDescent="0.25">
      <c r="A33" s="490"/>
      <c r="B33" s="460"/>
      <c r="C33" s="706"/>
      <c r="D33" s="706"/>
      <c r="E33" s="706"/>
      <c r="F33" s="706"/>
      <c r="G33" s="706"/>
      <c r="H33" s="706"/>
      <c r="I33" s="706"/>
      <c r="J33" s="706"/>
      <c r="K33" s="706"/>
      <c r="L33" s="706"/>
      <c r="M33" s="706"/>
      <c r="N33" s="706"/>
      <c r="O33" s="709"/>
      <c r="P33" s="214"/>
      <c r="Q33" s="507"/>
      <c r="R33" s="579"/>
      <c r="S33" s="240" t="s">
        <v>45</v>
      </c>
      <c r="T33" s="65">
        <v>7</v>
      </c>
      <c r="U33" s="65">
        <v>10</v>
      </c>
      <c r="V33" s="65">
        <v>15</v>
      </c>
      <c r="W33" s="65">
        <v>15.3</v>
      </c>
      <c r="X33" s="65">
        <v>12</v>
      </c>
      <c r="Y33" s="65">
        <v>5</v>
      </c>
      <c r="Z33" s="65">
        <v>6</v>
      </c>
      <c r="AA33" s="65">
        <v>28</v>
      </c>
      <c r="AB33" s="65">
        <v>10</v>
      </c>
      <c r="AC33" s="65">
        <v>2</v>
      </c>
      <c r="AD33" s="65">
        <v>2</v>
      </c>
      <c r="AE33" s="65">
        <v>2</v>
      </c>
      <c r="AF33" s="181">
        <f t="shared" ref="AF33" si="114">SUM(T33:AE33)</f>
        <v>114.3</v>
      </c>
      <c r="AG33" s="175"/>
      <c r="AH33" s="583"/>
      <c r="AI33" s="577"/>
      <c r="AJ33" s="577"/>
      <c r="AK33" s="577"/>
      <c r="AL33" s="577"/>
      <c r="AM33" s="577"/>
      <c r="AN33" s="577"/>
      <c r="AO33" s="577"/>
      <c r="AP33" s="577"/>
      <c r="AQ33" s="577"/>
      <c r="AR33" s="577"/>
      <c r="AS33" s="577"/>
      <c r="AT33" s="580"/>
    </row>
    <row r="34" spans="1:46" s="174" customFormat="1" ht="26.25" customHeight="1" x14ac:dyDescent="0.25">
      <c r="A34" s="490"/>
      <c r="B34" s="460"/>
      <c r="C34" s="706"/>
      <c r="D34" s="706"/>
      <c r="E34" s="706"/>
      <c r="F34" s="706"/>
      <c r="G34" s="706"/>
      <c r="H34" s="706"/>
      <c r="I34" s="706"/>
      <c r="J34" s="706"/>
      <c r="K34" s="706"/>
      <c r="L34" s="706"/>
      <c r="M34" s="706"/>
      <c r="N34" s="706"/>
      <c r="O34" s="709"/>
      <c r="P34" s="214"/>
      <c r="Q34" s="507" t="s">
        <v>80</v>
      </c>
      <c r="R34" s="579" t="s">
        <v>104</v>
      </c>
      <c r="S34" s="241" t="s">
        <v>44</v>
      </c>
      <c r="T34" s="68"/>
      <c r="U34" s="68">
        <v>10</v>
      </c>
      <c r="V34" s="68">
        <v>10</v>
      </c>
      <c r="W34" s="68">
        <v>10</v>
      </c>
      <c r="X34" s="68">
        <v>10</v>
      </c>
      <c r="Y34" s="68">
        <v>10</v>
      </c>
      <c r="Z34" s="68">
        <v>10</v>
      </c>
      <c r="AA34" s="68">
        <v>10</v>
      </c>
      <c r="AB34" s="68">
        <v>10</v>
      </c>
      <c r="AC34" s="68">
        <v>10</v>
      </c>
      <c r="AD34" s="68">
        <v>10</v>
      </c>
      <c r="AE34" s="68"/>
      <c r="AF34" s="184">
        <f t="shared" ref="AF34" si="115">IF(SUM(T34:AE34)=100,SUM(T34:AE34),IF(SUM(T34:AE34)=0,0,"Debe ponderar 100 puntos"))</f>
        <v>100</v>
      </c>
      <c r="AG34" s="175"/>
      <c r="AH34" s="583" t="str">
        <f t="shared" ref="AH34" si="116">IF(AND(T34=0,T35=0),"No Prog ni Ejec",IF(T34=0,CONCATENATE("No Prog, Ejec=  ",T35),T35/T34))</f>
        <v>No Prog ni Ejec</v>
      </c>
      <c r="AI34" s="577">
        <f t="shared" ref="AI34" si="117">IF(AND(U34=0,U35=0),"No Prog ni Ejec",IF(U34=0,CONCATENATE("No Prog, Ejec=  ",U35),U35/U34))</f>
        <v>0.2</v>
      </c>
      <c r="AJ34" s="577">
        <f t="shared" ref="AJ34" si="118">IF(AND(V34=0,V35=0),"No Prog ni Ejec",IF(V34=0,CONCATENATE("No Prog, Ejec=  ",V35),V35/V34))</f>
        <v>3.3</v>
      </c>
      <c r="AK34" s="577">
        <f t="shared" ref="AK34" si="119">IF(AND(W34=0,W35=0),"No Prog ni Ejec",IF(W34=0,CONCATENATE("No Prog, Ejec=  ",W35),W35/W34))</f>
        <v>1.4</v>
      </c>
      <c r="AL34" s="577">
        <f t="shared" ref="AL34" si="120">IF(AND(X34=0,X35=0),"No Prog ni Ejec",IF(X34=0,CONCATENATE("No Prog, Ejec=  ",X35),X35/X34))</f>
        <v>1.1000000000000001</v>
      </c>
      <c r="AM34" s="577">
        <f t="shared" ref="AM34" si="121">IF(AND(Y34=0,Y35=0),"No Prog ni Ejec",IF(Y34=0,CONCATENATE("No Prog, Ejec=  ",Y35),Y35/Y34))</f>
        <v>1.4</v>
      </c>
      <c r="AN34" s="577">
        <f t="shared" ref="AN34:AT34" si="122">IF(AND(Z34=0,Z35=0),"No Prog ni Ejec",IF(Z34=0,CONCATENATE("No Prog, Ejec=  ",Z35),Z35/Z34))</f>
        <v>3</v>
      </c>
      <c r="AO34" s="577">
        <f t="shared" si="122"/>
        <v>1</v>
      </c>
      <c r="AP34" s="577">
        <f t="shared" si="122"/>
        <v>0.8</v>
      </c>
      <c r="AQ34" s="577">
        <f t="shared" si="122"/>
        <v>0</v>
      </c>
      <c r="AR34" s="577">
        <f t="shared" si="122"/>
        <v>0.3</v>
      </c>
      <c r="AS34" s="577" t="str">
        <f t="shared" si="122"/>
        <v>No Prog, Ejec=  2</v>
      </c>
      <c r="AT34" s="580">
        <f t="shared" si="122"/>
        <v>1.27</v>
      </c>
    </row>
    <row r="35" spans="1:46" s="174" customFormat="1" ht="26.25" customHeight="1" x14ac:dyDescent="0.25">
      <c r="A35" s="490"/>
      <c r="B35" s="460"/>
      <c r="C35" s="706"/>
      <c r="D35" s="706"/>
      <c r="E35" s="706"/>
      <c r="F35" s="706"/>
      <c r="G35" s="706"/>
      <c r="H35" s="706"/>
      <c r="I35" s="706"/>
      <c r="J35" s="706"/>
      <c r="K35" s="706"/>
      <c r="L35" s="706"/>
      <c r="M35" s="706"/>
      <c r="N35" s="706"/>
      <c r="O35" s="709"/>
      <c r="P35" s="214"/>
      <c r="Q35" s="507"/>
      <c r="R35" s="579"/>
      <c r="S35" s="240" t="s">
        <v>45</v>
      </c>
      <c r="T35" s="65"/>
      <c r="U35" s="65">
        <v>2</v>
      </c>
      <c r="V35" s="65">
        <v>33</v>
      </c>
      <c r="W35" s="65">
        <v>14</v>
      </c>
      <c r="X35" s="65">
        <v>11</v>
      </c>
      <c r="Y35" s="65">
        <v>14</v>
      </c>
      <c r="Z35" s="65">
        <v>30</v>
      </c>
      <c r="AA35" s="65">
        <v>10</v>
      </c>
      <c r="AB35" s="65">
        <v>8</v>
      </c>
      <c r="AC35" s="65">
        <v>0</v>
      </c>
      <c r="AD35" s="65">
        <v>3</v>
      </c>
      <c r="AE35" s="65">
        <v>2</v>
      </c>
      <c r="AF35" s="181">
        <f t="shared" ref="AF35" si="123">SUM(T35:AE35)</f>
        <v>127</v>
      </c>
      <c r="AG35" s="175"/>
      <c r="AH35" s="583"/>
      <c r="AI35" s="577"/>
      <c r="AJ35" s="577"/>
      <c r="AK35" s="577"/>
      <c r="AL35" s="577"/>
      <c r="AM35" s="577"/>
      <c r="AN35" s="577"/>
      <c r="AO35" s="577"/>
      <c r="AP35" s="577"/>
      <c r="AQ35" s="577"/>
      <c r="AR35" s="577"/>
      <c r="AS35" s="577"/>
      <c r="AT35" s="580"/>
    </row>
    <row r="36" spans="1:46" s="174" customFormat="1" ht="26.25" customHeight="1" x14ac:dyDescent="0.25">
      <c r="A36" s="490"/>
      <c r="B36" s="460"/>
      <c r="C36" s="706"/>
      <c r="D36" s="706"/>
      <c r="E36" s="706"/>
      <c r="F36" s="706"/>
      <c r="G36" s="706"/>
      <c r="H36" s="706"/>
      <c r="I36" s="706"/>
      <c r="J36" s="706"/>
      <c r="K36" s="706"/>
      <c r="L36" s="706"/>
      <c r="M36" s="706"/>
      <c r="N36" s="706"/>
      <c r="O36" s="709"/>
      <c r="P36" s="214"/>
      <c r="Q36" s="507" t="s">
        <v>81</v>
      </c>
      <c r="R36" s="579" t="s">
        <v>273</v>
      </c>
      <c r="S36" s="241" t="s">
        <v>44</v>
      </c>
      <c r="T36" s="68"/>
      <c r="U36" s="68"/>
      <c r="V36" s="68"/>
      <c r="W36" s="68"/>
      <c r="X36" s="68"/>
      <c r="Y36" s="68"/>
      <c r="Z36" s="68"/>
      <c r="AA36" s="68"/>
      <c r="AB36" s="68"/>
      <c r="AC36" s="68">
        <v>100</v>
      </c>
      <c r="AD36" s="68"/>
      <c r="AE36" s="68"/>
      <c r="AF36" s="184">
        <f t="shared" ref="AF36" si="124">IF(SUM(T36:AE36)=100,SUM(T36:AE36),IF(SUM(T36:AE36)=0,0,"Debe ponderar 100 puntos"))</f>
        <v>100</v>
      </c>
      <c r="AG36" s="175"/>
      <c r="AH36" s="583" t="str">
        <f t="shared" ref="AH36" si="125">IF(AND(T36=0,T37=0),"No Prog ni Ejec",IF(T36=0,CONCATENATE("No Prog, Ejec=  ",T37),T37/T36))</f>
        <v>No Prog ni Ejec</v>
      </c>
      <c r="AI36" s="577" t="str">
        <f t="shared" ref="AI36" si="126">IF(AND(U36=0,U37=0),"No Prog ni Ejec",IF(U36=0,CONCATENATE("No Prog, Ejec=  ",U37),U37/U36))</f>
        <v>No Prog ni Ejec</v>
      </c>
      <c r="AJ36" s="577" t="str">
        <f t="shared" ref="AJ36" si="127">IF(AND(V36=0,V37=0),"No Prog ni Ejec",IF(V36=0,CONCATENATE("No Prog, Ejec=  ",V37),V37/V36))</f>
        <v>No Prog ni Ejec</v>
      </c>
      <c r="AK36" s="577" t="str">
        <f t="shared" ref="AK36" si="128">IF(AND(W36=0,W37=0),"No Prog ni Ejec",IF(W36=0,CONCATENATE("No Prog, Ejec=  ",W37),W37/W36))</f>
        <v>No Prog ni Ejec</v>
      </c>
      <c r="AL36" s="577" t="str">
        <f t="shared" ref="AL36" si="129">IF(AND(X36=0,X37=0),"No Prog ni Ejec",IF(X36=0,CONCATENATE("No Prog, Ejec=  ",X37),X37/X36))</f>
        <v>No Prog ni Ejec</v>
      </c>
      <c r="AM36" s="577" t="str">
        <f t="shared" ref="AM36" si="130">IF(AND(Y36=0,Y37=0),"No Prog ni Ejec",IF(Y36=0,CONCATENATE("No Prog, Ejec=  ",Y37),Y37/Y36))</f>
        <v>No Prog ni Ejec</v>
      </c>
      <c r="AN36" s="577" t="str">
        <f t="shared" ref="AN36:AT36" si="131">IF(AND(Z36=0,Z37=0),"No Prog ni Ejec",IF(Z36=0,CONCATENATE("No Prog, Ejec=  ",Z37),Z37/Z36))</f>
        <v>No Prog ni Ejec</v>
      </c>
      <c r="AO36" s="577" t="str">
        <f t="shared" si="131"/>
        <v>No Prog ni Ejec</v>
      </c>
      <c r="AP36" s="577" t="str">
        <f t="shared" si="131"/>
        <v>No Prog ni Ejec</v>
      </c>
      <c r="AQ36" s="577">
        <f t="shared" si="131"/>
        <v>0</v>
      </c>
      <c r="AR36" s="577" t="str">
        <f t="shared" si="131"/>
        <v>No Prog, Ejec=  100</v>
      </c>
      <c r="AS36" s="577" t="str">
        <f t="shared" si="131"/>
        <v>No Prog ni Ejec</v>
      </c>
      <c r="AT36" s="580">
        <f t="shared" si="131"/>
        <v>1</v>
      </c>
    </row>
    <row r="37" spans="1:46" s="174" customFormat="1" ht="26.25" customHeight="1" x14ac:dyDescent="0.25">
      <c r="A37" s="490"/>
      <c r="B37" s="460"/>
      <c r="C37" s="706"/>
      <c r="D37" s="706"/>
      <c r="E37" s="706"/>
      <c r="F37" s="706"/>
      <c r="G37" s="706"/>
      <c r="H37" s="706"/>
      <c r="I37" s="706"/>
      <c r="J37" s="706"/>
      <c r="K37" s="706"/>
      <c r="L37" s="706"/>
      <c r="M37" s="706"/>
      <c r="N37" s="706"/>
      <c r="O37" s="709"/>
      <c r="P37" s="214"/>
      <c r="Q37" s="507"/>
      <c r="R37" s="579"/>
      <c r="S37" s="240" t="s">
        <v>45</v>
      </c>
      <c r="T37" s="65"/>
      <c r="U37" s="65"/>
      <c r="V37" s="65"/>
      <c r="W37" s="65"/>
      <c r="X37" s="65"/>
      <c r="Y37" s="65"/>
      <c r="Z37" s="65"/>
      <c r="AA37" s="65"/>
      <c r="AB37" s="65"/>
      <c r="AC37" s="65">
        <v>0</v>
      </c>
      <c r="AD37" s="65">
        <v>100</v>
      </c>
      <c r="AE37" s="65"/>
      <c r="AF37" s="181">
        <f t="shared" ref="AF37" si="132">SUM(T37:AE37)</f>
        <v>100</v>
      </c>
      <c r="AG37" s="175"/>
      <c r="AH37" s="583"/>
      <c r="AI37" s="577"/>
      <c r="AJ37" s="577"/>
      <c r="AK37" s="577"/>
      <c r="AL37" s="577"/>
      <c r="AM37" s="577"/>
      <c r="AN37" s="577"/>
      <c r="AO37" s="577"/>
      <c r="AP37" s="577"/>
      <c r="AQ37" s="577"/>
      <c r="AR37" s="577"/>
      <c r="AS37" s="577"/>
      <c r="AT37" s="580"/>
    </row>
    <row r="38" spans="1:46" s="174" customFormat="1" ht="32.25" customHeight="1" x14ac:dyDescent="0.25">
      <c r="A38" s="490"/>
      <c r="B38" s="460"/>
      <c r="C38" s="706"/>
      <c r="D38" s="706"/>
      <c r="E38" s="706"/>
      <c r="F38" s="706"/>
      <c r="G38" s="706"/>
      <c r="H38" s="706"/>
      <c r="I38" s="706"/>
      <c r="J38" s="706"/>
      <c r="K38" s="706"/>
      <c r="L38" s="706"/>
      <c r="M38" s="706"/>
      <c r="N38" s="706"/>
      <c r="O38" s="709"/>
      <c r="P38" s="214"/>
      <c r="Q38" s="507" t="s">
        <v>274</v>
      </c>
      <c r="R38" s="735" t="s">
        <v>105</v>
      </c>
      <c r="S38" s="241" t="s">
        <v>44</v>
      </c>
      <c r="T38" s="68"/>
      <c r="U38" s="68"/>
      <c r="V38" s="68"/>
      <c r="W38" s="68">
        <v>20</v>
      </c>
      <c r="X38" s="68"/>
      <c r="Y38" s="68">
        <v>20</v>
      </c>
      <c r="Z38" s="68"/>
      <c r="AA38" s="68">
        <v>20</v>
      </c>
      <c r="AB38" s="68">
        <v>20</v>
      </c>
      <c r="AC38" s="68"/>
      <c r="AD38" s="68">
        <v>20</v>
      </c>
      <c r="AE38" s="68"/>
      <c r="AF38" s="184">
        <f t="shared" ref="AF38" si="133">IF(SUM(T38:AE38)=100,SUM(T38:AE38),IF(SUM(T38:AE38)=0,0,"Debe ponderar 100 puntos"))</f>
        <v>100</v>
      </c>
      <c r="AG38" s="175"/>
      <c r="AH38" s="583" t="str">
        <f t="shared" ref="AH38" si="134">IF(AND(T38=0,T39=0),"No Prog ni Ejec",IF(T38=0,CONCATENATE("No Prog, Ejec=  ",T39),T39/T38))</f>
        <v>No Prog ni Ejec</v>
      </c>
      <c r="AI38" s="577" t="str">
        <f t="shared" ref="AI38" si="135">IF(AND(U38=0,U39=0),"No Prog ni Ejec",IF(U38=0,CONCATENATE("No Prog, Ejec=  ",U39),U39/U38))</f>
        <v>No Prog ni Ejec</v>
      </c>
      <c r="AJ38" s="577" t="str">
        <f t="shared" ref="AJ38" si="136">IF(AND(V38=0,V39=0),"No Prog ni Ejec",IF(V38=0,CONCATENATE("No Prog, Ejec=  ",V39),V39/V38))</f>
        <v>No Prog ni Ejec</v>
      </c>
      <c r="AK38" s="577">
        <f t="shared" ref="AK38" si="137">IF(AND(W38=0,W39=0),"No Prog ni Ejec",IF(W38=0,CONCATENATE("No Prog, Ejec=  ",W39),W39/W38))</f>
        <v>0</v>
      </c>
      <c r="AL38" s="577" t="str">
        <f t="shared" ref="AL38" si="138">IF(AND(X38=0,X39=0),"No Prog ni Ejec",IF(X38=0,CONCATENATE("No Prog, Ejec=  ",X39),X39/X38))</f>
        <v>No Prog, Ejec=  41</v>
      </c>
      <c r="AM38" s="577">
        <f t="shared" ref="AM38" si="139">IF(AND(Y38=0,Y39=0),"No Prog ni Ejec",IF(Y38=0,CONCATENATE("No Prog, Ejec=  ",Y39),Y39/Y38))</f>
        <v>0.9</v>
      </c>
      <c r="AN38" s="577" t="str">
        <f t="shared" ref="AN38:AT38" si="140">IF(AND(Z38=0,Z39=0),"No Prog ni Ejec",IF(Z38=0,CONCATENATE("No Prog, Ejec=  ",Z39),Z39/Z38))</f>
        <v>No Prog ni Ejec</v>
      </c>
      <c r="AO38" s="577">
        <f t="shared" si="140"/>
        <v>1.1499999999999999</v>
      </c>
      <c r="AP38" s="577">
        <f t="shared" si="140"/>
        <v>0.5</v>
      </c>
      <c r="AQ38" s="577" t="str">
        <f t="shared" si="140"/>
        <v>No Prog, Ejec=  3</v>
      </c>
      <c r="AR38" s="577">
        <f t="shared" si="140"/>
        <v>0.15</v>
      </c>
      <c r="AS38" s="577" t="str">
        <f t="shared" si="140"/>
        <v>No Prog, Ejec=  2</v>
      </c>
      <c r="AT38" s="580">
        <f t="shared" si="140"/>
        <v>1</v>
      </c>
    </row>
    <row r="39" spans="1:46" s="174" customFormat="1" ht="32.25" customHeight="1" thickBot="1" x14ac:dyDescent="0.3">
      <c r="A39" s="491"/>
      <c r="B39" s="494"/>
      <c r="C39" s="707"/>
      <c r="D39" s="707"/>
      <c r="E39" s="707"/>
      <c r="F39" s="707"/>
      <c r="G39" s="707"/>
      <c r="H39" s="707"/>
      <c r="I39" s="707"/>
      <c r="J39" s="707"/>
      <c r="K39" s="707"/>
      <c r="L39" s="707"/>
      <c r="M39" s="707"/>
      <c r="N39" s="707"/>
      <c r="O39" s="710"/>
      <c r="P39" s="214"/>
      <c r="Q39" s="516"/>
      <c r="R39" s="736"/>
      <c r="S39" s="242" t="s">
        <v>45</v>
      </c>
      <c r="T39" s="66"/>
      <c r="U39" s="66"/>
      <c r="V39" s="66"/>
      <c r="W39" s="66">
        <v>0</v>
      </c>
      <c r="X39" s="66">
        <v>41</v>
      </c>
      <c r="Y39" s="66">
        <v>18</v>
      </c>
      <c r="Z39" s="66"/>
      <c r="AA39" s="66">
        <v>23</v>
      </c>
      <c r="AB39" s="66">
        <v>10</v>
      </c>
      <c r="AC39" s="66">
        <v>3</v>
      </c>
      <c r="AD39" s="66">
        <v>3</v>
      </c>
      <c r="AE39" s="66">
        <v>2</v>
      </c>
      <c r="AF39" s="187">
        <f t="shared" ref="AF39" si="141">SUM(T39:AE39)</f>
        <v>100</v>
      </c>
      <c r="AG39" s="175"/>
      <c r="AH39" s="598"/>
      <c r="AI39" s="586"/>
      <c r="AJ39" s="586"/>
      <c r="AK39" s="586"/>
      <c r="AL39" s="586"/>
      <c r="AM39" s="586"/>
      <c r="AN39" s="586"/>
      <c r="AO39" s="586"/>
      <c r="AP39" s="586"/>
      <c r="AQ39" s="586"/>
      <c r="AR39" s="586"/>
      <c r="AS39" s="586"/>
      <c r="AT39" s="585"/>
    </row>
    <row r="40" spans="1:46" s="174" customFormat="1" ht="39.75" customHeight="1" thickTop="1" x14ac:dyDescent="0.25">
      <c r="A40" s="486">
        <v>5</v>
      </c>
      <c r="B40" s="715" t="str">
        <f>+'CONSOLIDADO ENE-DIC 2017'!C23</f>
        <v>Acompañar 3 localidades en la implementación de actividades y procesos de fortalecimiento turístico</v>
      </c>
      <c r="C40" s="699">
        <v>0</v>
      </c>
      <c r="D40" s="699">
        <v>0</v>
      </c>
      <c r="E40" s="699">
        <v>1</v>
      </c>
      <c r="F40" s="699">
        <v>0</v>
      </c>
      <c r="G40" s="699">
        <v>0</v>
      </c>
      <c r="H40" s="699">
        <v>0</v>
      </c>
      <c r="I40" s="699">
        <v>0</v>
      </c>
      <c r="J40" s="699">
        <v>0</v>
      </c>
      <c r="K40" s="699">
        <v>2</v>
      </c>
      <c r="L40" s="699">
        <v>0</v>
      </c>
      <c r="M40" s="699">
        <v>0</v>
      </c>
      <c r="N40" s="699">
        <v>0</v>
      </c>
      <c r="O40" s="702">
        <f>SUM(C40:N45)</f>
        <v>3</v>
      </c>
      <c r="P40" s="214"/>
      <c r="Q40" s="515" t="s">
        <v>106</v>
      </c>
      <c r="R40" s="724" t="s">
        <v>275</v>
      </c>
      <c r="S40" s="243" t="s">
        <v>44</v>
      </c>
      <c r="T40" s="70"/>
      <c r="U40" s="70"/>
      <c r="V40" s="70"/>
      <c r="W40" s="70">
        <v>100</v>
      </c>
      <c r="X40" s="70"/>
      <c r="Y40" s="70"/>
      <c r="Z40" s="70"/>
      <c r="AA40" s="70"/>
      <c r="AB40" s="70"/>
      <c r="AC40" s="70"/>
      <c r="AD40" s="70"/>
      <c r="AE40" s="70"/>
      <c r="AF40" s="193">
        <f t="shared" ref="AF40" si="142">IF(SUM(T40:AE40)=100,SUM(T40:AE40),IF(SUM(T40:AE40)=0,0,"Debe ponderar 100 puntos"))</f>
        <v>100</v>
      </c>
      <c r="AG40" s="175"/>
      <c r="AH40" s="615" t="str">
        <f t="shared" ref="AH40" si="143">IF(AND(T40=0,T41=0),"No Prog ni Ejec",IF(T40=0,CONCATENATE("No Prog, Ejec=  ",T41),T41/T40))</f>
        <v>No Prog ni Ejec</v>
      </c>
      <c r="AI40" s="611" t="str">
        <f t="shared" ref="AI40" si="144">IF(AND(U40=0,U41=0),"No Prog ni Ejec",IF(U40=0,CONCATENATE("No Prog, Ejec=  ",U41),U41/U40))</f>
        <v>No Prog ni Ejec</v>
      </c>
      <c r="AJ40" s="611" t="str">
        <f t="shared" ref="AJ40" si="145">IF(AND(V40=0,V41=0),"No Prog ni Ejec",IF(V40=0,CONCATENATE("No Prog, Ejec=  ",V41),V41/V40))</f>
        <v>No Prog ni Ejec</v>
      </c>
      <c r="AK40" s="611">
        <f t="shared" ref="AK40" si="146">IF(AND(W40=0,W41=0),"No Prog ni Ejec",IF(W40=0,CONCATENATE("No Prog, Ejec=  ",W41),W41/W40))</f>
        <v>1</v>
      </c>
      <c r="AL40" s="611" t="str">
        <f t="shared" ref="AL40" si="147">IF(AND(X40=0,X41=0),"No Prog ni Ejec",IF(X40=0,CONCATENATE("No Prog, Ejec=  ",X41),X41/X40))</f>
        <v>No Prog ni Ejec</v>
      </c>
      <c r="AM40" s="611" t="str">
        <f t="shared" ref="AM40" si="148">IF(AND(Y40=0,Y41=0),"No Prog ni Ejec",IF(Y40=0,CONCATENATE("No Prog, Ejec=  ",Y41),Y41/Y40))</f>
        <v>No Prog ni Ejec</v>
      </c>
      <c r="AN40" s="611" t="str">
        <f t="shared" ref="AN40:AT40" si="149">IF(AND(Z40=0,Z41=0),"No Prog ni Ejec",IF(Z40=0,CONCATENATE("No Prog, Ejec=  ",Z41),Z41/Z40))</f>
        <v>No Prog ni Ejec</v>
      </c>
      <c r="AO40" s="611" t="str">
        <f t="shared" si="149"/>
        <v>No Prog ni Ejec</v>
      </c>
      <c r="AP40" s="611" t="str">
        <f t="shared" si="149"/>
        <v>No Prog ni Ejec</v>
      </c>
      <c r="AQ40" s="611" t="str">
        <f t="shared" si="149"/>
        <v>No Prog ni Ejec</v>
      </c>
      <c r="AR40" s="611" t="str">
        <f t="shared" si="149"/>
        <v>No Prog ni Ejec</v>
      </c>
      <c r="AS40" s="611" t="str">
        <f t="shared" si="149"/>
        <v>No Prog ni Ejec</v>
      </c>
      <c r="AT40" s="610">
        <f t="shared" si="149"/>
        <v>1</v>
      </c>
    </row>
    <row r="41" spans="1:46" s="174" customFormat="1" ht="39.75" customHeight="1" x14ac:dyDescent="0.25">
      <c r="A41" s="487"/>
      <c r="B41" s="716"/>
      <c r="C41" s="700"/>
      <c r="D41" s="700"/>
      <c r="E41" s="700"/>
      <c r="F41" s="700"/>
      <c r="G41" s="700"/>
      <c r="H41" s="700"/>
      <c r="I41" s="700"/>
      <c r="J41" s="700"/>
      <c r="K41" s="700"/>
      <c r="L41" s="700"/>
      <c r="M41" s="700"/>
      <c r="N41" s="700"/>
      <c r="O41" s="703"/>
      <c r="P41" s="289"/>
      <c r="Q41" s="507"/>
      <c r="R41" s="579"/>
      <c r="S41" s="240" t="s">
        <v>45</v>
      </c>
      <c r="T41" s="65"/>
      <c r="U41" s="65"/>
      <c r="V41" s="65"/>
      <c r="W41" s="65">
        <v>100</v>
      </c>
      <c r="X41" s="65"/>
      <c r="Y41" s="65"/>
      <c r="Z41" s="65"/>
      <c r="AA41" s="65"/>
      <c r="AB41" s="65"/>
      <c r="AC41" s="65"/>
      <c r="AD41" s="65"/>
      <c r="AE41" s="65"/>
      <c r="AF41" s="181">
        <f t="shared" ref="AF41" si="150">SUM(T41:AE41)</f>
        <v>100</v>
      </c>
      <c r="AG41" s="175"/>
      <c r="AH41" s="583"/>
      <c r="AI41" s="577"/>
      <c r="AJ41" s="577"/>
      <c r="AK41" s="577"/>
      <c r="AL41" s="577"/>
      <c r="AM41" s="577"/>
      <c r="AN41" s="577"/>
      <c r="AO41" s="577"/>
      <c r="AP41" s="577"/>
      <c r="AQ41" s="577"/>
      <c r="AR41" s="577"/>
      <c r="AS41" s="577"/>
      <c r="AT41" s="580"/>
    </row>
    <row r="42" spans="1:46" s="174" customFormat="1" ht="32.25" customHeight="1" x14ac:dyDescent="0.25">
      <c r="A42" s="487"/>
      <c r="B42" s="716"/>
      <c r="C42" s="700"/>
      <c r="D42" s="700"/>
      <c r="E42" s="700"/>
      <c r="F42" s="700"/>
      <c r="G42" s="700"/>
      <c r="H42" s="700"/>
      <c r="I42" s="700"/>
      <c r="J42" s="700"/>
      <c r="K42" s="700"/>
      <c r="L42" s="700"/>
      <c r="M42" s="700"/>
      <c r="N42" s="700"/>
      <c r="O42" s="703"/>
      <c r="P42" s="201"/>
      <c r="Q42" s="507" t="s">
        <v>107</v>
      </c>
      <c r="R42" s="579" t="s">
        <v>276</v>
      </c>
      <c r="S42" s="241" t="s">
        <v>44</v>
      </c>
      <c r="T42" s="68"/>
      <c r="U42" s="68"/>
      <c r="V42" s="68">
        <v>25</v>
      </c>
      <c r="W42" s="68"/>
      <c r="X42" s="68">
        <v>25</v>
      </c>
      <c r="Y42" s="68"/>
      <c r="Z42" s="68"/>
      <c r="AA42" s="68">
        <v>25</v>
      </c>
      <c r="AB42" s="68"/>
      <c r="AC42" s="68">
        <v>25</v>
      </c>
      <c r="AD42" s="68"/>
      <c r="AE42" s="68"/>
      <c r="AF42" s="184">
        <f t="shared" ref="AF42" si="151">IF(SUM(T42:AE42)=100,SUM(T42:AE42),IF(SUM(T42:AE42)=0,0,"Debe ponderar 100 puntos"))</f>
        <v>100</v>
      </c>
      <c r="AG42" s="175"/>
      <c r="AH42" s="583" t="str">
        <f t="shared" ref="AH42" si="152">IF(AND(T42=0,T43=0),"No Prog ni Ejec",IF(T42=0,CONCATENATE("No Prog, Ejec=  ",T43),T43/T42))</f>
        <v>No Prog ni Ejec</v>
      </c>
      <c r="AI42" s="577" t="str">
        <f t="shared" ref="AI42" si="153">IF(AND(U42=0,U43=0),"No Prog ni Ejec",IF(U42=0,CONCATENATE("No Prog, Ejec=  ",U43),U43/U42))</f>
        <v>No Prog ni Ejec</v>
      </c>
      <c r="AJ42" s="577">
        <f t="shared" ref="AJ42" si="154">IF(AND(V42=0,V43=0),"No Prog ni Ejec",IF(V42=0,CONCATENATE("No Prog, Ejec=  ",V43),V43/V42))</f>
        <v>1</v>
      </c>
      <c r="AK42" s="577" t="str">
        <f t="shared" ref="AK42" si="155">IF(AND(W42=0,W43=0),"No Prog ni Ejec",IF(W42=0,CONCATENATE("No Prog, Ejec=  ",W43),W43/W42))</f>
        <v>No Prog ni Ejec</v>
      </c>
      <c r="AL42" s="577">
        <f t="shared" ref="AL42" si="156">IF(AND(X42=0,X43=0),"No Prog ni Ejec",IF(X42=0,CONCATENATE("No Prog, Ejec=  ",X43),X43/X42))</f>
        <v>1</v>
      </c>
      <c r="AM42" s="577" t="str">
        <f t="shared" ref="AM42" si="157">IF(AND(Y42=0,Y43=0),"No Prog ni Ejec",IF(Y42=0,CONCATENATE("No Prog, Ejec=  ",Y43),Y43/Y42))</f>
        <v>No Prog ni Ejec</v>
      </c>
      <c r="AN42" s="577" t="str">
        <f t="shared" ref="AN42:AT42" si="158">IF(AND(Z42=0,Z43=0),"No Prog ni Ejec",IF(Z42=0,CONCATENATE("No Prog, Ejec=  ",Z43),Z43/Z42))</f>
        <v>No Prog ni Ejec</v>
      </c>
      <c r="AO42" s="577">
        <f t="shared" si="158"/>
        <v>1</v>
      </c>
      <c r="AP42" s="577" t="str">
        <f t="shared" si="158"/>
        <v>No Prog ni Ejec</v>
      </c>
      <c r="AQ42" s="577">
        <f t="shared" si="158"/>
        <v>1</v>
      </c>
      <c r="AR42" s="577" t="str">
        <f t="shared" si="158"/>
        <v>No Prog ni Ejec</v>
      </c>
      <c r="AS42" s="577" t="str">
        <f t="shared" si="158"/>
        <v>No Prog ni Ejec</v>
      </c>
      <c r="AT42" s="580">
        <f t="shared" si="158"/>
        <v>1</v>
      </c>
    </row>
    <row r="43" spans="1:46" s="174" customFormat="1" ht="32.25" customHeight="1" x14ac:dyDescent="0.25">
      <c r="A43" s="487"/>
      <c r="B43" s="716"/>
      <c r="C43" s="700"/>
      <c r="D43" s="700"/>
      <c r="E43" s="700"/>
      <c r="F43" s="700"/>
      <c r="G43" s="700"/>
      <c r="H43" s="700"/>
      <c r="I43" s="700"/>
      <c r="J43" s="700"/>
      <c r="K43" s="700"/>
      <c r="L43" s="700"/>
      <c r="M43" s="700"/>
      <c r="N43" s="700"/>
      <c r="O43" s="703"/>
      <c r="P43" s="221"/>
      <c r="Q43" s="507"/>
      <c r="R43" s="579"/>
      <c r="S43" s="240" t="s">
        <v>45</v>
      </c>
      <c r="T43" s="65"/>
      <c r="U43" s="65"/>
      <c r="V43" s="65">
        <v>25</v>
      </c>
      <c r="W43" s="65"/>
      <c r="X43" s="65">
        <v>25</v>
      </c>
      <c r="Y43" s="65"/>
      <c r="Z43" s="65"/>
      <c r="AA43" s="65">
        <v>25</v>
      </c>
      <c r="AB43" s="65"/>
      <c r="AC43" s="65">
        <v>25</v>
      </c>
      <c r="AD43" s="65"/>
      <c r="AE43" s="65"/>
      <c r="AF43" s="181">
        <f t="shared" ref="AF43" si="159">SUM(T43:AE43)</f>
        <v>100</v>
      </c>
      <c r="AG43" s="175"/>
      <c r="AH43" s="583"/>
      <c r="AI43" s="577"/>
      <c r="AJ43" s="577"/>
      <c r="AK43" s="577"/>
      <c r="AL43" s="577"/>
      <c r="AM43" s="577"/>
      <c r="AN43" s="577"/>
      <c r="AO43" s="577"/>
      <c r="AP43" s="577"/>
      <c r="AQ43" s="577"/>
      <c r="AR43" s="577"/>
      <c r="AS43" s="577"/>
      <c r="AT43" s="580"/>
    </row>
    <row r="44" spans="1:46" s="174" customFormat="1" ht="26.25" customHeight="1" x14ac:dyDescent="0.25">
      <c r="A44" s="487"/>
      <c r="B44" s="716"/>
      <c r="C44" s="700"/>
      <c r="D44" s="700"/>
      <c r="E44" s="700"/>
      <c r="F44" s="700"/>
      <c r="G44" s="700"/>
      <c r="H44" s="700"/>
      <c r="I44" s="700"/>
      <c r="J44" s="700"/>
      <c r="K44" s="700"/>
      <c r="L44" s="700"/>
      <c r="M44" s="700"/>
      <c r="N44" s="700"/>
      <c r="O44" s="703"/>
      <c r="P44" s="289"/>
      <c r="Q44" s="507" t="s">
        <v>108</v>
      </c>
      <c r="R44" s="579" t="s">
        <v>277</v>
      </c>
      <c r="S44" s="241" t="s">
        <v>44</v>
      </c>
      <c r="T44" s="68"/>
      <c r="U44" s="68"/>
      <c r="V44" s="68"/>
      <c r="W44" s="68"/>
      <c r="X44" s="68">
        <v>13</v>
      </c>
      <c r="Y44" s="68">
        <v>13</v>
      </c>
      <c r="Z44" s="68">
        <v>13</v>
      </c>
      <c r="AA44" s="68">
        <v>13</v>
      </c>
      <c r="AB44" s="68">
        <v>13</v>
      </c>
      <c r="AC44" s="68">
        <v>13</v>
      </c>
      <c r="AD44" s="68">
        <v>11</v>
      </c>
      <c r="AE44" s="68">
        <v>11</v>
      </c>
      <c r="AF44" s="184">
        <f t="shared" ref="AF44" si="160">IF(SUM(T44:AE44)=100,SUM(T44:AE44),IF(SUM(T44:AE44)=0,0,"Debe ponderar 100 puntos"))</f>
        <v>100</v>
      </c>
      <c r="AG44" s="175"/>
      <c r="AH44" s="583" t="str">
        <f t="shared" ref="AH44" si="161">IF(AND(T44=0,T45=0),"No Prog ni Ejec",IF(T44=0,CONCATENATE("No Prog, Ejec=  ",T45),T45/T44))</f>
        <v>No Prog ni Ejec</v>
      </c>
      <c r="AI44" s="577" t="str">
        <f t="shared" ref="AI44" si="162">IF(AND(U44=0,U45=0),"No Prog ni Ejec",IF(U44=0,CONCATENATE("No Prog, Ejec=  ",U45),U45/U44))</f>
        <v>No Prog ni Ejec</v>
      </c>
      <c r="AJ44" s="577" t="str">
        <f t="shared" ref="AJ44" si="163">IF(AND(V44=0,V45=0),"No Prog ni Ejec",IF(V44=0,CONCATENATE("No Prog, Ejec=  ",V45),V45/V44))</f>
        <v>No Prog ni Ejec</v>
      </c>
      <c r="AK44" s="577" t="str">
        <f t="shared" ref="AK44" si="164">IF(AND(W44=0,W45=0),"No Prog ni Ejec",IF(W44=0,CONCATENATE("No Prog, Ejec=  ",W45),W45/W44))</f>
        <v>No Prog ni Ejec</v>
      </c>
      <c r="AL44" s="577">
        <f t="shared" ref="AL44" si="165">IF(AND(X44=0,X45=0),"No Prog ni Ejec",IF(X44=0,CONCATENATE("No Prog, Ejec=  ",X45),X45/X44))</f>
        <v>1</v>
      </c>
      <c r="AM44" s="577">
        <f t="shared" ref="AM44" si="166">IF(AND(Y44=0,Y45=0),"No Prog ni Ejec",IF(Y44=0,CONCATENATE("No Prog, Ejec=  ",Y45),Y45/Y44))</f>
        <v>1</v>
      </c>
      <c r="AN44" s="577">
        <f t="shared" ref="AN44:AT44" si="167">IF(AND(Z44=0,Z45=0),"No Prog ni Ejec",IF(Z44=0,CONCATENATE("No Prog, Ejec=  ",Z45),Z45/Z44))</f>
        <v>1</v>
      </c>
      <c r="AO44" s="577">
        <f t="shared" si="167"/>
        <v>1</v>
      </c>
      <c r="AP44" s="577">
        <f t="shared" si="167"/>
        <v>1</v>
      </c>
      <c r="AQ44" s="577">
        <f t="shared" si="167"/>
        <v>1</v>
      </c>
      <c r="AR44" s="577">
        <f t="shared" si="167"/>
        <v>1</v>
      </c>
      <c r="AS44" s="577">
        <f t="shared" si="167"/>
        <v>1</v>
      </c>
      <c r="AT44" s="580">
        <f t="shared" si="167"/>
        <v>1</v>
      </c>
    </row>
    <row r="45" spans="1:46" s="174" customFormat="1" ht="26.25" customHeight="1" thickBot="1" x14ac:dyDescent="0.3">
      <c r="A45" s="488"/>
      <c r="B45" s="717"/>
      <c r="C45" s="701"/>
      <c r="D45" s="701"/>
      <c r="E45" s="701"/>
      <c r="F45" s="701"/>
      <c r="G45" s="701"/>
      <c r="H45" s="701"/>
      <c r="I45" s="701"/>
      <c r="J45" s="701"/>
      <c r="K45" s="701"/>
      <c r="L45" s="701"/>
      <c r="M45" s="701"/>
      <c r="N45" s="701"/>
      <c r="O45" s="704"/>
      <c r="P45" s="201"/>
      <c r="Q45" s="516"/>
      <c r="R45" s="646"/>
      <c r="S45" s="242" t="s">
        <v>45</v>
      </c>
      <c r="T45" s="66"/>
      <c r="U45" s="66"/>
      <c r="V45" s="66"/>
      <c r="W45" s="66"/>
      <c r="X45" s="66">
        <v>13</v>
      </c>
      <c r="Y45" s="66">
        <v>13</v>
      </c>
      <c r="Z45" s="66">
        <v>13</v>
      </c>
      <c r="AA45" s="66">
        <v>13</v>
      </c>
      <c r="AB45" s="66">
        <v>13</v>
      </c>
      <c r="AC45" s="66">
        <v>13</v>
      </c>
      <c r="AD45" s="66">
        <v>11</v>
      </c>
      <c r="AE45" s="66">
        <v>11</v>
      </c>
      <c r="AF45" s="187">
        <f t="shared" ref="AF45" si="168">SUM(T45:AE45)</f>
        <v>100</v>
      </c>
      <c r="AG45" s="175"/>
      <c r="AH45" s="598"/>
      <c r="AI45" s="586"/>
      <c r="AJ45" s="586"/>
      <c r="AK45" s="586"/>
      <c r="AL45" s="586"/>
      <c r="AM45" s="586"/>
      <c r="AN45" s="586"/>
      <c r="AO45" s="586"/>
      <c r="AP45" s="586"/>
      <c r="AQ45" s="586"/>
      <c r="AR45" s="586"/>
      <c r="AS45" s="586"/>
      <c r="AT45" s="585"/>
    </row>
    <row r="46" spans="1:46" s="174" customFormat="1" ht="26.25" customHeight="1" thickTop="1" x14ac:dyDescent="0.25">
      <c r="A46" s="489">
        <v>6</v>
      </c>
      <c r="B46" s="459" t="str">
        <f>+'CONSOLIDADO ENE-DIC 2017'!C24</f>
        <v>Intervenir 2 atractivos turísticos de naturaleza y urbanos</v>
      </c>
      <c r="C46" s="705">
        <v>0</v>
      </c>
      <c r="D46" s="705">
        <v>0</v>
      </c>
      <c r="E46" s="705">
        <v>0</v>
      </c>
      <c r="F46" s="705">
        <v>0</v>
      </c>
      <c r="G46" s="705">
        <v>0</v>
      </c>
      <c r="H46" s="705">
        <v>0</v>
      </c>
      <c r="I46" s="705">
        <v>0</v>
      </c>
      <c r="J46" s="705">
        <v>1</v>
      </c>
      <c r="K46" s="705">
        <v>0</v>
      </c>
      <c r="L46" s="705">
        <v>0</v>
      </c>
      <c r="M46" s="705">
        <v>0</v>
      </c>
      <c r="N46" s="705">
        <v>0</v>
      </c>
      <c r="O46" s="708">
        <f>SUM(C46:N53)</f>
        <v>1</v>
      </c>
      <c r="P46" s="201"/>
      <c r="Q46" s="515" t="s">
        <v>110</v>
      </c>
      <c r="R46" s="724" t="s">
        <v>278</v>
      </c>
      <c r="S46" s="243" t="s">
        <v>44</v>
      </c>
      <c r="T46" s="70"/>
      <c r="U46" s="70">
        <v>20</v>
      </c>
      <c r="V46" s="70">
        <v>20</v>
      </c>
      <c r="W46" s="70">
        <v>15</v>
      </c>
      <c r="X46" s="70">
        <v>15</v>
      </c>
      <c r="Y46" s="70">
        <v>20</v>
      </c>
      <c r="Z46" s="70">
        <v>10</v>
      </c>
      <c r="AA46" s="70"/>
      <c r="AB46" s="70"/>
      <c r="AC46" s="70"/>
      <c r="AD46" s="70"/>
      <c r="AE46" s="70"/>
      <c r="AF46" s="193">
        <f t="shared" ref="AF46" si="169">IF(SUM(T46:AE46)=100,SUM(T46:AE46),IF(SUM(T46:AE46)=0,0,"Debe ponderar 100 puntos"))</f>
        <v>100</v>
      </c>
      <c r="AG46" s="175"/>
      <c r="AH46" s="615" t="str">
        <f t="shared" ref="AH46" si="170">IF(AND(T46=0,T47=0),"No Prog ni Ejec",IF(T46=0,CONCATENATE("No Prog, Ejec=  ",T47),T47/T46))</f>
        <v>No Prog ni Ejec</v>
      </c>
      <c r="AI46" s="611">
        <f t="shared" ref="AI46" si="171">IF(AND(U46=0,U47=0),"No Prog ni Ejec",IF(U46=0,CONCATENATE("No Prog, Ejec=  ",U47),U47/U46))</f>
        <v>0.5</v>
      </c>
      <c r="AJ46" s="611">
        <f t="shared" ref="AJ46" si="172">IF(AND(V46=0,V47=0),"No Prog ni Ejec",IF(V46=0,CONCATENATE("No Prog, Ejec=  ",V47),V47/V46))</f>
        <v>1</v>
      </c>
      <c r="AK46" s="611">
        <f t="shared" ref="AK46" si="173">IF(AND(W46=0,W47=0),"No Prog ni Ejec",IF(W46=0,CONCATENATE("No Prog, Ejec=  ",W47),W47/W46))</f>
        <v>1</v>
      </c>
      <c r="AL46" s="611">
        <f t="shared" ref="AL46" si="174">IF(AND(X46=0,X47=0),"No Prog ni Ejec",IF(X46=0,CONCATENATE("No Prog, Ejec=  ",X47),X47/X46))</f>
        <v>0.66666666666666663</v>
      </c>
      <c r="AM46" s="611">
        <f t="shared" ref="AM46" si="175">IF(AND(Y46=0,Y47=0),"No Prog ni Ejec",IF(Y46=0,CONCATENATE("No Prog, Ejec=  ",Y47),Y47/Y46))</f>
        <v>1</v>
      </c>
      <c r="AN46" s="611">
        <f t="shared" ref="AN46:AT46" si="176">IF(AND(Z46=0,Z47=0),"No Prog ni Ejec",IF(Z46=0,CONCATENATE("No Prog, Ejec=  ",Z47),Z47/Z46))</f>
        <v>1</v>
      </c>
      <c r="AO46" s="611" t="str">
        <f t="shared" si="176"/>
        <v>No Prog, Ejec=  15</v>
      </c>
      <c r="AP46" s="611" t="str">
        <f t="shared" si="176"/>
        <v>No Prog ni Ejec</v>
      </c>
      <c r="AQ46" s="611" t="str">
        <f t="shared" si="176"/>
        <v>No Prog ni Ejec</v>
      </c>
      <c r="AR46" s="611" t="str">
        <f t="shared" si="176"/>
        <v>No Prog ni Ejec</v>
      </c>
      <c r="AS46" s="611" t="str">
        <f t="shared" si="176"/>
        <v>No Prog ni Ejec</v>
      </c>
      <c r="AT46" s="610">
        <f t="shared" si="176"/>
        <v>1</v>
      </c>
    </row>
    <row r="47" spans="1:46" s="174" customFormat="1" ht="26.25" customHeight="1" x14ac:dyDescent="0.25">
      <c r="A47" s="490"/>
      <c r="B47" s="460"/>
      <c r="C47" s="706"/>
      <c r="D47" s="706"/>
      <c r="E47" s="706"/>
      <c r="F47" s="706"/>
      <c r="G47" s="706"/>
      <c r="H47" s="706"/>
      <c r="I47" s="706"/>
      <c r="J47" s="706"/>
      <c r="K47" s="706"/>
      <c r="L47" s="706"/>
      <c r="M47" s="706"/>
      <c r="N47" s="706"/>
      <c r="O47" s="709"/>
      <c r="P47" s="201"/>
      <c r="Q47" s="507"/>
      <c r="R47" s="579"/>
      <c r="S47" s="240" t="s">
        <v>45</v>
      </c>
      <c r="T47" s="65"/>
      <c r="U47" s="65">
        <v>10</v>
      </c>
      <c r="V47" s="65">
        <v>20</v>
      </c>
      <c r="W47" s="65">
        <v>15</v>
      </c>
      <c r="X47" s="65">
        <v>10</v>
      </c>
      <c r="Y47" s="65">
        <v>20</v>
      </c>
      <c r="Z47" s="65">
        <v>10</v>
      </c>
      <c r="AA47" s="65">
        <v>15</v>
      </c>
      <c r="AB47" s="65"/>
      <c r="AC47" s="65"/>
      <c r="AD47" s="65"/>
      <c r="AE47" s="65"/>
      <c r="AF47" s="181">
        <f t="shared" ref="AF47" si="177">SUM(T47:AE47)</f>
        <v>100</v>
      </c>
      <c r="AG47" s="175"/>
      <c r="AH47" s="583"/>
      <c r="AI47" s="577"/>
      <c r="AJ47" s="577"/>
      <c r="AK47" s="577"/>
      <c r="AL47" s="577"/>
      <c r="AM47" s="577"/>
      <c r="AN47" s="577"/>
      <c r="AO47" s="577"/>
      <c r="AP47" s="577"/>
      <c r="AQ47" s="577"/>
      <c r="AR47" s="577"/>
      <c r="AS47" s="577"/>
      <c r="AT47" s="580"/>
    </row>
    <row r="48" spans="1:46" s="174" customFormat="1" ht="26.25" customHeight="1" x14ac:dyDescent="0.25">
      <c r="A48" s="490"/>
      <c r="B48" s="460"/>
      <c r="C48" s="706"/>
      <c r="D48" s="706"/>
      <c r="E48" s="706"/>
      <c r="F48" s="706"/>
      <c r="G48" s="706"/>
      <c r="H48" s="706"/>
      <c r="I48" s="706"/>
      <c r="J48" s="706"/>
      <c r="K48" s="706"/>
      <c r="L48" s="706"/>
      <c r="M48" s="706"/>
      <c r="N48" s="706"/>
      <c r="O48" s="709"/>
      <c r="P48" s="201"/>
      <c r="Q48" s="507" t="s">
        <v>111</v>
      </c>
      <c r="R48" s="579" t="s">
        <v>279</v>
      </c>
      <c r="S48" s="241" t="s">
        <v>44</v>
      </c>
      <c r="T48" s="68"/>
      <c r="U48" s="64">
        <v>20</v>
      </c>
      <c r="V48" s="64">
        <v>20</v>
      </c>
      <c r="W48" s="64">
        <v>15</v>
      </c>
      <c r="X48" s="64">
        <v>15</v>
      </c>
      <c r="Y48" s="64">
        <v>20</v>
      </c>
      <c r="Z48" s="64">
        <v>10</v>
      </c>
      <c r="AA48" s="68"/>
      <c r="AB48" s="68"/>
      <c r="AC48" s="68"/>
      <c r="AD48" s="68"/>
      <c r="AE48" s="68"/>
      <c r="AF48" s="184">
        <f t="shared" ref="AF48" si="178">IF(SUM(T48:AE48)=100,SUM(T48:AE48),IF(SUM(T48:AE48)=0,0,"Debe ponderar 100 puntos"))</f>
        <v>100</v>
      </c>
      <c r="AG48" s="175"/>
      <c r="AH48" s="583" t="str">
        <f t="shared" ref="AH48" si="179">IF(AND(T48=0,T49=0),"No Prog ni Ejec",IF(T48=0,CONCATENATE("No Prog, Ejec=  ",T49),T49/T48))</f>
        <v>No Prog ni Ejec</v>
      </c>
      <c r="AI48" s="577">
        <f t="shared" ref="AI48" si="180">IF(AND(U48=0,U49=0),"No Prog ni Ejec",IF(U48=0,CONCATENATE("No Prog, Ejec=  ",U49),U49/U48))</f>
        <v>1</v>
      </c>
      <c r="AJ48" s="577">
        <f t="shared" ref="AJ48" si="181">IF(AND(V48=0,V49=0),"No Prog ni Ejec",IF(V48=0,CONCATENATE("No Prog, Ejec=  ",V49),V49/V48))</f>
        <v>1</v>
      </c>
      <c r="AK48" s="577">
        <f t="shared" ref="AK48" si="182">IF(AND(W48=0,W49=0),"No Prog ni Ejec",IF(W48=0,CONCATENATE("No Prog, Ejec=  ",W49),W49/W48))</f>
        <v>1</v>
      </c>
      <c r="AL48" s="577">
        <f t="shared" ref="AL48" si="183">IF(AND(X48=0,X49=0),"No Prog ni Ejec",IF(X48=0,CONCATENATE("No Prog, Ejec=  ",X49),X49/X48))</f>
        <v>1</v>
      </c>
      <c r="AM48" s="577">
        <f t="shared" ref="AM48" si="184">IF(AND(Y48=0,Y49=0),"No Prog ni Ejec",IF(Y48=0,CONCATENATE("No Prog, Ejec=  ",Y49),Y49/Y48))</f>
        <v>0</v>
      </c>
      <c r="AN48" s="577">
        <f t="shared" ref="AN48:AT48" si="185">IF(AND(Z48=0,Z49=0),"No Prog ni Ejec",IF(Z48=0,CONCATENATE("No Prog, Ejec=  ",Z49),Z49/Z48))</f>
        <v>0</v>
      </c>
      <c r="AO48" s="577" t="str">
        <f t="shared" si="185"/>
        <v>No Prog, Ejec=  20</v>
      </c>
      <c r="AP48" s="577" t="str">
        <f t="shared" si="185"/>
        <v>No Prog ni Ejec</v>
      </c>
      <c r="AQ48" s="577" t="str">
        <f t="shared" si="185"/>
        <v>No Prog, Ejec=  5</v>
      </c>
      <c r="AR48" s="577" t="str">
        <f t="shared" si="185"/>
        <v>No Prog ni Ejec</v>
      </c>
      <c r="AS48" s="577" t="str">
        <f t="shared" si="185"/>
        <v>No Prog, Ejec=  5</v>
      </c>
      <c r="AT48" s="580">
        <f t="shared" si="185"/>
        <v>1</v>
      </c>
    </row>
    <row r="49" spans="1:46" s="174" customFormat="1" ht="26.25" customHeight="1" x14ac:dyDescent="0.25">
      <c r="A49" s="490"/>
      <c r="B49" s="460"/>
      <c r="C49" s="706"/>
      <c r="D49" s="706"/>
      <c r="E49" s="706"/>
      <c r="F49" s="706"/>
      <c r="G49" s="706"/>
      <c r="H49" s="706"/>
      <c r="I49" s="706"/>
      <c r="J49" s="706"/>
      <c r="K49" s="706"/>
      <c r="L49" s="706"/>
      <c r="M49" s="706"/>
      <c r="N49" s="706"/>
      <c r="O49" s="709"/>
      <c r="P49" s="201"/>
      <c r="Q49" s="507"/>
      <c r="R49" s="579"/>
      <c r="S49" s="240" t="s">
        <v>45</v>
      </c>
      <c r="T49" s="65"/>
      <c r="U49" s="65">
        <v>20</v>
      </c>
      <c r="V49" s="65">
        <v>20</v>
      </c>
      <c r="W49" s="65">
        <v>15</v>
      </c>
      <c r="X49" s="65">
        <v>15</v>
      </c>
      <c r="Y49" s="65">
        <v>0</v>
      </c>
      <c r="Z49" s="65">
        <v>0</v>
      </c>
      <c r="AA49" s="65">
        <v>20</v>
      </c>
      <c r="AB49" s="65">
        <v>0</v>
      </c>
      <c r="AC49" s="65">
        <v>5</v>
      </c>
      <c r="AD49" s="65">
        <v>0</v>
      </c>
      <c r="AE49" s="65">
        <v>5</v>
      </c>
      <c r="AF49" s="181">
        <f t="shared" ref="AF49" si="186">SUM(T49:AE49)</f>
        <v>100</v>
      </c>
      <c r="AG49" s="175"/>
      <c r="AH49" s="583"/>
      <c r="AI49" s="577"/>
      <c r="AJ49" s="577"/>
      <c r="AK49" s="577"/>
      <c r="AL49" s="577"/>
      <c r="AM49" s="577"/>
      <c r="AN49" s="577"/>
      <c r="AO49" s="577"/>
      <c r="AP49" s="577"/>
      <c r="AQ49" s="577"/>
      <c r="AR49" s="577"/>
      <c r="AS49" s="577"/>
      <c r="AT49" s="580"/>
    </row>
    <row r="50" spans="1:46" s="174" customFormat="1" ht="26.25" customHeight="1" x14ac:dyDescent="0.25">
      <c r="A50" s="490"/>
      <c r="B50" s="460"/>
      <c r="C50" s="706"/>
      <c r="D50" s="706"/>
      <c r="E50" s="706"/>
      <c r="F50" s="706"/>
      <c r="G50" s="706"/>
      <c r="H50" s="706"/>
      <c r="I50" s="706"/>
      <c r="J50" s="706"/>
      <c r="K50" s="706"/>
      <c r="L50" s="706"/>
      <c r="M50" s="706"/>
      <c r="N50" s="706"/>
      <c r="O50" s="709"/>
      <c r="P50" s="201"/>
      <c r="Q50" s="507" t="s">
        <v>280</v>
      </c>
      <c r="R50" s="579" t="s">
        <v>281</v>
      </c>
      <c r="S50" s="241" t="s">
        <v>44</v>
      </c>
      <c r="T50" s="68"/>
      <c r="U50" s="64"/>
      <c r="V50" s="64"/>
      <c r="W50" s="64"/>
      <c r="X50" s="64">
        <v>25</v>
      </c>
      <c r="Y50" s="64">
        <v>25</v>
      </c>
      <c r="Z50" s="64">
        <v>50</v>
      </c>
      <c r="AA50" s="68"/>
      <c r="AB50" s="68"/>
      <c r="AC50" s="68"/>
      <c r="AD50" s="68"/>
      <c r="AE50" s="68"/>
      <c r="AF50" s="184">
        <f t="shared" ref="AF50" si="187">IF(SUM(T50:AE50)=100,SUM(T50:AE50),IF(SUM(T50:AE50)=0,0,"Debe ponderar 100 puntos"))</f>
        <v>100</v>
      </c>
      <c r="AG50" s="175"/>
      <c r="AH50" s="583" t="str">
        <f t="shared" ref="AH50" si="188">IF(AND(T50=0,T51=0),"No Prog ni Ejec",IF(T50=0,CONCATENATE("No Prog, Ejec=  ",T51),T51/T50))</f>
        <v>No Prog ni Ejec</v>
      </c>
      <c r="AI50" s="577" t="str">
        <f t="shared" ref="AI50" si="189">IF(AND(U50=0,U51=0),"No Prog ni Ejec",IF(U50=0,CONCATENATE("No Prog, Ejec=  ",U51),U51/U50))</f>
        <v>No Prog ni Ejec</v>
      </c>
      <c r="AJ50" s="577" t="str">
        <f t="shared" ref="AJ50" si="190">IF(AND(V50=0,V51=0),"No Prog ni Ejec",IF(V50=0,CONCATENATE("No Prog, Ejec=  ",V51),V51/V50))</f>
        <v>No Prog ni Ejec</v>
      </c>
      <c r="AK50" s="577" t="str">
        <f t="shared" ref="AK50" si="191">IF(AND(W50=0,W51=0),"No Prog ni Ejec",IF(W50=0,CONCATENATE("No Prog, Ejec=  ",W51),W51/W50))</f>
        <v>No Prog ni Ejec</v>
      </c>
      <c r="AL50" s="577">
        <f t="shared" ref="AL50" si="192">IF(AND(X50=0,X51=0),"No Prog ni Ejec",IF(X50=0,CONCATENATE("No Prog, Ejec=  ",X51),X51/X50))</f>
        <v>0.4</v>
      </c>
      <c r="AM50" s="577">
        <f t="shared" ref="AM50" si="193">IF(AND(Y50=0,Y51=0),"No Prog ni Ejec",IF(Y50=0,CONCATENATE("No Prog, Ejec=  ",Y51),Y51/Y50))</f>
        <v>0.4</v>
      </c>
      <c r="AN50" s="577">
        <f t="shared" ref="AN50:AT50" si="194">IF(AND(Z50=0,Z51=0),"No Prog ni Ejec",IF(Z50=0,CONCATENATE("No Prog, Ejec=  ",Z51),Z51/Z50))</f>
        <v>0</v>
      </c>
      <c r="AO50" s="577" t="str">
        <f t="shared" si="194"/>
        <v>No Prog, Ejec=  10</v>
      </c>
      <c r="AP50" s="577" t="str">
        <f t="shared" si="194"/>
        <v>No Prog, Ejec=  5</v>
      </c>
      <c r="AQ50" s="577" t="str">
        <f t="shared" si="194"/>
        <v>No Prog, Ejec=  5</v>
      </c>
      <c r="AR50" s="577" t="str">
        <f t="shared" si="194"/>
        <v>No Prog, Ejec=  10</v>
      </c>
      <c r="AS50" s="577" t="str">
        <f t="shared" si="194"/>
        <v>No Prog, Ejec=  50</v>
      </c>
      <c r="AT50" s="580">
        <f t="shared" si="194"/>
        <v>1</v>
      </c>
    </row>
    <row r="51" spans="1:46" s="174" customFormat="1" ht="26.25" customHeight="1" x14ac:dyDescent="0.25">
      <c r="A51" s="490"/>
      <c r="B51" s="460"/>
      <c r="C51" s="706"/>
      <c r="D51" s="706"/>
      <c r="E51" s="706"/>
      <c r="F51" s="706"/>
      <c r="G51" s="706"/>
      <c r="H51" s="706"/>
      <c r="I51" s="706"/>
      <c r="J51" s="706"/>
      <c r="K51" s="706"/>
      <c r="L51" s="706"/>
      <c r="M51" s="706"/>
      <c r="N51" s="706"/>
      <c r="O51" s="709"/>
      <c r="P51" s="214"/>
      <c r="Q51" s="507"/>
      <c r="R51" s="579"/>
      <c r="S51" s="240" t="s">
        <v>45</v>
      </c>
      <c r="T51" s="65"/>
      <c r="U51" s="65"/>
      <c r="V51" s="65"/>
      <c r="W51" s="65"/>
      <c r="X51" s="65">
        <v>10</v>
      </c>
      <c r="Y51" s="65">
        <v>10</v>
      </c>
      <c r="Z51" s="65">
        <v>0</v>
      </c>
      <c r="AA51" s="65">
        <v>10</v>
      </c>
      <c r="AB51" s="65">
        <v>5</v>
      </c>
      <c r="AC51" s="65">
        <v>5</v>
      </c>
      <c r="AD51" s="65">
        <v>10</v>
      </c>
      <c r="AE51" s="65">
        <v>50</v>
      </c>
      <c r="AF51" s="181">
        <f t="shared" ref="AF51" si="195">SUM(T51:AE51)</f>
        <v>100</v>
      </c>
      <c r="AG51" s="175"/>
      <c r="AH51" s="583"/>
      <c r="AI51" s="577"/>
      <c r="AJ51" s="577"/>
      <c r="AK51" s="577"/>
      <c r="AL51" s="577"/>
      <c r="AM51" s="577"/>
      <c r="AN51" s="577"/>
      <c r="AO51" s="577"/>
      <c r="AP51" s="577"/>
      <c r="AQ51" s="577"/>
      <c r="AR51" s="577"/>
      <c r="AS51" s="577"/>
      <c r="AT51" s="580"/>
    </row>
    <row r="52" spans="1:46" s="174" customFormat="1" ht="26.25" customHeight="1" x14ac:dyDescent="0.25">
      <c r="A52" s="490"/>
      <c r="B52" s="460"/>
      <c r="C52" s="706"/>
      <c r="D52" s="706"/>
      <c r="E52" s="706"/>
      <c r="F52" s="706"/>
      <c r="G52" s="706"/>
      <c r="H52" s="706"/>
      <c r="I52" s="706"/>
      <c r="J52" s="706"/>
      <c r="K52" s="706"/>
      <c r="L52" s="706"/>
      <c r="M52" s="706"/>
      <c r="N52" s="706"/>
      <c r="O52" s="709"/>
      <c r="P52" s="201"/>
      <c r="Q52" s="507" t="s">
        <v>282</v>
      </c>
      <c r="R52" s="579" t="s">
        <v>283</v>
      </c>
      <c r="S52" s="241" t="s">
        <v>44</v>
      </c>
      <c r="T52" s="68"/>
      <c r="U52" s="68"/>
      <c r="V52" s="68"/>
      <c r="W52" s="68"/>
      <c r="X52" s="68"/>
      <c r="Y52" s="68"/>
      <c r="Z52" s="68">
        <v>16.6666666666667</v>
      </c>
      <c r="AA52" s="68">
        <v>16.666666666666668</v>
      </c>
      <c r="AB52" s="68">
        <v>16.666666666666668</v>
      </c>
      <c r="AC52" s="68">
        <v>16.6666666666667</v>
      </c>
      <c r="AD52" s="68">
        <v>16.6666666666667</v>
      </c>
      <c r="AE52" s="298">
        <v>16.6666666666667</v>
      </c>
      <c r="AF52" s="184">
        <f t="shared" ref="AF52" si="196">IF(SUM(T52:AE52)=100,SUM(T52:AE52),IF(SUM(T52:AE52)=0,0,"Debe ponderar 100 puntos"))</f>
        <v>100.00000000000014</v>
      </c>
      <c r="AG52" s="175"/>
      <c r="AH52" s="583" t="str">
        <f t="shared" ref="AH52" si="197">IF(AND(T52=0,T53=0),"No Prog ni Ejec",IF(T52=0,CONCATENATE("No Prog, Ejec=  ",T53),T53/T52))</f>
        <v>No Prog ni Ejec</v>
      </c>
      <c r="AI52" s="577" t="str">
        <f t="shared" ref="AI52" si="198">IF(AND(U52=0,U53=0),"No Prog ni Ejec",IF(U52=0,CONCATENATE("No Prog, Ejec=  ",U53),U53/U52))</f>
        <v>No Prog ni Ejec</v>
      </c>
      <c r="AJ52" s="577" t="str">
        <f t="shared" ref="AJ52" si="199">IF(AND(V52=0,V53=0),"No Prog ni Ejec",IF(V52=0,CONCATENATE("No Prog, Ejec=  ",V53),V53/V52))</f>
        <v>No Prog ni Ejec</v>
      </c>
      <c r="AK52" s="577" t="str">
        <f t="shared" ref="AK52" si="200">IF(AND(W52=0,W53=0),"No Prog ni Ejec",IF(W52=0,CONCATENATE("No Prog, Ejec=  ",W53),W53/W52))</f>
        <v>No Prog ni Ejec</v>
      </c>
      <c r="AL52" s="577" t="str">
        <f t="shared" ref="AL52" si="201">IF(AND(X52=0,X53=0),"No Prog ni Ejec",IF(X52=0,CONCATENATE("No Prog, Ejec=  ",X53),X53/X52))</f>
        <v>No Prog ni Ejec</v>
      </c>
      <c r="AM52" s="577" t="str">
        <f t="shared" ref="AM52" si="202">IF(AND(Y52=0,Y53=0),"No Prog ni Ejec",IF(Y52=0,CONCATENATE("No Prog, Ejec=  ",Y53),Y53/Y52))</f>
        <v>No Prog ni Ejec</v>
      </c>
      <c r="AN52" s="577">
        <f t="shared" ref="AN52:AT52" si="203">IF(AND(Z52=0,Z53=0),"No Prog ni Ejec",IF(Z52=0,CONCATENATE("No Prog, Ejec=  ",Z53),Z53/Z52))</f>
        <v>0</v>
      </c>
      <c r="AO52" s="577">
        <f t="shared" si="203"/>
        <v>0</v>
      </c>
      <c r="AP52" s="577">
        <f t="shared" si="203"/>
        <v>0</v>
      </c>
      <c r="AQ52" s="577">
        <f t="shared" si="203"/>
        <v>0.29999999999999938</v>
      </c>
      <c r="AR52" s="577">
        <f t="shared" si="203"/>
        <v>0.29999999999999938</v>
      </c>
      <c r="AS52" s="577">
        <f>IF(AND(AE52=0,AE53=0),"No Prog ni Ejec",IF(AE52=0,CONCATENATE("No Prog, Ejec=  ",AE53),AE53/AE52))</f>
        <v>1.019999999999998</v>
      </c>
      <c r="AT52" s="580">
        <f t="shared" si="203"/>
        <v>0.26999999999999963</v>
      </c>
    </row>
    <row r="53" spans="1:46" s="174" customFormat="1" ht="26.25" customHeight="1" thickBot="1" x14ac:dyDescent="0.3">
      <c r="A53" s="491"/>
      <c r="B53" s="494"/>
      <c r="C53" s="707"/>
      <c r="D53" s="707"/>
      <c r="E53" s="707"/>
      <c r="F53" s="707"/>
      <c r="G53" s="707"/>
      <c r="H53" s="707"/>
      <c r="I53" s="707"/>
      <c r="J53" s="707"/>
      <c r="K53" s="707"/>
      <c r="L53" s="707"/>
      <c r="M53" s="707"/>
      <c r="N53" s="707"/>
      <c r="O53" s="710"/>
      <c r="P53" s="201"/>
      <c r="Q53" s="516"/>
      <c r="R53" s="646"/>
      <c r="S53" s="242" t="s">
        <v>45</v>
      </c>
      <c r="T53" s="66"/>
      <c r="U53" s="66"/>
      <c r="V53" s="66"/>
      <c r="W53" s="66"/>
      <c r="X53" s="66"/>
      <c r="Y53" s="66"/>
      <c r="Z53" s="66">
        <v>0</v>
      </c>
      <c r="AA53" s="66">
        <v>0</v>
      </c>
      <c r="AB53" s="66">
        <v>0</v>
      </c>
      <c r="AC53" s="66">
        <v>5</v>
      </c>
      <c r="AD53" s="66">
        <v>5</v>
      </c>
      <c r="AE53" s="66">
        <v>17</v>
      </c>
      <c r="AF53" s="187">
        <f t="shared" ref="AF53" si="204">SUM(T53:AE53)</f>
        <v>27</v>
      </c>
      <c r="AG53" s="175"/>
      <c r="AH53" s="598"/>
      <c r="AI53" s="586"/>
      <c r="AJ53" s="586"/>
      <c r="AK53" s="586"/>
      <c r="AL53" s="586"/>
      <c r="AM53" s="586"/>
      <c r="AN53" s="586"/>
      <c r="AO53" s="586"/>
      <c r="AP53" s="586"/>
      <c r="AQ53" s="586"/>
      <c r="AR53" s="586"/>
      <c r="AS53" s="586"/>
      <c r="AT53" s="585"/>
    </row>
    <row r="54" spans="1:46" s="174" customFormat="1" ht="26.25" customHeight="1" thickTop="1" x14ac:dyDescent="0.25">
      <c r="A54" s="486">
        <v>7</v>
      </c>
      <c r="B54" s="711" t="str">
        <f>+'CONSOLIDADO ENE-DIC 2017'!C25</f>
        <v>Mantener 100% el sistema de señalización e infraestructura turística instalado en la ciudad de Bogotá</v>
      </c>
      <c r="C54" s="695">
        <v>0</v>
      </c>
      <c r="D54" s="695">
        <v>0.1</v>
      </c>
      <c r="E54" s="695">
        <v>0.15</v>
      </c>
      <c r="F54" s="695">
        <v>0.2</v>
      </c>
      <c r="G54" s="695">
        <v>0.25</v>
      </c>
      <c r="H54" s="695">
        <v>0.3</v>
      </c>
      <c r="I54" s="695">
        <v>0.5</v>
      </c>
      <c r="J54" s="695">
        <v>0.5</v>
      </c>
      <c r="K54" s="695">
        <v>0.5</v>
      </c>
      <c r="L54" s="695">
        <v>0.6</v>
      </c>
      <c r="M54" s="695">
        <v>0.7</v>
      </c>
      <c r="N54" s="695">
        <v>1</v>
      </c>
      <c r="O54" s="697">
        <v>1</v>
      </c>
      <c r="P54" s="201"/>
      <c r="Q54" s="515" t="s">
        <v>113</v>
      </c>
      <c r="R54" s="724" t="s">
        <v>114</v>
      </c>
      <c r="S54" s="243" t="s">
        <v>44</v>
      </c>
      <c r="T54" s="70"/>
      <c r="U54" s="70"/>
      <c r="V54" s="70"/>
      <c r="W54" s="70"/>
      <c r="X54" s="70"/>
      <c r="Y54" s="70">
        <v>100</v>
      </c>
      <c r="Z54" s="70"/>
      <c r="AA54" s="70"/>
      <c r="AB54" s="70"/>
      <c r="AC54" s="70"/>
      <c r="AD54" s="70"/>
      <c r="AE54" s="70"/>
      <c r="AF54" s="193">
        <f t="shared" ref="AF54" si="205">IF(SUM(T54:AE54)=100,SUM(T54:AE54),IF(SUM(T54:AE54)=0,0,"Debe ponderar 100 puntos"))</f>
        <v>100</v>
      </c>
      <c r="AG54" s="175"/>
      <c r="AH54" s="615" t="str">
        <f t="shared" ref="AH54" si="206">IF(AND(T54=0,T55=0),"No Prog ni Ejec",IF(T54=0,CONCATENATE("No Prog, Ejec=  ",T55),T55/T54))</f>
        <v>No Prog ni Ejec</v>
      </c>
      <c r="AI54" s="611" t="str">
        <f t="shared" ref="AI54" si="207">IF(AND(U54=0,U55=0),"No Prog ni Ejec",IF(U54=0,CONCATENATE("No Prog, Ejec=  ",U55),U55/U54))</f>
        <v>No Prog ni Ejec</v>
      </c>
      <c r="AJ54" s="611" t="str">
        <f t="shared" ref="AJ54" si="208">IF(AND(V54=0,V55=0),"No Prog ni Ejec",IF(V54=0,CONCATENATE("No Prog, Ejec=  ",V55),V55/V54))</f>
        <v>No Prog ni Ejec</v>
      </c>
      <c r="AK54" s="611" t="str">
        <f t="shared" ref="AK54" si="209">IF(AND(W54=0,W55=0),"No Prog ni Ejec",IF(W54=0,CONCATENATE("No Prog, Ejec=  ",W55),W55/W54))</f>
        <v>No Prog ni Ejec</v>
      </c>
      <c r="AL54" s="611" t="str">
        <f t="shared" ref="AL54" si="210">IF(AND(X54=0,X55=0),"No Prog ni Ejec",IF(X54=0,CONCATENATE("No Prog, Ejec=  ",X55),X55/X54))</f>
        <v>No Prog ni Ejec</v>
      </c>
      <c r="AM54" s="611">
        <f t="shared" ref="AM54" si="211">IF(AND(Y54=0,Y55=0),"No Prog ni Ejec",IF(Y54=0,CONCATENATE("No Prog, Ejec=  ",Y55),Y55/Y54))</f>
        <v>1</v>
      </c>
      <c r="AN54" s="611" t="str">
        <f t="shared" ref="AN54" si="212">IF(AND(Z54=0,Z55=0),"No Prog ni Ejec",IF(Z54=0,CONCATENATE("No Prog, Ejec=  ",Z55),Z55/Z54))</f>
        <v>No Prog ni Ejec</v>
      </c>
      <c r="AO54" s="611" t="str">
        <f t="shared" ref="AO54" si="213">IF(AND(AA54=0,AA55=0),"No Prog ni Ejec",IF(AA54=0,CONCATENATE("No Prog, Ejec=  ",AA55),AA55/AA54))</f>
        <v>No Prog ni Ejec</v>
      </c>
      <c r="AP54" s="611" t="str">
        <f t="shared" ref="AP54" si="214">IF(AND(AB54=0,AB55=0),"No Prog ni Ejec",IF(AB54=0,CONCATENATE("No Prog, Ejec=  ",AB55),AB55/AB54))</f>
        <v>No Prog ni Ejec</v>
      </c>
      <c r="AQ54" s="611" t="str">
        <f t="shared" ref="AQ54" si="215">IF(AND(AC54=0,AC55=0),"No Prog ni Ejec",IF(AC54=0,CONCATENATE("No Prog, Ejec=  ",AC55),AC55/AC54))</f>
        <v>No Prog ni Ejec</v>
      </c>
      <c r="AR54" s="611" t="str">
        <f t="shared" ref="AR54" si="216">IF(AND(AD54=0,AD55=0),"No Prog ni Ejec",IF(AD54=0,CONCATENATE("No Prog, Ejec=  ",AD55),AD55/AD54))</f>
        <v>No Prog ni Ejec</v>
      </c>
      <c r="AS54" s="611" t="str">
        <f t="shared" ref="AS54" si="217">IF(AND(AE54=0,AE55=0),"No Prog ni Ejec",IF(AE54=0,CONCATENATE("No Prog, Ejec=  ",AE55),AE55/AE54))</f>
        <v>No Prog ni Ejec</v>
      </c>
      <c r="AT54" s="610">
        <f t="shared" ref="AT54" si="218">IF(AND(AF54=0,AF55=0),"No Prog ni Ejec",IF(AF54=0,CONCATENATE("No Prog, Ejec=  ",AF55),AF55/AF54))</f>
        <v>1</v>
      </c>
    </row>
    <row r="55" spans="1:46" s="174" customFormat="1" ht="26.25" customHeight="1" x14ac:dyDescent="0.25">
      <c r="A55" s="487"/>
      <c r="B55" s="712"/>
      <c r="C55" s="619"/>
      <c r="D55" s="619"/>
      <c r="E55" s="619"/>
      <c r="F55" s="619"/>
      <c r="G55" s="619"/>
      <c r="H55" s="619"/>
      <c r="I55" s="619"/>
      <c r="J55" s="619"/>
      <c r="K55" s="619"/>
      <c r="L55" s="619"/>
      <c r="M55" s="619"/>
      <c r="N55" s="619"/>
      <c r="O55" s="622"/>
      <c r="P55" s="201"/>
      <c r="Q55" s="507"/>
      <c r="R55" s="579"/>
      <c r="S55" s="240" t="s">
        <v>45</v>
      </c>
      <c r="T55" s="65"/>
      <c r="U55" s="65"/>
      <c r="V55" s="65"/>
      <c r="W55" s="65"/>
      <c r="X55" s="65"/>
      <c r="Y55" s="65">
        <v>100</v>
      </c>
      <c r="Z55" s="65"/>
      <c r="AA55" s="65"/>
      <c r="AB55" s="65"/>
      <c r="AC55" s="65"/>
      <c r="AD55" s="65"/>
      <c r="AE55" s="65"/>
      <c r="AF55" s="181">
        <f t="shared" ref="AF55" si="219">SUM(T55:AE55)</f>
        <v>100</v>
      </c>
      <c r="AG55" s="175"/>
      <c r="AH55" s="583"/>
      <c r="AI55" s="577"/>
      <c r="AJ55" s="577"/>
      <c r="AK55" s="577"/>
      <c r="AL55" s="577"/>
      <c r="AM55" s="577"/>
      <c r="AN55" s="577"/>
      <c r="AO55" s="577"/>
      <c r="AP55" s="577"/>
      <c r="AQ55" s="577"/>
      <c r="AR55" s="577"/>
      <c r="AS55" s="577"/>
      <c r="AT55" s="580"/>
    </row>
    <row r="56" spans="1:46" s="174" customFormat="1" ht="26.25" customHeight="1" x14ac:dyDescent="0.25">
      <c r="A56" s="487"/>
      <c r="B56" s="712"/>
      <c r="C56" s="619"/>
      <c r="D56" s="619"/>
      <c r="E56" s="619"/>
      <c r="F56" s="619"/>
      <c r="G56" s="619"/>
      <c r="H56" s="619"/>
      <c r="I56" s="619"/>
      <c r="J56" s="619"/>
      <c r="K56" s="619"/>
      <c r="L56" s="619"/>
      <c r="M56" s="619"/>
      <c r="N56" s="619"/>
      <c r="O56" s="622"/>
      <c r="P56" s="201"/>
      <c r="Q56" s="507" t="s">
        <v>115</v>
      </c>
      <c r="R56" s="579" t="s">
        <v>116</v>
      </c>
      <c r="S56" s="241" t="s">
        <v>44</v>
      </c>
      <c r="T56" s="68"/>
      <c r="U56" s="68"/>
      <c r="V56" s="68"/>
      <c r="W56" s="68"/>
      <c r="X56" s="68"/>
      <c r="Y56" s="68">
        <v>25</v>
      </c>
      <c r="Z56" s="68">
        <v>25</v>
      </c>
      <c r="AA56" s="68">
        <v>50</v>
      </c>
      <c r="AB56" s="68"/>
      <c r="AC56" s="68"/>
      <c r="AD56" s="68"/>
      <c r="AE56" s="68"/>
      <c r="AF56" s="184">
        <f t="shared" ref="AF56" si="220">IF(SUM(T56:AE56)=100,SUM(T56:AE56),IF(SUM(T56:AE56)=0,0,"Debe ponderar 100 puntos"))</f>
        <v>100</v>
      </c>
      <c r="AG56" s="175"/>
      <c r="AH56" s="583" t="str">
        <f t="shared" ref="AH56" si="221">IF(AND(T56=0,T57=0),"No Prog ni Ejec",IF(T56=0,CONCATENATE("No Prog, Ejec=  ",T57),T57/T56))</f>
        <v>No Prog ni Ejec</v>
      </c>
      <c r="AI56" s="577" t="str">
        <f t="shared" ref="AI56" si="222">IF(AND(U56=0,U57=0),"No Prog ni Ejec",IF(U56=0,CONCATENATE("No Prog, Ejec=  ",U57),U57/U56))</f>
        <v>No Prog ni Ejec</v>
      </c>
      <c r="AJ56" s="577" t="str">
        <f t="shared" ref="AJ56" si="223">IF(AND(V56=0,V57=0),"No Prog ni Ejec",IF(V56=0,CONCATENATE("No Prog, Ejec=  ",V57),V57/V56))</f>
        <v>No Prog ni Ejec</v>
      </c>
      <c r="AK56" s="577" t="str">
        <f t="shared" ref="AK56" si="224">IF(AND(W56=0,W57=0),"No Prog ni Ejec",IF(W56=0,CONCATENATE("No Prog, Ejec=  ",W57),W57/W56))</f>
        <v>No Prog ni Ejec</v>
      </c>
      <c r="AL56" s="577" t="str">
        <f t="shared" ref="AL56" si="225">IF(AND(X56=0,X57=0),"No Prog ni Ejec",IF(X56=0,CONCATENATE("No Prog, Ejec=  ",X57),X57/X56))</f>
        <v>No Prog ni Ejec</v>
      </c>
      <c r="AM56" s="577">
        <f t="shared" ref="AM56" si="226">IF(AND(Y56=0,Y57=0),"No Prog ni Ejec",IF(Y56=0,CONCATENATE("No Prog, Ejec=  ",Y57),Y57/Y56))</f>
        <v>0.4</v>
      </c>
      <c r="AN56" s="577">
        <f t="shared" ref="AN56" si="227">IF(AND(Z56=0,Z57=0),"No Prog ni Ejec",IF(Z56=0,CONCATENATE("No Prog, Ejec=  ",Z57),Z57/Z56))</f>
        <v>1</v>
      </c>
      <c r="AO56" s="577">
        <f t="shared" ref="AO56" si="228">IF(AND(AA56=0,AA57=0),"No Prog ni Ejec",IF(AA56=0,CONCATENATE("No Prog, Ejec=  ",AA57),AA57/AA56))</f>
        <v>1.3</v>
      </c>
      <c r="AP56" s="577" t="str">
        <f t="shared" ref="AP56" si="229">IF(AND(AB56=0,AB57=0),"No Prog ni Ejec",IF(AB56=0,CONCATENATE("No Prog, Ejec=  ",AB57),AB57/AB56))</f>
        <v>No Prog ni Ejec</v>
      </c>
      <c r="AQ56" s="577" t="str">
        <f t="shared" ref="AQ56" si="230">IF(AND(AC56=0,AC57=0),"No Prog ni Ejec",IF(AC56=0,CONCATENATE("No Prog, Ejec=  ",AC57),AC57/AC56))</f>
        <v>No Prog ni Ejec</v>
      </c>
      <c r="AR56" s="577" t="str">
        <f t="shared" ref="AR56" si="231">IF(AND(AD56=0,AD57=0),"No Prog ni Ejec",IF(AD56=0,CONCATENATE("No Prog, Ejec=  ",AD57),AD57/AD56))</f>
        <v>No Prog ni Ejec</v>
      </c>
      <c r="AS56" s="577" t="str">
        <f t="shared" ref="AS56" si="232">IF(AND(AE56=0,AE57=0),"No Prog ni Ejec",IF(AE56=0,CONCATENATE("No Prog, Ejec=  ",AE57),AE57/AE56))</f>
        <v>No Prog ni Ejec</v>
      </c>
      <c r="AT56" s="580">
        <f t="shared" ref="AT56" si="233">IF(AND(AF56=0,AF57=0),"No Prog ni Ejec",IF(AF56=0,CONCATENATE("No Prog, Ejec=  ",AF57),AF57/AF56))</f>
        <v>1</v>
      </c>
    </row>
    <row r="57" spans="1:46" s="174" customFormat="1" ht="26.25" customHeight="1" x14ac:dyDescent="0.25">
      <c r="A57" s="487"/>
      <c r="B57" s="712"/>
      <c r="C57" s="619"/>
      <c r="D57" s="619"/>
      <c r="E57" s="619"/>
      <c r="F57" s="619"/>
      <c r="G57" s="619"/>
      <c r="H57" s="619"/>
      <c r="I57" s="619"/>
      <c r="J57" s="619"/>
      <c r="K57" s="619"/>
      <c r="L57" s="619"/>
      <c r="M57" s="619"/>
      <c r="N57" s="619"/>
      <c r="O57" s="622"/>
      <c r="P57" s="201"/>
      <c r="Q57" s="507"/>
      <c r="R57" s="579"/>
      <c r="S57" s="240" t="s">
        <v>45</v>
      </c>
      <c r="T57" s="65"/>
      <c r="U57" s="65"/>
      <c r="V57" s="65"/>
      <c r="W57" s="65"/>
      <c r="X57" s="65"/>
      <c r="Y57" s="65">
        <v>10</v>
      </c>
      <c r="Z57" s="65">
        <v>25</v>
      </c>
      <c r="AA57" s="65">
        <v>65</v>
      </c>
      <c r="AB57" s="65"/>
      <c r="AC57" s="65"/>
      <c r="AD57" s="65"/>
      <c r="AE57" s="65"/>
      <c r="AF57" s="181">
        <f t="shared" ref="AF57" si="234">SUM(T57:AE57)</f>
        <v>100</v>
      </c>
      <c r="AG57" s="175"/>
      <c r="AH57" s="583"/>
      <c r="AI57" s="577"/>
      <c r="AJ57" s="577"/>
      <c r="AK57" s="577"/>
      <c r="AL57" s="577"/>
      <c r="AM57" s="577"/>
      <c r="AN57" s="577"/>
      <c r="AO57" s="577"/>
      <c r="AP57" s="577"/>
      <c r="AQ57" s="577"/>
      <c r="AR57" s="577"/>
      <c r="AS57" s="577"/>
      <c r="AT57" s="580"/>
    </row>
    <row r="58" spans="1:46" s="174" customFormat="1" ht="26.25" customHeight="1" x14ac:dyDescent="0.25">
      <c r="A58" s="487"/>
      <c r="B58" s="712"/>
      <c r="C58" s="619"/>
      <c r="D58" s="619"/>
      <c r="E58" s="619"/>
      <c r="F58" s="619"/>
      <c r="G58" s="619"/>
      <c r="H58" s="619"/>
      <c r="I58" s="619"/>
      <c r="J58" s="619"/>
      <c r="K58" s="619"/>
      <c r="L58" s="619"/>
      <c r="M58" s="619"/>
      <c r="N58" s="619"/>
      <c r="O58" s="622"/>
      <c r="P58" s="201"/>
      <c r="Q58" s="507" t="s">
        <v>117</v>
      </c>
      <c r="R58" s="579" t="s">
        <v>284</v>
      </c>
      <c r="S58" s="241" t="s">
        <v>44</v>
      </c>
      <c r="T58" s="68"/>
      <c r="U58" s="68"/>
      <c r="V58" s="68"/>
      <c r="W58" s="68"/>
      <c r="X58" s="68"/>
      <c r="Y58" s="68"/>
      <c r="Z58" s="68"/>
      <c r="AA58" s="68">
        <v>20</v>
      </c>
      <c r="AB58" s="68">
        <v>20</v>
      </c>
      <c r="AC58" s="68">
        <v>20</v>
      </c>
      <c r="AD58" s="68">
        <v>20</v>
      </c>
      <c r="AE58" s="68">
        <v>20</v>
      </c>
      <c r="AF58" s="184">
        <f t="shared" ref="AF58" si="235">IF(SUM(T58:AE58)=100,SUM(T58:AE58),IF(SUM(T58:AE58)=0,0,"Debe ponderar 100 puntos"))</f>
        <v>100</v>
      </c>
      <c r="AG58" s="175"/>
      <c r="AH58" s="583" t="str">
        <f t="shared" ref="AH58" si="236">IF(AND(T58=0,T59=0),"No Prog ni Ejec",IF(T58=0,CONCATENATE("No Prog, Ejec=  ",T59),T59/T58))</f>
        <v>No Prog ni Ejec</v>
      </c>
      <c r="AI58" s="577" t="str">
        <f t="shared" ref="AI58" si="237">IF(AND(U58=0,U59=0),"No Prog ni Ejec",IF(U58=0,CONCATENATE("No Prog, Ejec=  ",U59),U59/U58))</f>
        <v>No Prog ni Ejec</v>
      </c>
      <c r="AJ58" s="577" t="str">
        <f t="shared" ref="AJ58" si="238">IF(AND(V58=0,V59=0),"No Prog ni Ejec",IF(V58=0,CONCATENATE("No Prog, Ejec=  ",V59),V59/V58))</f>
        <v>No Prog ni Ejec</v>
      </c>
      <c r="AK58" s="577" t="str">
        <f t="shared" ref="AK58" si="239">IF(AND(W58=0,W59=0),"No Prog ni Ejec",IF(W58=0,CONCATENATE("No Prog, Ejec=  ",W59),W59/W58))</f>
        <v>No Prog ni Ejec</v>
      </c>
      <c r="AL58" s="577" t="str">
        <f t="shared" ref="AL58" si="240">IF(AND(X58=0,X59=0),"No Prog ni Ejec",IF(X58=0,CONCATENATE("No Prog, Ejec=  ",X59),X59/X58))</f>
        <v>No Prog ni Ejec</v>
      </c>
      <c r="AM58" s="577" t="str">
        <f t="shared" ref="AM58" si="241">IF(AND(Y58=0,Y59=0),"No Prog ni Ejec",IF(Y58=0,CONCATENATE("No Prog, Ejec=  ",Y59),Y59/Y58))</f>
        <v>No Prog ni Ejec</v>
      </c>
      <c r="AN58" s="577" t="str">
        <f t="shared" ref="AN58" si="242">IF(AND(Z58=0,Z59=0),"No Prog ni Ejec",IF(Z58=0,CONCATENATE("No Prog, Ejec=  ",Z59),Z59/Z58))</f>
        <v>No Prog ni Ejec</v>
      </c>
      <c r="AO58" s="577">
        <f t="shared" ref="AO58" si="243">IF(AND(AA58=0,AA59=0),"No Prog ni Ejec",IF(AA58=0,CONCATENATE("No Prog, Ejec=  ",AA59),AA59/AA58))</f>
        <v>0</v>
      </c>
      <c r="AP58" s="577">
        <f t="shared" ref="AP58" si="244">IF(AND(AB58=0,AB59=0),"No Prog ni Ejec",IF(AB58=0,CONCATENATE("No Prog, Ejec=  ",AB59),AB59/AB58))</f>
        <v>0</v>
      </c>
      <c r="AQ58" s="577">
        <f t="shared" ref="AQ58" si="245">IF(AND(AC58=0,AC59=0),"No Prog ni Ejec",IF(AC58=0,CONCATENATE("No Prog, Ejec=  ",AC59),AC59/AC58))</f>
        <v>1</v>
      </c>
      <c r="AR58" s="577">
        <f t="shared" ref="AR58" si="246">IF(AND(AD58=0,AD59=0),"No Prog ni Ejec",IF(AD58=0,CONCATENATE("No Prog, Ejec=  ",AD59),AD59/AD58))</f>
        <v>1</v>
      </c>
      <c r="AS58" s="577">
        <f t="shared" ref="AS58" si="247">IF(AND(AE58=0,AE59=0),"No Prog ni Ejec",IF(AE58=0,CONCATENATE("No Prog, Ejec=  ",AE59),AE59/AE58))</f>
        <v>3</v>
      </c>
      <c r="AT58" s="580">
        <f t="shared" ref="AT58" si="248">IF(AND(AF58=0,AF59=0),"No Prog ni Ejec",IF(AF58=0,CONCATENATE("No Prog, Ejec=  ",AF59),AF59/AF58))</f>
        <v>1</v>
      </c>
    </row>
    <row r="59" spans="1:46" s="174" customFormat="1" ht="26.25" customHeight="1" x14ac:dyDescent="0.25">
      <c r="A59" s="487"/>
      <c r="B59" s="712"/>
      <c r="C59" s="619"/>
      <c r="D59" s="619"/>
      <c r="E59" s="619"/>
      <c r="F59" s="619"/>
      <c r="G59" s="619"/>
      <c r="H59" s="619"/>
      <c r="I59" s="619"/>
      <c r="J59" s="619"/>
      <c r="K59" s="619"/>
      <c r="L59" s="619"/>
      <c r="M59" s="619"/>
      <c r="N59" s="619"/>
      <c r="O59" s="622"/>
      <c r="P59" s="201"/>
      <c r="Q59" s="507"/>
      <c r="R59" s="579"/>
      <c r="S59" s="240" t="s">
        <v>45</v>
      </c>
      <c r="T59" s="65"/>
      <c r="U59" s="65"/>
      <c r="V59" s="65"/>
      <c r="W59" s="65"/>
      <c r="X59" s="65"/>
      <c r="Y59" s="65"/>
      <c r="Z59" s="65"/>
      <c r="AA59" s="65">
        <v>0</v>
      </c>
      <c r="AB59" s="65">
        <v>0</v>
      </c>
      <c r="AC59" s="65">
        <v>20</v>
      </c>
      <c r="AD59" s="65">
        <v>20</v>
      </c>
      <c r="AE59" s="65">
        <v>60</v>
      </c>
      <c r="AF59" s="181">
        <f t="shared" ref="AF59" si="249">SUM(T59:AE59)</f>
        <v>100</v>
      </c>
      <c r="AG59" s="175"/>
      <c r="AH59" s="583"/>
      <c r="AI59" s="577"/>
      <c r="AJ59" s="577"/>
      <c r="AK59" s="577"/>
      <c r="AL59" s="577"/>
      <c r="AM59" s="577"/>
      <c r="AN59" s="577"/>
      <c r="AO59" s="577"/>
      <c r="AP59" s="577"/>
      <c r="AQ59" s="577"/>
      <c r="AR59" s="577"/>
      <c r="AS59" s="577"/>
      <c r="AT59" s="580"/>
    </row>
    <row r="60" spans="1:46" s="174" customFormat="1" ht="26.25" customHeight="1" x14ac:dyDescent="0.25">
      <c r="A60" s="487"/>
      <c r="B60" s="712"/>
      <c r="C60" s="619"/>
      <c r="D60" s="619"/>
      <c r="E60" s="619"/>
      <c r="F60" s="619"/>
      <c r="G60" s="619"/>
      <c r="H60" s="619"/>
      <c r="I60" s="619"/>
      <c r="J60" s="619"/>
      <c r="K60" s="619"/>
      <c r="L60" s="619"/>
      <c r="M60" s="619"/>
      <c r="N60" s="619"/>
      <c r="O60" s="622"/>
      <c r="P60" s="201"/>
      <c r="Q60" s="507" t="s">
        <v>285</v>
      </c>
      <c r="R60" s="579" t="s">
        <v>286</v>
      </c>
      <c r="S60" s="241" t="s">
        <v>44</v>
      </c>
      <c r="T60" s="68"/>
      <c r="U60" s="68">
        <v>20</v>
      </c>
      <c r="V60" s="68">
        <v>20</v>
      </c>
      <c r="W60" s="68">
        <v>20</v>
      </c>
      <c r="X60" s="68">
        <v>20</v>
      </c>
      <c r="Y60" s="68">
        <v>20</v>
      </c>
      <c r="Z60" s="68"/>
      <c r="AA60" s="68"/>
      <c r="AB60" s="68"/>
      <c r="AC60" s="68"/>
      <c r="AD60" s="68"/>
      <c r="AE60" s="68"/>
      <c r="AF60" s="184">
        <f t="shared" ref="AF60" si="250">IF(SUM(T60:AE60)=100,SUM(T60:AE60),IF(SUM(T60:AE60)=0,0,"Debe ponderar 100 puntos"))</f>
        <v>100</v>
      </c>
      <c r="AG60" s="175"/>
      <c r="AH60" s="583" t="str">
        <f t="shared" ref="AH60" si="251">IF(AND(T60=0,T61=0),"No Prog ni Ejec",IF(T60=0,CONCATENATE("No Prog, Ejec=  ",T61),T61/T60))</f>
        <v>No Prog ni Ejec</v>
      </c>
      <c r="AI60" s="577">
        <f t="shared" ref="AI60" si="252">IF(AND(U60=0,U61=0),"No Prog ni Ejec",IF(U60=0,CONCATENATE("No Prog, Ejec=  ",U61),U61/U60))</f>
        <v>1</v>
      </c>
      <c r="AJ60" s="577">
        <f t="shared" ref="AJ60" si="253">IF(AND(V60=0,V61=0),"No Prog ni Ejec",IF(V60=0,CONCATENATE("No Prog, Ejec=  ",V61),V61/V60))</f>
        <v>0.5</v>
      </c>
      <c r="AK60" s="577">
        <f t="shared" ref="AK60" si="254">IF(AND(W60=0,W61=0),"No Prog ni Ejec",IF(W60=0,CONCATENATE("No Prog, Ejec=  ",W61),W61/W60))</f>
        <v>0.5</v>
      </c>
      <c r="AL60" s="577">
        <f t="shared" ref="AL60" si="255">IF(AND(X60=0,X61=0),"No Prog ni Ejec",IF(X60=0,CONCATENATE("No Prog, Ejec=  ",X61),X61/X60))</f>
        <v>0.5</v>
      </c>
      <c r="AM60" s="577">
        <f t="shared" ref="AM60" si="256">IF(AND(Y60=0,Y61=0),"No Prog ni Ejec",IF(Y60=0,CONCATENATE("No Prog, Ejec=  ",Y61),Y61/Y60))</f>
        <v>0.5</v>
      </c>
      <c r="AN60" s="577" t="str">
        <f t="shared" ref="AN60:AT60" si="257">IF(AND(Z60=0,Z61=0),"No Prog ni Ejec",IF(Z60=0,CONCATENATE("No Prog, Ejec=  ",Z61),Z61/Z60))</f>
        <v>No Prog, Ejec=  40</v>
      </c>
      <c r="AO60" s="577" t="str">
        <f t="shared" si="257"/>
        <v>No Prog ni Ejec</v>
      </c>
      <c r="AP60" s="577" t="str">
        <f t="shared" si="257"/>
        <v>No Prog ni Ejec</v>
      </c>
      <c r="AQ60" s="577" t="str">
        <f t="shared" si="257"/>
        <v>No Prog ni Ejec</v>
      </c>
      <c r="AR60" s="577" t="str">
        <f t="shared" si="257"/>
        <v>No Prog ni Ejec</v>
      </c>
      <c r="AS60" s="577" t="str">
        <f t="shared" si="257"/>
        <v>No Prog ni Ejec</v>
      </c>
      <c r="AT60" s="580">
        <f t="shared" si="257"/>
        <v>1</v>
      </c>
    </row>
    <row r="61" spans="1:46" s="174" customFormat="1" ht="26.25" customHeight="1" thickBot="1" x14ac:dyDescent="0.3">
      <c r="A61" s="488"/>
      <c r="B61" s="713"/>
      <c r="C61" s="696"/>
      <c r="D61" s="696"/>
      <c r="E61" s="696"/>
      <c r="F61" s="696"/>
      <c r="G61" s="696"/>
      <c r="H61" s="696"/>
      <c r="I61" s="696"/>
      <c r="J61" s="696"/>
      <c r="K61" s="696"/>
      <c r="L61" s="696"/>
      <c r="M61" s="696"/>
      <c r="N61" s="696"/>
      <c r="O61" s="698"/>
      <c r="P61" s="201"/>
      <c r="Q61" s="516"/>
      <c r="R61" s="646"/>
      <c r="S61" s="242" t="s">
        <v>45</v>
      </c>
      <c r="T61" s="66"/>
      <c r="U61" s="66">
        <v>20</v>
      </c>
      <c r="V61" s="66">
        <v>10</v>
      </c>
      <c r="W61" s="66">
        <v>10</v>
      </c>
      <c r="X61" s="66">
        <v>10</v>
      </c>
      <c r="Y61" s="66">
        <v>10</v>
      </c>
      <c r="Z61" s="66">
        <v>40</v>
      </c>
      <c r="AA61" s="66"/>
      <c r="AB61" s="66"/>
      <c r="AC61" s="66"/>
      <c r="AD61" s="66"/>
      <c r="AE61" s="66"/>
      <c r="AF61" s="187">
        <f t="shared" ref="AF61" si="258">SUM(T61:AE61)</f>
        <v>100</v>
      </c>
      <c r="AG61" s="175"/>
      <c r="AH61" s="598"/>
      <c r="AI61" s="586"/>
      <c r="AJ61" s="586"/>
      <c r="AK61" s="586"/>
      <c r="AL61" s="586"/>
      <c r="AM61" s="586"/>
      <c r="AN61" s="586"/>
      <c r="AO61" s="586"/>
      <c r="AP61" s="586"/>
      <c r="AQ61" s="586"/>
      <c r="AR61" s="586"/>
      <c r="AS61" s="586"/>
      <c r="AT61" s="585"/>
    </row>
    <row r="62" spans="1:46" s="174" customFormat="1" ht="26.25" customHeight="1" thickTop="1" x14ac:dyDescent="0.25">
      <c r="A62" s="486">
        <v>8</v>
      </c>
      <c r="B62" s="711" t="str">
        <f>+'CONSOLIDADO ENE-DIC 2017'!C26</f>
        <v>Implementar 25% el sistema de señalización turística de Bogotá</v>
      </c>
      <c r="C62" s="695">
        <v>0</v>
      </c>
      <c r="D62" s="695">
        <v>0</v>
      </c>
      <c r="E62" s="695">
        <v>0</v>
      </c>
      <c r="F62" s="695">
        <v>0</v>
      </c>
      <c r="G62" s="695">
        <v>0.01</v>
      </c>
      <c r="H62" s="695">
        <v>0.01</v>
      </c>
      <c r="I62" s="695">
        <v>0.01</v>
      </c>
      <c r="J62" s="695">
        <v>0.01</v>
      </c>
      <c r="K62" s="695">
        <v>0.02</v>
      </c>
      <c r="L62" s="695">
        <v>7.0000000000000007E-2</v>
      </c>
      <c r="M62" s="695">
        <v>7.0000000000000007E-2</v>
      </c>
      <c r="N62" s="695">
        <v>7.0000000000000007E-2</v>
      </c>
      <c r="O62" s="697">
        <v>7.0000000000000007E-2</v>
      </c>
      <c r="P62" s="201"/>
      <c r="Q62" s="498" t="s">
        <v>287</v>
      </c>
      <c r="R62" s="624" t="s">
        <v>288</v>
      </c>
      <c r="S62" s="244" t="s">
        <v>44</v>
      </c>
      <c r="T62" s="64"/>
      <c r="U62" s="64"/>
      <c r="V62" s="64"/>
      <c r="W62" s="64"/>
      <c r="X62" s="64">
        <v>25</v>
      </c>
      <c r="Y62" s="64">
        <v>25</v>
      </c>
      <c r="Z62" s="64">
        <v>50</v>
      </c>
      <c r="AA62" s="64"/>
      <c r="AB62" s="64"/>
      <c r="AC62" s="64"/>
      <c r="AD62" s="64"/>
      <c r="AE62" s="64"/>
      <c r="AF62" s="193">
        <f t="shared" ref="AF62" si="259">IF(SUM(T62:AE62)=100,SUM(T62:AE62),IF(SUM(T62:AE62)=0,0,"Debe ponderar 100 puntos"))</f>
        <v>100</v>
      </c>
      <c r="AG62" s="175"/>
      <c r="AH62" s="506" t="str">
        <f t="shared" ref="AH62" si="260">IF(AND(T62=0,T63=0),"No Prog ni Ejec",IF(T62=0,CONCATENATE("No Prog, Ejec=  ",T63),T63/T62))</f>
        <v>No Prog ni Ejec</v>
      </c>
      <c r="AI62" s="485" t="str">
        <f t="shared" ref="AI62" si="261">IF(AND(U62=0,U63=0),"No Prog ni Ejec",IF(U62=0,CONCATENATE("No Prog, Ejec=  ",U63),U63/U62))</f>
        <v>No Prog ni Ejec</v>
      </c>
      <c r="AJ62" s="485" t="str">
        <f t="shared" ref="AJ62" si="262">IF(AND(V62=0,V63=0),"No Prog ni Ejec",IF(V62=0,CONCATENATE("No Prog, Ejec=  ",V63),V63/V62))</f>
        <v>No Prog ni Ejec</v>
      </c>
      <c r="AK62" s="485" t="str">
        <f t="shared" ref="AK62" si="263">IF(AND(W62=0,W63=0),"No Prog ni Ejec",IF(W62=0,CONCATENATE("No Prog, Ejec=  ",W63),W63/W62))</f>
        <v>No Prog ni Ejec</v>
      </c>
      <c r="AL62" s="485">
        <f t="shared" ref="AL62" si="264">IF(AND(X62=0,X63=0),"No Prog ni Ejec",IF(X62=0,CONCATENATE("No Prog, Ejec=  ",X63),X63/X62))</f>
        <v>0.4</v>
      </c>
      <c r="AM62" s="485">
        <f t="shared" ref="AM62" si="265">IF(AND(Y62=0,Y63=0),"No Prog ni Ejec",IF(Y62=0,CONCATENATE("No Prog, Ejec=  ",Y63),Y63/Y62))</f>
        <v>0.4</v>
      </c>
      <c r="AN62" s="485">
        <f t="shared" ref="AN62:AT62" si="266">IF(AND(Z62=0,Z63=0),"No Prog ni Ejec",IF(Z62=0,CONCATENATE("No Prog, Ejec=  ",Z63),Z63/Z62))</f>
        <v>0</v>
      </c>
      <c r="AO62" s="485" t="str">
        <f t="shared" si="266"/>
        <v>No Prog, Ejec=  10</v>
      </c>
      <c r="AP62" s="485" t="str">
        <f t="shared" si="266"/>
        <v>No Prog ni Ejec</v>
      </c>
      <c r="AQ62" s="485" t="str">
        <f t="shared" si="266"/>
        <v>No Prog, Ejec=  70</v>
      </c>
      <c r="AR62" s="485" t="str">
        <f t="shared" si="266"/>
        <v>No Prog ni Ejec</v>
      </c>
      <c r="AS62" s="485" t="str">
        <f t="shared" si="266"/>
        <v>No Prog ni Ejec</v>
      </c>
      <c r="AT62" s="483">
        <f t="shared" si="266"/>
        <v>1</v>
      </c>
    </row>
    <row r="63" spans="1:46" s="174" customFormat="1" ht="26.25" customHeight="1" x14ac:dyDescent="0.25">
      <c r="A63" s="487"/>
      <c r="B63" s="712"/>
      <c r="C63" s="619"/>
      <c r="D63" s="619"/>
      <c r="E63" s="619"/>
      <c r="F63" s="619"/>
      <c r="G63" s="619"/>
      <c r="H63" s="619"/>
      <c r="I63" s="619"/>
      <c r="J63" s="619"/>
      <c r="K63" s="619"/>
      <c r="L63" s="619"/>
      <c r="M63" s="619"/>
      <c r="N63" s="619"/>
      <c r="O63" s="622"/>
      <c r="P63" s="201"/>
      <c r="Q63" s="507"/>
      <c r="R63" s="579"/>
      <c r="S63" s="240" t="s">
        <v>45</v>
      </c>
      <c r="T63" s="65"/>
      <c r="U63" s="65"/>
      <c r="V63" s="65"/>
      <c r="W63" s="65"/>
      <c r="X63" s="65">
        <v>10</v>
      </c>
      <c r="Y63" s="65">
        <v>10</v>
      </c>
      <c r="Z63" s="65">
        <v>0</v>
      </c>
      <c r="AA63" s="65">
        <v>10</v>
      </c>
      <c r="AB63" s="65">
        <v>0</v>
      </c>
      <c r="AC63" s="65">
        <v>70</v>
      </c>
      <c r="AD63" s="65"/>
      <c r="AE63" s="65"/>
      <c r="AF63" s="181">
        <f t="shared" ref="AF63" si="267">SUM(T63:AE63)</f>
        <v>100</v>
      </c>
      <c r="AG63" s="175"/>
      <c r="AH63" s="583"/>
      <c r="AI63" s="577"/>
      <c r="AJ63" s="577"/>
      <c r="AK63" s="577"/>
      <c r="AL63" s="577"/>
      <c r="AM63" s="577"/>
      <c r="AN63" s="577"/>
      <c r="AO63" s="577"/>
      <c r="AP63" s="577"/>
      <c r="AQ63" s="577"/>
      <c r="AR63" s="577"/>
      <c r="AS63" s="577"/>
      <c r="AT63" s="580"/>
    </row>
    <row r="64" spans="1:46" s="174" customFormat="1" ht="26.25" customHeight="1" x14ac:dyDescent="0.25">
      <c r="A64" s="487"/>
      <c r="B64" s="712"/>
      <c r="C64" s="619"/>
      <c r="D64" s="619"/>
      <c r="E64" s="619"/>
      <c r="F64" s="619"/>
      <c r="G64" s="619"/>
      <c r="H64" s="619"/>
      <c r="I64" s="619"/>
      <c r="J64" s="619"/>
      <c r="K64" s="619"/>
      <c r="L64" s="619"/>
      <c r="M64" s="619"/>
      <c r="N64" s="619"/>
      <c r="O64" s="622"/>
      <c r="P64" s="201"/>
      <c r="Q64" s="507" t="s">
        <v>289</v>
      </c>
      <c r="R64" s="579" t="s">
        <v>290</v>
      </c>
      <c r="S64" s="241" t="s">
        <v>44</v>
      </c>
      <c r="T64" s="68"/>
      <c r="U64" s="68"/>
      <c r="V64" s="68"/>
      <c r="W64" s="68"/>
      <c r="X64" s="68"/>
      <c r="Y64" s="68"/>
      <c r="Z64" s="68"/>
      <c r="AA64" s="68">
        <v>20</v>
      </c>
      <c r="AB64" s="68">
        <v>20</v>
      </c>
      <c r="AC64" s="68">
        <v>20</v>
      </c>
      <c r="AD64" s="68">
        <v>20</v>
      </c>
      <c r="AE64" s="68">
        <v>20</v>
      </c>
      <c r="AF64" s="184">
        <f t="shared" ref="AF64" si="268">IF(SUM(T64:AE64)=100,SUM(T64:AE64),IF(SUM(T64:AE64)=0,0,"Debe ponderar 100 puntos"))</f>
        <v>100</v>
      </c>
      <c r="AG64" s="175"/>
      <c r="AH64" s="583" t="str">
        <f t="shared" ref="AH64" si="269">IF(AND(T64=0,T65=0),"No Prog ni Ejec",IF(T64=0,CONCATENATE("No Prog, Ejec=  ",T65),T65/T64))</f>
        <v>No Prog ni Ejec</v>
      </c>
      <c r="AI64" s="577" t="str">
        <f t="shared" ref="AI64" si="270">IF(AND(U64=0,U65=0),"No Prog ni Ejec",IF(U64=0,CONCATENATE("No Prog, Ejec=  ",U65),U65/U64))</f>
        <v>No Prog ni Ejec</v>
      </c>
      <c r="AJ64" s="577" t="str">
        <f t="shared" ref="AJ64" si="271">IF(AND(V64=0,V65=0),"No Prog ni Ejec",IF(V64=0,CONCATENATE("No Prog, Ejec=  ",V65),V65/V64))</f>
        <v>No Prog ni Ejec</v>
      </c>
      <c r="AK64" s="577" t="str">
        <f t="shared" ref="AK64" si="272">IF(AND(W64=0,W65=0),"No Prog ni Ejec",IF(W64=0,CONCATENATE("No Prog, Ejec=  ",W65),W65/W64))</f>
        <v>No Prog ni Ejec</v>
      </c>
      <c r="AL64" s="577" t="str">
        <f t="shared" ref="AL64" si="273">IF(AND(X64=0,X65=0),"No Prog ni Ejec",IF(X64=0,CONCATENATE("No Prog, Ejec=  ",X65),X65/X64))</f>
        <v>No Prog ni Ejec</v>
      </c>
      <c r="AM64" s="577" t="str">
        <f t="shared" ref="AM64" si="274">IF(AND(Y64=0,Y65=0),"No Prog ni Ejec",IF(Y64=0,CONCATENATE("No Prog, Ejec=  ",Y65),Y65/Y64))</f>
        <v>No Prog ni Ejec</v>
      </c>
      <c r="AN64" s="577" t="str">
        <f t="shared" ref="AN64:AT64" si="275">IF(AND(Z64=0,Z65=0),"No Prog ni Ejec",IF(Z64=0,CONCATENATE("No Prog, Ejec=  ",Z65),Z65/Z64))</f>
        <v>No Prog ni Ejec</v>
      </c>
      <c r="AO64" s="577">
        <f t="shared" si="275"/>
        <v>0</v>
      </c>
      <c r="AP64" s="577">
        <f t="shared" si="275"/>
        <v>0</v>
      </c>
      <c r="AQ64" s="577">
        <f t="shared" si="275"/>
        <v>0</v>
      </c>
      <c r="AR64" s="577">
        <f t="shared" si="275"/>
        <v>0</v>
      </c>
      <c r="AS64" s="577">
        <f t="shared" si="275"/>
        <v>0</v>
      </c>
      <c r="AT64" s="580">
        <f t="shared" si="275"/>
        <v>0</v>
      </c>
    </row>
    <row r="65" spans="1:46" s="174" customFormat="1" ht="26.25" customHeight="1" thickBot="1" x14ac:dyDescent="0.3">
      <c r="A65" s="492"/>
      <c r="B65" s="714"/>
      <c r="C65" s="620"/>
      <c r="D65" s="620"/>
      <c r="E65" s="620"/>
      <c r="F65" s="620"/>
      <c r="G65" s="620"/>
      <c r="H65" s="620"/>
      <c r="I65" s="620"/>
      <c r="J65" s="620"/>
      <c r="K65" s="620"/>
      <c r="L65" s="620"/>
      <c r="M65" s="620"/>
      <c r="N65" s="620"/>
      <c r="O65" s="623"/>
      <c r="P65" s="201"/>
      <c r="Q65" s="513"/>
      <c r="R65" s="582"/>
      <c r="S65" s="245" t="s">
        <v>45</v>
      </c>
      <c r="T65" s="66"/>
      <c r="U65" s="66"/>
      <c r="V65" s="66"/>
      <c r="W65" s="66"/>
      <c r="X65" s="66"/>
      <c r="Y65" s="66"/>
      <c r="Z65" s="66"/>
      <c r="AA65" s="66">
        <v>0</v>
      </c>
      <c r="AB65" s="66">
        <v>0</v>
      </c>
      <c r="AC65" s="66">
        <v>0</v>
      </c>
      <c r="AD65" s="66">
        <v>0</v>
      </c>
      <c r="AE65" s="66">
        <v>0</v>
      </c>
      <c r="AF65" s="196">
        <f t="shared" ref="AF65" si="276">SUM(T65:AE65)</f>
        <v>0</v>
      </c>
      <c r="AG65" s="175"/>
      <c r="AH65" s="584"/>
      <c r="AI65" s="578"/>
      <c r="AJ65" s="578"/>
      <c r="AK65" s="578"/>
      <c r="AL65" s="578"/>
      <c r="AM65" s="578"/>
      <c r="AN65" s="578"/>
      <c r="AO65" s="578"/>
      <c r="AP65" s="578"/>
      <c r="AQ65" s="578"/>
      <c r="AR65" s="578"/>
      <c r="AS65" s="578"/>
      <c r="AT65" s="581"/>
    </row>
    <row r="66" spans="1:46" ht="13.5" thickBot="1" x14ac:dyDescent="0.3">
      <c r="B66" s="246"/>
      <c r="C66" s="169"/>
      <c r="D66" s="169"/>
      <c r="E66" s="169"/>
      <c r="F66" s="169"/>
      <c r="G66" s="169"/>
      <c r="H66" s="169"/>
      <c r="I66" s="169"/>
      <c r="J66" s="169"/>
      <c r="K66" s="169"/>
      <c r="L66" s="169"/>
      <c r="M66" s="169"/>
      <c r="N66" s="169"/>
      <c r="O66" s="169"/>
      <c r="P66" s="169"/>
      <c r="Q66" s="169"/>
      <c r="R66" s="169"/>
      <c r="S66" s="169"/>
      <c r="T66" s="169"/>
      <c r="U66" s="169"/>
      <c r="V66" s="169"/>
      <c r="W66" s="169"/>
      <c r="X66" s="169"/>
      <c r="Y66" s="169"/>
      <c r="Z66" s="169"/>
      <c r="AA66" s="169"/>
      <c r="AB66" s="169"/>
      <c r="AC66" s="169"/>
      <c r="AD66" s="169"/>
      <c r="AE66" s="169"/>
      <c r="AF66" s="169"/>
      <c r="AG66" s="169"/>
    </row>
    <row r="67" spans="1:46" ht="18.75" customHeight="1" thickTop="1" thickBot="1" x14ac:dyDescent="0.3">
      <c r="B67" s="560" t="s">
        <v>408</v>
      </c>
      <c r="C67" s="561"/>
      <c r="D67" s="561"/>
      <c r="E67" s="561"/>
      <c r="F67" s="561"/>
      <c r="G67" s="561"/>
      <c r="H67" s="561"/>
      <c r="I67" s="561"/>
      <c r="J67" s="561"/>
      <c r="K67" s="562"/>
      <c r="AH67" s="676" t="s">
        <v>184</v>
      </c>
      <c r="AI67" s="677"/>
      <c r="AJ67" s="677"/>
      <c r="AK67" s="677"/>
      <c r="AL67" s="677"/>
      <c r="AM67" s="677"/>
      <c r="AN67" s="678"/>
    </row>
    <row r="68" spans="1:46" ht="15.75" thickTop="1" x14ac:dyDescent="0.25">
      <c r="B68" s="351" t="s">
        <v>185</v>
      </c>
      <c r="C68" s="563" t="s">
        <v>195</v>
      </c>
      <c r="D68" s="564"/>
      <c r="E68" s="564"/>
      <c r="F68" s="564"/>
      <c r="G68" s="564"/>
      <c r="H68" s="564"/>
      <c r="I68" s="564"/>
      <c r="J68" s="564"/>
      <c r="K68" s="565"/>
      <c r="AH68" s="664" t="s">
        <v>7</v>
      </c>
      <c r="AI68" s="665"/>
      <c r="AJ68" s="666"/>
      <c r="AK68" s="650" t="s">
        <v>8</v>
      </c>
      <c r="AL68" s="651"/>
      <c r="AM68" s="651"/>
      <c r="AN68" s="652"/>
    </row>
    <row r="69" spans="1:46" s="234" customFormat="1" ht="15" x14ac:dyDescent="0.25">
      <c r="B69" s="352" t="s">
        <v>187</v>
      </c>
      <c r="C69" s="566" t="s">
        <v>412</v>
      </c>
      <c r="D69" s="567"/>
      <c r="E69" s="567"/>
      <c r="F69" s="567"/>
      <c r="G69" s="567"/>
      <c r="H69" s="567"/>
      <c r="I69" s="567"/>
      <c r="J69" s="567"/>
      <c r="K69" s="568"/>
      <c r="L69" s="200"/>
      <c r="M69" s="200"/>
      <c r="N69" s="200"/>
      <c r="O69" s="200"/>
      <c r="P69" s="201"/>
      <c r="Q69" s="235"/>
      <c r="R69" s="235"/>
      <c r="S69" s="235"/>
      <c r="T69" s="235"/>
      <c r="U69" s="235"/>
      <c r="V69" s="235"/>
      <c r="W69" s="235"/>
      <c r="X69" s="235"/>
      <c r="Y69" s="235"/>
      <c r="AG69" s="235"/>
      <c r="AH69" s="667" t="s">
        <v>9</v>
      </c>
      <c r="AI69" s="668"/>
      <c r="AJ69" s="669"/>
      <c r="AK69" s="653" t="s">
        <v>83</v>
      </c>
      <c r="AL69" s="654"/>
      <c r="AM69" s="654"/>
      <c r="AN69" s="655"/>
    </row>
    <row r="70" spans="1:46" s="234" customFormat="1" ht="15" x14ac:dyDescent="0.25">
      <c r="B70" s="353" t="s">
        <v>188</v>
      </c>
      <c r="C70" s="566" t="s">
        <v>435</v>
      </c>
      <c r="D70" s="567"/>
      <c r="E70" s="567"/>
      <c r="F70" s="567"/>
      <c r="G70" s="567"/>
      <c r="H70" s="567"/>
      <c r="I70" s="567"/>
      <c r="J70" s="567"/>
      <c r="K70" s="568"/>
      <c r="L70" s="200"/>
      <c r="M70" s="200"/>
      <c r="N70" s="200"/>
      <c r="O70" s="200"/>
      <c r="P70" s="201"/>
      <c r="Q70" s="235"/>
      <c r="R70" s="235"/>
      <c r="S70" s="235"/>
      <c r="T70" s="235"/>
      <c r="U70" s="235"/>
      <c r="V70" s="235"/>
      <c r="W70" s="235"/>
      <c r="X70" s="235"/>
      <c r="Y70" s="235"/>
      <c r="AG70" s="235"/>
      <c r="AH70" s="670" t="s">
        <v>10</v>
      </c>
      <c r="AI70" s="671"/>
      <c r="AJ70" s="672"/>
      <c r="AK70" s="650" t="s">
        <v>11</v>
      </c>
      <c r="AL70" s="651"/>
      <c r="AM70" s="651"/>
      <c r="AN70" s="652"/>
    </row>
    <row r="71" spans="1:46" s="234" customFormat="1" ht="15.75" thickBot="1" x14ac:dyDescent="0.3">
      <c r="B71" s="354" t="s">
        <v>189</v>
      </c>
      <c r="C71" s="569" t="s">
        <v>445</v>
      </c>
      <c r="D71" s="570"/>
      <c r="E71" s="570"/>
      <c r="F71" s="570"/>
      <c r="G71" s="570"/>
      <c r="H71" s="570"/>
      <c r="I71" s="570"/>
      <c r="J71" s="570"/>
      <c r="K71" s="571"/>
      <c r="L71" s="200"/>
      <c r="M71" s="200"/>
      <c r="N71" s="200"/>
      <c r="O71" s="200"/>
      <c r="P71" s="201"/>
      <c r="Q71" s="235"/>
      <c r="R71" s="235"/>
      <c r="S71" s="235"/>
      <c r="T71" s="235"/>
      <c r="U71" s="235"/>
      <c r="V71" s="235"/>
      <c r="W71" s="235"/>
      <c r="X71" s="235"/>
      <c r="Y71" s="235"/>
      <c r="AG71" s="235"/>
      <c r="AH71" s="673" t="s">
        <v>12</v>
      </c>
      <c r="AI71" s="674"/>
      <c r="AJ71" s="675"/>
      <c r="AK71" s="650" t="s">
        <v>13</v>
      </c>
      <c r="AL71" s="651"/>
      <c r="AM71" s="651"/>
      <c r="AN71" s="652"/>
    </row>
    <row r="72" spans="1:46" ht="13.5" thickTop="1" x14ac:dyDescent="0.25">
      <c r="Q72" s="217"/>
      <c r="R72" s="218"/>
      <c r="S72" s="174"/>
      <c r="T72" s="174"/>
      <c r="U72" s="174"/>
      <c r="V72" s="174"/>
      <c r="W72" s="174"/>
      <c r="X72" s="174"/>
      <c r="Y72" s="174"/>
      <c r="AH72" s="680">
        <v>1</v>
      </c>
      <c r="AI72" s="681"/>
      <c r="AJ72" s="682"/>
      <c r="AK72" s="650" t="s">
        <v>14</v>
      </c>
      <c r="AL72" s="651"/>
      <c r="AM72" s="651"/>
      <c r="AN72" s="652"/>
    </row>
    <row r="73" spans="1:46" x14ac:dyDescent="0.25">
      <c r="AH73" s="683" t="s">
        <v>15</v>
      </c>
      <c r="AI73" s="684"/>
      <c r="AJ73" s="685"/>
      <c r="AK73" s="739" t="s">
        <v>16</v>
      </c>
      <c r="AL73" s="740"/>
      <c r="AM73" s="740"/>
      <c r="AN73" s="741"/>
    </row>
    <row r="74" spans="1:46" x14ac:dyDescent="0.2">
      <c r="AH74" s="287"/>
      <c r="AN74" s="287"/>
    </row>
    <row r="80" spans="1:46" x14ac:dyDescent="0.25">
      <c r="N80" s="201"/>
      <c r="O80" s="202"/>
      <c r="P80" s="199"/>
      <c r="Q80" s="199"/>
      <c r="R80" s="200"/>
      <c r="S80" s="200"/>
      <c r="T80" s="200"/>
      <c r="U80" s="200"/>
      <c r="V80" s="200"/>
      <c r="W80" s="200"/>
      <c r="X80" s="200"/>
      <c r="Y80" s="200"/>
      <c r="Z80" s="200"/>
      <c r="AA80" s="201"/>
      <c r="AC80" s="199"/>
      <c r="AD80" s="199"/>
      <c r="AE80" s="199"/>
      <c r="AF80" s="199"/>
      <c r="AG80" s="199"/>
    </row>
  </sheetData>
  <sheetProtection algorithmName="SHA-512" hashValue="wgPLNEnhot5Y1l+wAvL/a/KNjlQDAZ/KXo2CbotEWLJPOhRRa+d9xvxnxAkIPz+u7weETdH/KSIsazOiCPtmLw==" saltValue="F4snnp5VUV5ey1U2LZFgoQ==" spinCount="100000" sheet="1" formatCells="0" formatColumns="0" formatRows="0"/>
  <mergeCells count="579">
    <mergeCell ref="C68:K68"/>
    <mergeCell ref="C69:K69"/>
    <mergeCell ref="C70:K70"/>
    <mergeCell ref="C71:K71"/>
    <mergeCell ref="B67:K67"/>
    <mergeCell ref="AH67:AN67"/>
    <mergeCell ref="AH68:AJ68"/>
    <mergeCell ref="AK68:AN68"/>
    <mergeCell ref="AH69:AJ69"/>
    <mergeCell ref="AK69:AN69"/>
    <mergeCell ref="AH70:AJ70"/>
    <mergeCell ref="AK70:AN70"/>
    <mergeCell ref="AH71:AJ71"/>
    <mergeCell ref="AK71:AN71"/>
    <mergeCell ref="AH72:AJ72"/>
    <mergeCell ref="AK72:AN72"/>
    <mergeCell ref="AH73:AJ73"/>
    <mergeCell ref="AK73:AN73"/>
    <mergeCell ref="A5:O5"/>
    <mergeCell ref="Q5:AF5"/>
    <mergeCell ref="A1:B3"/>
    <mergeCell ref="A7:B7"/>
    <mergeCell ref="AT8:AT9"/>
    <mergeCell ref="AN8:AN9"/>
    <mergeCell ref="AT10:AT11"/>
    <mergeCell ref="AO8:AO9"/>
    <mergeCell ref="AP8:AP9"/>
    <mergeCell ref="AQ8:AQ9"/>
    <mergeCell ref="AR8:AR9"/>
    <mergeCell ref="Q12:Q13"/>
    <mergeCell ref="R12:R13"/>
    <mergeCell ref="AN10:AN11"/>
    <mergeCell ref="AO10:AO11"/>
    <mergeCell ref="AP10:AP11"/>
    <mergeCell ref="AQ10:AQ11"/>
    <mergeCell ref="AR10:AR11"/>
    <mergeCell ref="AS10:AS11"/>
    <mergeCell ref="AO12:AO13"/>
    <mergeCell ref="AP12:AP13"/>
    <mergeCell ref="AQ12:AQ13"/>
    <mergeCell ref="AR12:AR13"/>
    <mergeCell ref="AS12:AS13"/>
    <mergeCell ref="AT12:AT13"/>
    <mergeCell ref="AN12:AN13"/>
    <mergeCell ref="AH8:AH9"/>
    <mergeCell ref="AI8:AI9"/>
    <mergeCell ref="AJ8:AJ9"/>
    <mergeCell ref="AK8:AK9"/>
    <mergeCell ref="AL8:AL9"/>
    <mergeCell ref="AM8:AM9"/>
    <mergeCell ref="AH10:AH11"/>
    <mergeCell ref="AI10:AI11"/>
    <mergeCell ref="AJ10:AJ11"/>
    <mergeCell ref="AK10:AK11"/>
    <mergeCell ref="AL10:AL11"/>
    <mergeCell ref="AM10:AM11"/>
    <mergeCell ref="AH12:AH13"/>
    <mergeCell ref="AI12:AI13"/>
    <mergeCell ref="AJ12:AJ13"/>
    <mergeCell ref="AK12:AK13"/>
    <mergeCell ref="AL12:AL13"/>
    <mergeCell ref="AM12:AM13"/>
    <mergeCell ref="AT18:AT19"/>
    <mergeCell ref="Q14:Q15"/>
    <mergeCell ref="R14:R15"/>
    <mergeCell ref="AR14:AR15"/>
    <mergeCell ref="AS14:AS15"/>
    <mergeCell ref="AT14:AT15"/>
    <mergeCell ref="Q16:Q17"/>
    <mergeCell ref="R16:R17"/>
    <mergeCell ref="AN14:AN15"/>
    <mergeCell ref="AO14:AO15"/>
    <mergeCell ref="AP14:AP15"/>
    <mergeCell ref="AQ14:AQ15"/>
    <mergeCell ref="AS16:AS17"/>
    <mergeCell ref="AT16:AT17"/>
    <mergeCell ref="AH16:AH17"/>
    <mergeCell ref="AI16:AI17"/>
    <mergeCell ref="AJ16:AJ17"/>
    <mergeCell ref="AH18:AH19"/>
    <mergeCell ref="AI18:AI19"/>
    <mergeCell ref="AJ18:AJ19"/>
    <mergeCell ref="AK18:AK19"/>
    <mergeCell ref="AL18:AL19"/>
    <mergeCell ref="AM18:AM19"/>
    <mergeCell ref="AH14:AH15"/>
    <mergeCell ref="Q8:Q9"/>
    <mergeCell ref="R8:R9"/>
    <mergeCell ref="Q10:Q11"/>
    <mergeCell ref="R10:R11"/>
    <mergeCell ref="AS8:AS9"/>
    <mergeCell ref="AN22:AN23"/>
    <mergeCell ref="AO22:AO23"/>
    <mergeCell ref="AP22:AP23"/>
    <mergeCell ref="Q18:Q19"/>
    <mergeCell ref="R18:R19"/>
    <mergeCell ref="AN16:AN17"/>
    <mergeCell ref="AO16:AO17"/>
    <mergeCell ref="AP16:AP17"/>
    <mergeCell ref="AQ16:AQ17"/>
    <mergeCell ref="AR16:AR17"/>
    <mergeCell ref="R20:R21"/>
    <mergeCell ref="AN18:AN19"/>
    <mergeCell ref="AO18:AO19"/>
    <mergeCell ref="AP18:AP19"/>
    <mergeCell ref="AQ18:AQ19"/>
    <mergeCell ref="AR18:AR19"/>
    <mergeCell ref="AS18:AS19"/>
    <mergeCell ref="AR20:AR21"/>
    <mergeCell ref="AS20:AS21"/>
    <mergeCell ref="AT20:AT21"/>
    <mergeCell ref="Q22:Q23"/>
    <mergeCell ref="R22:R23"/>
    <mergeCell ref="AN20:AN21"/>
    <mergeCell ref="AO20:AO21"/>
    <mergeCell ref="AP20:AP21"/>
    <mergeCell ref="AQ20:AQ21"/>
    <mergeCell ref="AQ22:AQ23"/>
    <mergeCell ref="AR22:AR23"/>
    <mergeCell ref="AS22:AS23"/>
    <mergeCell ref="AT22:AT23"/>
    <mergeCell ref="AH20:AH21"/>
    <mergeCell ref="AI20:AI21"/>
    <mergeCell ref="AJ20:AJ21"/>
    <mergeCell ref="AK20:AK21"/>
    <mergeCell ref="AL20:AL21"/>
    <mergeCell ref="AM20:AM21"/>
    <mergeCell ref="AH22:AH23"/>
    <mergeCell ref="AI22:AI23"/>
    <mergeCell ref="AJ22:AJ23"/>
    <mergeCell ref="AK22:AK23"/>
    <mergeCell ref="AL22:AL23"/>
    <mergeCell ref="AM22:AM23"/>
    <mergeCell ref="Q20:Q21"/>
    <mergeCell ref="AQ34:AQ35"/>
    <mergeCell ref="AR34:AR35"/>
    <mergeCell ref="Q26:Q27"/>
    <mergeCell ref="R26:R27"/>
    <mergeCell ref="AO24:AO25"/>
    <mergeCell ref="Q28:Q29"/>
    <mergeCell ref="R28:R29"/>
    <mergeCell ref="AO26:AO27"/>
    <mergeCell ref="AP26:AP27"/>
    <mergeCell ref="AQ26:AQ27"/>
    <mergeCell ref="AR26:AR27"/>
    <mergeCell ref="AP24:AP25"/>
    <mergeCell ref="AQ24:AQ25"/>
    <mergeCell ref="AR24:AR25"/>
    <mergeCell ref="AH24:AH25"/>
    <mergeCell ref="AI24:AI25"/>
    <mergeCell ref="AJ24:AJ25"/>
    <mergeCell ref="AK24:AK25"/>
    <mergeCell ref="AL24:AL25"/>
    <mergeCell ref="AM24:AM25"/>
    <mergeCell ref="AH26:AH27"/>
    <mergeCell ref="AI26:AI27"/>
    <mergeCell ref="AM30:AM31"/>
    <mergeCell ref="AS26:AS27"/>
    <mergeCell ref="AT26:AT27"/>
    <mergeCell ref="AN26:AN27"/>
    <mergeCell ref="AS28:AS29"/>
    <mergeCell ref="AT28:AT29"/>
    <mergeCell ref="Q24:Q25"/>
    <mergeCell ref="R24:R25"/>
    <mergeCell ref="Q30:Q31"/>
    <mergeCell ref="R30:R31"/>
    <mergeCell ref="AN28:AN29"/>
    <mergeCell ref="AO28:AO29"/>
    <mergeCell ref="AP28:AP29"/>
    <mergeCell ref="AQ28:AQ29"/>
    <mergeCell ref="AR28:AR29"/>
    <mergeCell ref="AQ30:AQ31"/>
    <mergeCell ref="AR30:AR31"/>
    <mergeCell ref="AJ26:AJ27"/>
    <mergeCell ref="AK26:AK27"/>
    <mergeCell ref="AL26:AL27"/>
    <mergeCell ref="AM26:AM27"/>
    <mergeCell ref="AS24:AS25"/>
    <mergeCell ref="AT24:AT25"/>
    <mergeCell ref="AN24:AN25"/>
    <mergeCell ref="AS30:AS31"/>
    <mergeCell ref="AT30:AT31"/>
    <mergeCell ref="Q32:Q33"/>
    <mergeCell ref="R32:R33"/>
    <mergeCell ref="AN30:AN31"/>
    <mergeCell ref="AO30:AO31"/>
    <mergeCell ref="AP30:AP31"/>
    <mergeCell ref="AP32:AP33"/>
    <mergeCell ref="AQ32:AQ33"/>
    <mergeCell ref="AR32:AR33"/>
    <mergeCell ref="AS32:AS33"/>
    <mergeCell ref="AT32:AT33"/>
    <mergeCell ref="AN32:AN33"/>
    <mergeCell ref="AO32:AO33"/>
    <mergeCell ref="AH32:AH33"/>
    <mergeCell ref="AI32:AI33"/>
    <mergeCell ref="AJ32:AJ33"/>
    <mergeCell ref="AK32:AK33"/>
    <mergeCell ref="AL32:AL33"/>
    <mergeCell ref="AM32:AM33"/>
    <mergeCell ref="AH30:AH31"/>
    <mergeCell ref="AI30:AI31"/>
    <mergeCell ref="AJ30:AJ31"/>
    <mergeCell ref="AK30:AK31"/>
    <mergeCell ref="AL30:AL31"/>
    <mergeCell ref="AS34:AS35"/>
    <mergeCell ref="AT34:AT35"/>
    <mergeCell ref="Q36:Q37"/>
    <mergeCell ref="R36:R37"/>
    <mergeCell ref="AN34:AN35"/>
    <mergeCell ref="AO34:AO35"/>
    <mergeCell ref="AP34:AP35"/>
    <mergeCell ref="Q38:Q39"/>
    <mergeCell ref="R38:R39"/>
    <mergeCell ref="AN36:AN37"/>
    <mergeCell ref="AO36:AO37"/>
    <mergeCell ref="AP36:AP37"/>
    <mergeCell ref="AQ36:AQ37"/>
    <mergeCell ref="AR36:AR37"/>
    <mergeCell ref="AS36:AS37"/>
    <mergeCell ref="AT36:AT37"/>
    <mergeCell ref="AS38:AS39"/>
    <mergeCell ref="AT38:AT39"/>
    <mergeCell ref="AH34:AH35"/>
    <mergeCell ref="AI34:AI35"/>
    <mergeCell ref="AJ34:AJ35"/>
    <mergeCell ref="AK34:AK35"/>
    <mergeCell ref="AL34:AL35"/>
    <mergeCell ref="AM34:AM35"/>
    <mergeCell ref="AN38:AN39"/>
    <mergeCell ref="AO38:AO39"/>
    <mergeCell ref="AP38:AP39"/>
    <mergeCell ref="AQ38:AQ39"/>
    <mergeCell ref="AR38:AR39"/>
    <mergeCell ref="AT40:AT41"/>
    <mergeCell ref="Q42:Q43"/>
    <mergeCell ref="R42:R43"/>
    <mergeCell ref="AN40:AN41"/>
    <mergeCell ref="AO40:AO41"/>
    <mergeCell ref="AP40:AP41"/>
    <mergeCell ref="AQ40:AQ41"/>
    <mergeCell ref="AR40:AR41"/>
    <mergeCell ref="AS40:AS41"/>
    <mergeCell ref="AP42:AP43"/>
    <mergeCell ref="AQ42:AQ43"/>
    <mergeCell ref="AR42:AR43"/>
    <mergeCell ref="AS42:AS43"/>
    <mergeCell ref="AT42:AT43"/>
    <mergeCell ref="AN42:AN43"/>
    <mergeCell ref="AO42:AO43"/>
    <mergeCell ref="AH40:AH41"/>
    <mergeCell ref="AK40:AK41"/>
    <mergeCell ref="AL40:AL41"/>
    <mergeCell ref="AO44:AO45"/>
    <mergeCell ref="AP44:AP45"/>
    <mergeCell ref="AQ44:AQ45"/>
    <mergeCell ref="AR44:AR45"/>
    <mergeCell ref="AS44:AS45"/>
    <mergeCell ref="AR46:AR47"/>
    <mergeCell ref="AS46:AS47"/>
    <mergeCell ref="AT46:AT47"/>
    <mergeCell ref="AN46:AN47"/>
    <mergeCell ref="AO46:AO47"/>
    <mergeCell ref="AP46:AP47"/>
    <mergeCell ref="AQ46:AQ47"/>
    <mergeCell ref="AP48:AP49"/>
    <mergeCell ref="AQ48:AQ49"/>
    <mergeCell ref="AR48:AR49"/>
    <mergeCell ref="Q44:Q45"/>
    <mergeCell ref="R44:R45"/>
    <mergeCell ref="AS48:AS49"/>
    <mergeCell ref="AT48:AT49"/>
    <mergeCell ref="Q50:Q51"/>
    <mergeCell ref="R50:R51"/>
    <mergeCell ref="AN48:AN49"/>
    <mergeCell ref="AO48:AO49"/>
    <mergeCell ref="AO50:AO51"/>
    <mergeCell ref="AP50:AP51"/>
    <mergeCell ref="AQ50:AQ51"/>
    <mergeCell ref="AR50:AR51"/>
    <mergeCell ref="AS50:AS51"/>
    <mergeCell ref="AT50:AT51"/>
    <mergeCell ref="AN50:AN51"/>
    <mergeCell ref="Q48:Q49"/>
    <mergeCell ref="R48:R49"/>
    <mergeCell ref="AT44:AT45"/>
    <mergeCell ref="Q46:Q47"/>
    <mergeCell ref="R46:R47"/>
    <mergeCell ref="AN44:AN45"/>
    <mergeCell ref="Q60:Q61"/>
    <mergeCell ref="R60:R61"/>
    <mergeCell ref="AN52:AN53"/>
    <mergeCell ref="AO52:AO53"/>
    <mergeCell ref="AP52:AP53"/>
    <mergeCell ref="AQ52:AQ53"/>
    <mergeCell ref="AP60:AP61"/>
    <mergeCell ref="AQ60:AQ61"/>
    <mergeCell ref="Q62:Q63"/>
    <mergeCell ref="R62:R63"/>
    <mergeCell ref="AN60:AN61"/>
    <mergeCell ref="AO60:AO61"/>
    <mergeCell ref="Q52:Q53"/>
    <mergeCell ref="R52:R53"/>
    <mergeCell ref="AR52:AR53"/>
    <mergeCell ref="AS52:AS53"/>
    <mergeCell ref="AT52:AT53"/>
    <mergeCell ref="AR60:AR61"/>
    <mergeCell ref="AS60:AS61"/>
    <mergeCell ref="AT60:AT61"/>
    <mergeCell ref="AN64:AN65"/>
    <mergeCell ref="AO64:AO65"/>
    <mergeCell ref="AP64:AP65"/>
    <mergeCell ref="AQ64:AQ65"/>
    <mergeCell ref="AT62:AT63"/>
    <mergeCell ref="AN62:AN63"/>
    <mergeCell ref="AS58:AS59"/>
    <mergeCell ref="AT58:AT59"/>
    <mergeCell ref="AN58:AN59"/>
    <mergeCell ref="AO58:AO59"/>
    <mergeCell ref="AP58:AP59"/>
    <mergeCell ref="AO56:AO57"/>
    <mergeCell ref="AP56:AP57"/>
    <mergeCell ref="Q64:Q65"/>
    <mergeCell ref="R64:R65"/>
    <mergeCell ref="AR64:AR65"/>
    <mergeCell ref="AS64:AS65"/>
    <mergeCell ref="AT64:AT65"/>
    <mergeCell ref="AO62:AO63"/>
    <mergeCell ref="AP62:AP63"/>
    <mergeCell ref="AQ62:AQ63"/>
    <mergeCell ref="AH62:AH63"/>
    <mergeCell ref="AI62:AI63"/>
    <mergeCell ref="AJ62:AJ63"/>
    <mergeCell ref="AK62:AK63"/>
    <mergeCell ref="AL62:AL63"/>
    <mergeCell ref="AM62:AM63"/>
    <mergeCell ref="AH64:AH65"/>
    <mergeCell ref="AI64:AI65"/>
    <mergeCell ref="AJ64:AJ65"/>
    <mergeCell ref="AK64:AK65"/>
    <mergeCell ref="AL64:AL65"/>
    <mergeCell ref="AM64:AM65"/>
    <mergeCell ref="AR62:AR63"/>
    <mergeCell ref="AS62:AS63"/>
    <mergeCell ref="AI14:AI15"/>
    <mergeCell ref="AJ14:AJ15"/>
    <mergeCell ref="AK14:AK15"/>
    <mergeCell ref="AL14:AL15"/>
    <mergeCell ref="AM14:AM15"/>
    <mergeCell ref="AK16:AK17"/>
    <mergeCell ref="AL16:AL17"/>
    <mergeCell ref="AM16:AM17"/>
    <mergeCell ref="AH28:AH29"/>
    <mergeCell ref="AI28:AI29"/>
    <mergeCell ref="AJ28:AJ29"/>
    <mergeCell ref="AK28:AK29"/>
    <mergeCell ref="AL28:AL29"/>
    <mergeCell ref="AM28:AM29"/>
    <mergeCell ref="AH36:AH37"/>
    <mergeCell ref="AI36:AI37"/>
    <mergeCell ref="AJ36:AJ37"/>
    <mergeCell ref="AK36:AK37"/>
    <mergeCell ref="AL36:AL37"/>
    <mergeCell ref="AM36:AM37"/>
    <mergeCell ref="AH38:AH39"/>
    <mergeCell ref="AI38:AI39"/>
    <mergeCell ref="AJ38:AJ39"/>
    <mergeCell ref="AK38:AK39"/>
    <mergeCell ref="AL38:AL39"/>
    <mergeCell ref="AM38:AM39"/>
    <mergeCell ref="AM40:AM41"/>
    <mergeCell ref="AH42:AH43"/>
    <mergeCell ref="AI42:AI43"/>
    <mergeCell ref="AJ42:AJ43"/>
    <mergeCell ref="AK42:AK43"/>
    <mergeCell ref="AL42:AL43"/>
    <mergeCell ref="AM42:AM43"/>
    <mergeCell ref="AK44:AK45"/>
    <mergeCell ref="AL44:AL45"/>
    <mergeCell ref="AM44:AM45"/>
    <mergeCell ref="AI44:AI45"/>
    <mergeCell ref="AJ44:AJ45"/>
    <mergeCell ref="AI40:AI41"/>
    <mergeCell ref="AJ40:AJ41"/>
    <mergeCell ref="AH46:AH47"/>
    <mergeCell ref="AI46:AI47"/>
    <mergeCell ref="AJ46:AJ47"/>
    <mergeCell ref="AK46:AK47"/>
    <mergeCell ref="AL46:AL47"/>
    <mergeCell ref="AM46:AM47"/>
    <mergeCell ref="AK48:AK49"/>
    <mergeCell ref="AL48:AL49"/>
    <mergeCell ref="AM48:AM49"/>
    <mergeCell ref="AH48:AH49"/>
    <mergeCell ref="AI48:AI49"/>
    <mergeCell ref="AH50:AH51"/>
    <mergeCell ref="AI50:AI51"/>
    <mergeCell ref="AJ50:AJ51"/>
    <mergeCell ref="AK50:AK51"/>
    <mergeCell ref="AL50:AL51"/>
    <mergeCell ref="AM50:AM51"/>
    <mergeCell ref="AH60:AH61"/>
    <mergeCell ref="AI60:AI61"/>
    <mergeCell ref="AJ60:AJ61"/>
    <mergeCell ref="AK60:AK61"/>
    <mergeCell ref="AL60:AL61"/>
    <mergeCell ref="AM60:AM61"/>
    <mergeCell ref="AH58:AH59"/>
    <mergeCell ref="AI58:AI59"/>
    <mergeCell ref="AJ58:AJ59"/>
    <mergeCell ref="AK58:AK59"/>
    <mergeCell ref="AL58:AL59"/>
    <mergeCell ref="AM58:AM59"/>
    <mergeCell ref="AH5:AT5"/>
    <mergeCell ref="Q54:Q55"/>
    <mergeCell ref="R54:R55"/>
    <mergeCell ref="Q56:Q57"/>
    <mergeCell ref="R56:R57"/>
    <mergeCell ref="Q58:Q59"/>
    <mergeCell ref="R58:R59"/>
    <mergeCell ref="AH54:AH55"/>
    <mergeCell ref="AI54:AI55"/>
    <mergeCell ref="AJ54:AJ55"/>
    <mergeCell ref="AK54:AK55"/>
    <mergeCell ref="AL54:AL55"/>
    <mergeCell ref="AM54:AM55"/>
    <mergeCell ref="AN54:AN55"/>
    <mergeCell ref="AO54:AO55"/>
    <mergeCell ref="AP54:AP55"/>
    <mergeCell ref="AQ54:AQ55"/>
    <mergeCell ref="AR54:AR55"/>
    <mergeCell ref="AQ56:AQ57"/>
    <mergeCell ref="AR56:AR57"/>
    <mergeCell ref="AS56:AS57"/>
    <mergeCell ref="AT56:AT57"/>
    <mergeCell ref="AQ58:AQ59"/>
    <mergeCell ref="AR58:AR59"/>
    <mergeCell ref="A8:A21"/>
    <mergeCell ref="B8:B21"/>
    <mergeCell ref="C8:C21"/>
    <mergeCell ref="D8:D21"/>
    <mergeCell ref="E8:E21"/>
    <mergeCell ref="F8:F21"/>
    <mergeCell ref="G8:G21"/>
    <mergeCell ref="H8:H21"/>
    <mergeCell ref="I8:I21"/>
    <mergeCell ref="J8:J21"/>
    <mergeCell ref="K8:K21"/>
    <mergeCell ref="L8:L21"/>
    <mergeCell ref="M8:M21"/>
    <mergeCell ref="N8:N21"/>
    <mergeCell ref="O8:O21"/>
    <mergeCell ref="AS54:AS55"/>
    <mergeCell ref="AT54:AT55"/>
    <mergeCell ref="AH56:AH57"/>
    <mergeCell ref="AI56:AI57"/>
    <mergeCell ref="AJ48:AJ49"/>
    <mergeCell ref="M26:M27"/>
    <mergeCell ref="N26:N27"/>
    <mergeCell ref="O26:O27"/>
    <mergeCell ref="J40:J45"/>
    <mergeCell ref="L40:L45"/>
    <mergeCell ref="M40:M45"/>
    <mergeCell ref="M28:M39"/>
    <mergeCell ref="N28:N39"/>
    <mergeCell ref="O28:O39"/>
    <mergeCell ref="K46:K53"/>
    <mergeCell ref="L46:L53"/>
    <mergeCell ref="M46:M53"/>
    <mergeCell ref="AH44:AH45"/>
    <mergeCell ref="Q40:Q41"/>
    <mergeCell ref="R40:R41"/>
    <mergeCell ref="Q34:Q35"/>
    <mergeCell ref="R34:R35"/>
    <mergeCell ref="G22:G25"/>
    <mergeCell ref="H22:H25"/>
    <mergeCell ref="I22:I25"/>
    <mergeCell ref="AM56:AM57"/>
    <mergeCell ref="AN56:AN57"/>
    <mergeCell ref="AH52:AH53"/>
    <mergeCell ref="AI52:AI53"/>
    <mergeCell ref="AJ52:AJ53"/>
    <mergeCell ref="AK52:AK53"/>
    <mergeCell ref="AL52:AL53"/>
    <mergeCell ref="AM52:AM53"/>
    <mergeCell ref="AJ56:AJ57"/>
    <mergeCell ref="L22:L25"/>
    <mergeCell ref="M22:M25"/>
    <mergeCell ref="N22:N25"/>
    <mergeCell ref="O22:O25"/>
    <mergeCell ref="J22:J25"/>
    <mergeCell ref="K22:K25"/>
    <mergeCell ref="AK56:AK57"/>
    <mergeCell ref="AL56:AL57"/>
    <mergeCell ref="A26:A27"/>
    <mergeCell ref="B26:B27"/>
    <mergeCell ref="C26:C27"/>
    <mergeCell ref="D26:D27"/>
    <mergeCell ref="E26:E27"/>
    <mergeCell ref="F26:F27"/>
    <mergeCell ref="A22:A25"/>
    <mergeCell ref="B22:B25"/>
    <mergeCell ref="C22:C25"/>
    <mergeCell ref="D22:D25"/>
    <mergeCell ref="E22:E25"/>
    <mergeCell ref="F22:F25"/>
    <mergeCell ref="J26:J27"/>
    <mergeCell ref="K26:K27"/>
    <mergeCell ref="L26:L27"/>
    <mergeCell ref="G26:G27"/>
    <mergeCell ref="H26:H27"/>
    <mergeCell ref="I26:I27"/>
    <mergeCell ref="G28:G39"/>
    <mergeCell ref="H28:H39"/>
    <mergeCell ref="I28:I39"/>
    <mergeCell ref="J28:J39"/>
    <mergeCell ref="K28:K39"/>
    <mergeCell ref="L28:L39"/>
    <mergeCell ref="I62:I65"/>
    <mergeCell ref="J62:J65"/>
    <mergeCell ref="D40:D45"/>
    <mergeCell ref="E40:E45"/>
    <mergeCell ref="F40:F45"/>
    <mergeCell ref="E28:E39"/>
    <mergeCell ref="F28:F39"/>
    <mergeCell ref="I46:I53"/>
    <mergeCell ref="A40:A45"/>
    <mergeCell ref="B40:B45"/>
    <mergeCell ref="C40:C45"/>
    <mergeCell ref="G40:G45"/>
    <mergeCell ref="H40:H45"/>
    <mergeCell ref="I40:I45"/>
    <mergeCell ref="A46:A53"/>
    <mergeCell ref="B46:B53"/>
    <mergeCell ref="C46:C53"/>
    <mergeCell ref="D46:D53"/>
    <mergeCell ref="E46:E53"/>
    <mergeCell ref="A28:A39"/>
    <mergeCell ref="B28:B39"/>
    <mergeCell ref="C28:C39"/>
    <mergeCell ref="D28:D39"/>
    <mergeCell ref="A54:A61"/>
    <mergeCell ref="A62:A65"/>
    <mergeCell ref="B54:B61"/>
    <mergeCell ref="C54:C61"/>
    <mergeCell ref="D54:D61"/>
    <mergeCell ref="E54:E61"/>
    <mergeCell ref="F54:F61"/>
    <mergeCell ref="G54:G61"/>
    <mergeCell ref="B62:B65"/>
    <mergeCell ref="C62:C65"/>
    <mergeCell ref="D62:D65"/>
    <mergeCell ref="E62:E65"/>
    <mergeCell ref="F62:F65"/>
    <mergeCell ref="G62:G65"/>
    <mergeCell ref="C1:AT3"/>
    <mergeCell ref="I54:I61"/>
    <mergeCell ref="J54:J61"/>
    <mergeCell ref="K54:K61"/>
    <mergeCell ref="L54:L61"/>
    <mergeCell ref="M54:M61"/>
    <mergeCell ref="N54:N61"/>
    <mergeCell ref="O54:O61"/>
    <mergeCell ref="K62:K65"/>
    <mergeCell ref="L62:L65"/>
    <mergeCell ref="M62:M65"/>
    <mergeCell ref="N62:N65"/>
    <mergeCell ref="O62:O65"/>
    <mergeCell ref="H54:H61"/>
    <mergeCell ref="N40:N45"/>
    <mergeCell ref="O40:O45"/>
    <mergeCell ref="J46:J53"/>
    <mergeCell ref="F46:F53"/>
    <mergeCell ref="G46:G53"/>
    <mergeCell ref="H46:H53"/>
    <mergeCell ref="N46:N53"/>
    <mergeCell ref="O46:O53"/>
    <mergeCell ref="K40:K45"/>
    <mergeCell ref="H62:H65"/>
  </mergeCells>
  <conditionalFormatting sqref="AN8:AS8 AN30:AS30 AN38:AS38 AN44:AS44 AN52:AS52 AN32:AS32 AN34:AS34 AN40:AS40 AN42:AS42 AN46:AS46 AN48:AS48 AN50:AS50 AN60:AS60 AN62:AS62 AN64:AS64 AN24:AS24 AN26:AS26 AN28:AS28 AN20:AS20 AN22:AS22 AN10:AS10 AN12:AS12 AN14:AS14 AN16:AS16 AN18:AS18 AN36:AS36 AN54:AS54 AN56:AS56 AN58:AS58">
    <cfRule type="cellIs" dxfId="1619" priority="2028" operator="between">
      <formula>0</formula>
      <formula>90</formula>
    </cfRule>
  </conditionalFormatting>
  <conditionalFormatting sqref="AN8:AS65">
    <cfRule type="containsText" dxfId="1618" priority="2023" operator="containsText" text="No Prog, Ejec=">
      <formula>NOT(ISERROR(SEARCH("No Prog, Ejec=",AN8)))</formula>
    </cfRule>
    <cfRule type="containsText" dxfId="1617" priority="2024" operator="containsText" text="No Prog ni Ejec">
      <formula>NOT(ISERROR(SEARCH("No Prog ni Ejec",AN8)))</formula>
    </cfRule>
    <cfRule type="cellIs" dxfId="1616" priority="2025" operator="greaterThan">
      <formula>100%</formula>
    </cfRule>
    <cfRule type="cellIs" dxfId="1615" priority="2026" operator="equal">
      <formula>1</formula>
    </cfRule>
    <cfRule type="cellIs" dxfId="1614" priority="2027" operator="between">
      <formula>91%</formula>
      <formula>99%</formula>
    </cfRule>
  </conditionalFormatting>
  <conditionalFormatting sqref="AN8:AS65">
    <cfRule type="containsText" dxfId="1613" priority="2011" operator="containsText" text="No Prog, Ejec=">
      <formula>NOT(ISERROR(SEARCH("No Prog, Ejec=",AN8)))</formula>
    </cfRule>
    <cfRule type="containsText" dxfId="1612" priority="2012" operator="containsText" text="No Prog ni Ejec">
      <formula>NOT(ISERROR(SEARCH("No Prog ni Ejec",AN8)))</formula>
    </cfRule>
    <cfRule type="cellIs" dxfId="1611" priority="2013" operator="greaterThan">
      <formula>100%</formula>
    </cfRule>
    <cfRule type="cellIs" dxfId="1610" priority="2014" operator="equal">
      <formula>1</formula>
    </cfRule>
    <cfRule type="cellIs" dxfId="1609" priority="2015" operator="between">
      <formula>91%</formula>
      <formula>99%</formula>
    </cfRule>
    <cfRule type="cellIs" dxfId="1608" priority="2016" operator="between">
      <formula>0</formula>
      <formula>90</formula>
    </cfRule>
  </conditionalFormatting>
  <conditionalFormatting sqref="AT8">
    <cfRule type="cellIs" dxfId="1607" priority="1836" operator="between">
      <formula>0</formula>
      <formula>90</formula>
    </cfRule>
  </conditionalFormatting>
  <conditionalFormatting sqref="AT8">
    <cfRule type="containsText" dxfId="1606" priority="1831" operator="containsText" text="No Prog, Ejec=">
      <formula>NOT(ISERROR(SEARCH("No Prog, Ejec=",AT8)))</formula>
    </cfRule>
    <cfRule type="containsText" dxfId="1605" priority="1832" operator="containsText" text="No Prog ni Ejec">
      <formula>NOT(ISERROR(SEARCH("No Prog ni Ejec",AT8)))</formula>
    </cfRule>
    <cfRule type="cellIs" dxfId="1604" priority="1833" operator="greaterThan">
      <formula>100%</formula>
    </cfRule>
    <cfRule type="cellIs" dxfId="1603" priority="1834" operator="equal">
      <formula>1</formula>
    </cfRule>
    <cfRule type="cellIs" dxfId="1602" priority="1835" operator="between">
      <formula>91%</formula>
      <formula>99%</formula>
    </cfRule>
  </conditionalFormatting>
  <conditionalFormatting sqref="AT8">
    <cfRule type="cellIs" dxfId="1601" priority="1830" operator="between">
      <formula>0</formula>
      <formula>90</formula>
    </cfRule>
  </conditionalFormatting>
  <conditionalFormatting sqref="AT8:AT9">
    <cfRule type="containsText" dxfId="1600" priority="1825" operator="containsText" text="No Prog, Ejec=">
      <formula>NOT(ISERROR(SEARCH("No Prog, Ejec=",AT8)))</formula>
    </cfRule>
    <cfRule type="containsText" dxfId="1599" priority="1826" operator="containsText" text="No Prog ni Ejec">
      <formula>NOT(ISERROR(SEARCH("No Prog ni Ejec",AT8)))</formula>
    </cfRule>
    <cfRule type="cellIs" dxfId="1598" priority="1827" operator="greaterThan">
      <formula>100%</formula>
    </cfRule>
    <cfRule type="cellIs" dxfId="1597" priority="1828" operator="equal">
      <formula>1</formula>
    </cfRule>
    <cfRule type="cellIs" dxfId="1596" priority="1829" operator="between">
      <formula>91%</formula>
      <formula>99%</formula>
    </cfRule>
  </conditionalFormatting>
  <conditionalFormatting sqref="AT8:AT9">
    <cfRule type="containsText" dxfId="1595" priority="1819" operator="containsText" text="No Prog, Ejec=">
      <formula>NOT(ISERROR(SEARCH("No Prog, Ejec=",AT8)))</formula>
    </cfRule>
    <cfRule type="containsText" dxfId="1594" priority="1820" operator="containsText" text="No Prog ni Ejec">
      <formula>NOT(ISERROR(SEARCH("No Prog ni Ejec",AT8)))</formula>
    </cfRule>
    <cfRule type="cellIs" dxfId="1593" priority="1821" operator="greaterThan">
      <formula>100%</formula>
    </cfRule>
    <cfRule type="cellIs" dxfId="1592" priority="1822" operator="equal">
      <formula>1</formula>
    </cfRule>
    <cfRule type="cellIs" dxfId="1591" priority="1823" operator="between">
      <formula>91%</formula>
      <formula>99%</formula>
    </cfRule>
    <cfRule type="cellIs" dxfId="1590" priority="1824" operator="between">
      <formula>0</formula>
      <formula>90</formula>
    </cfRule>
  </conditionalFormatting>
  <conditionalFormatting sqref="AT8:AT9">
    <cfRule type="containsText" dxfId="1589" priority="1813" operator="containsText" text="No Prog, Ejec=">
      <formula>NOT(ISERROR(SEARCH("No Prog, Ejec=",AT8)))</formula>
    </cfRule>
    <cfRule type="containsText" dxfId="1588" priority="1814" operator="containsText" text="No Prog ni Ejec">
      <formula>NOT(ISERROR(SEARCH("No Prog ni Ejec",AT8)))</formula>
    </cfRule>
    <cfRule type="cellIs" dxfId="1587" priority="1815" operator="greaterThan">
      <formula>100%</formula>
    </cfRule>
    <cfRule type="cellIs" dxfId="1586" priority="1816" operator="equal">
      <formula>1</formula>
    </cfRule>
    <cfRule type="cellIs" dxfId="1585" priority="1817" operator="between">
      <formula>91%</formula>
      <formula>99%</formula>
    </cfRule>
    <cfRule type="cellIs" dxfId="1584" priority="1818" operator="between">
      <formula>0</formula>
      <formula>90</formula>
    </cfRule>
  </conditionalFormatting>
  <conditionalFormatting sqref="AT30">
    <cfRule type="cellIs" dxfId="1583" priority="1764" operator="between">
      <formula>0</formula>
      <formula>90</formula>
    </cfRule>
  </conditionalFormatting>
  <conditionalFormatting sqref="AT30">
    <cfRule type="containsText" dxfId="1582" priority="1759" operator="containsText" text="No Prog, Ejec=">
      <formula>NOT(ISERROR(SEARCH("No Prog, Ejec=",AT30)))</formula>
    </cfRule>
    <cfRule type="containsText" dxfId="1581" priority="1760" operator="containsText" text="No Prog ni Ejec">
      <formula>NOT(ISERROR(SEARCH("No Prog ni Ejec",AT30)))</formula>
    </cfRule>
    <cfRule type="cellIs" dxfId="1580" priority="1761" operator="greaterThan">
      <formula>100%</formula>
    </cfRule>
    <cfRule type="cellIs" dxfId="1579" priority="1762" operator="equal">
      <formula>1</formula>
    </cfRule>
    <cfRule type="cellIs" dxfId="1578" priority="1763" operator="between">
      <formula>91%</formula>
      <formula>99%</formula>
    </cfRule>
  </conditionalFormatting>
  <conditionalFormatting sqref="AT30">
    <cfRule type="cellIs" dxfId="1577" priority="1758" operator="between">
      <formula>0</formula>
      <formula>90</formula>
    </cfRule>
  </conditionalFormatting>
  <conditionalFormatting sqref="AT30:AT31">
    <cfRule type="containsText" dxfId="1576" priority="1753" operator="containsText" text="No Prog, Ejec=">
      <formula>NOT(ISERROR(SEARCH("No Prog, Ejec=",AT30)))</formula>
    </cfRule>
    <cfRule type="containsText" dxfId="1575" priority="1754" operator="containsText" text="No Prog ni Ejec">
      <formula>NOT(ISERROR(SEARCH("No Prog ni Ejec",AT30)))</formula>
    </cfRule>
    <cfRule type="cellIs" dxfId="1574" priority="1755" operator="greaterThan">
      <formula>100%</formula>
    </cfRule>
    <cfRule type="cellIs" dxfId="1573" priority="1756" operator="equal">
      <formula>1</formula>
    </cfRule>
    <cfRule type="cellIs" dxfId="1572" priority="1757" operator="between">
      <formula>91%</formula>
      <formula>99%</formula>
    </cfRule>
  </conditionalFormatting>
  <conditionalFormatting sqref="AT30:AT31">
    <cfRule type="containsText" dxfId="1571" priority="1747" operator="containsText" text="No Prog, Ejec=">
      <formula>NOT(ISERROR(SEARCH("No Prog, Ejec=",AT30)))</formula>
    </cfRule>
    <cfRule type="containsText" dxfId="1570" priority="1748" operator="containsText" text="No Prog ni Ejec">
      <formula>NOT(ISERROR(SEARCH("No Prog ni Ejec",AT30)))</formula>
    </cfRule>
    <cfRule type="cellIs" dxfId="1569" priority="1749" operator="greaterThan">
      <formula>100%</formula>
    </cfRule>
    <cfRule type="cellIs" dxfId="1568" priority="1750" operator="equal">
      <formula>1</formula>
    </cfRule>
    <cfRule type="cellIs" dxfId="1567" priority="1751" operator="between">
      <formula>91%</formula>
      <formula>99%</formula>
    </cfRule>
    <cfRule type="cellIs" dxfId="1566" priority="1752" operator="between">
      <formula>0</formula>
      <formula>90</formula>
    </cfRule>
  </conditionalFormatting>
  <conditionalFormatting sqref="AT30:AT31">
    <cfRule type="containsText" dxfId="1565" priority="1741" operator="containsText" text="No Prog, Ejec=">
      <formula>NOT(ISERROR(SEARCH("No Prog, Ejec=",AT30)))</formula>
    </cfRule>
    <cfRule type="containsText" dxfId="1564" priority="1742" operator="containsText" text="No Prog ni Ejec">
      <formula>NOT(ISERROR(SEARCH("No Prog ni Ejec",AT30)))</formula>
    </cfRule>
    <cfRule type="cellIs" dxfId="1563" priority="1743" operator="greaterThan">
      <formula>100%</formula>
    </cfRule>
    <cfRule type="cellIs" dxfId="1562" priority="1744" operator="equal">
      <formula>1</formula>
    </cfRule>
    <cfRule type="cellIs" dxfId="1561" priority="1745" operator="between">
      <formula>91%</formula>
      <formula>99%</formula>
    </cfRule>
    <cfRule type="cellIs" dxfId="1560" priority="1746" operator="between">
      <formula>0</formula>
      <formula>90</formula>
    </cfRule>
  </conditionalFormatting>
  <conditionalFormatting sqref="AT38">
    <cfRule type="cellIs" dxfId="1559" priority="1548" operator="between">
      <formula>0</formula>
      <formula>90</formula>
    </cfRule>
  </conditionalFormatting>
  <conditionalFormatting sqref="AT38">
    <cfRule type="containsText" dxfId="1558" priority="1543" operator="containsText" text="No Prog, Ejec=">
      <formula>NOT(ISERROR(SEARCH("No Prog, Ejec=",AT38)))</formula>
    </cfRule>
    <cfRule type="containsText" dxfId="1557" priority="1544" operator="containsText" text="No Prog ni Ejec">
      <formula>NOT(ISERROR(SEARCH("No Prog ni Ejec",AT38)))</formula>
    </cfRule>
    <cfRule type="cellIs" dxfId="1556" priority="1545" operator="greaterThan">
      <formula>100%</formula>
    </cfRule>
    <cfRule type="cellIs" dxfId="1555" priority="1546" operator="equal">
      <formula>1</formula>
    </cfRule>
    <cfRule type="cellIs" dxfId="1554" priority="1547" operator="between">
      <formula>91%</formula>
      <formula>99%</formula>
    </cfRule>
  </conditionalFormatting>
  <conditionalFormatting sqref="AT38">
    <cfRule type="cellIs" dxfId="1553" priority="1542" operator="between">
      <formula>0</formula>
      <formula>90</formula>
    </cfRule>
  </conditionalFormatting>
  <conditionalFormatting sqref="AT38:AT39">
    <cfRule type="containsText" dxfId="1552" priority="1537" operator="containsText" text="No Prog, Ejec=">
      <formula>NOT(ISERROR(SEARCH("No Prog, Ejec=",AT38)))</formula>
    </cfRule>
    <cfRule type="containsText" dxfId="1551" priority="1538" operator="containsText" text="No Prog ni Ejec">
      <formula>NOT(ISERROR(SEARCH("No Prog ni Ejec",AT38)))</formula>
    </cfRule>
    <cfRule type="cellIs" dxfId="1550" priority="1539" operator="greaterThan">
      <formula>100%</formula>
    </cfRule>
    <cfRule type="cellIs" dxfId="1549" priority="1540" operator="equal">
      <formula>1</formula>
    </cfRule>
    <cfRule type="cellIs" dxfId="1548" priority="1541" operator="between">
      <formula>91%</formula>
      <formula>99%</formula>
    </cfRule>
  </conditionalFormatting>
  <conditionalFormatting sqref="AT38:AT39">
    <cfRule type="containsText" dxfId="1547" priority="1531" operator="containsText" text="No Prog, Ejec=">
      <formula>NOT(ISERROR(SEARCH("No Prog, Ejec=",AT38)))</formula>
    </cfRule>
    <cfRule type="containsText" dxfId="1546" priority="1532" operator="containsText" text="No Prog ni Ejec">
      <formula>NOT(ISERROR(SEARCH("No Prog ni Ejec",AT38)))</formula>
    </cfRule>
    <cfRule type="cellIs" dxfId="1545" priority="1533" operator="greaterThan">
      <formula>100%</formula>
    </cfRule>
    <cfRule type="cellIs" dxfId="1544" priority="1534" operator="equal">
      <formula>1</formula>
    </cfRule>
    <cfRule type="cellIs" dxfId="1543" priority="1535" operator="between">
      <formula>91%</formula>
      <formula>99%</formula>
    </cfRule>
    <cfRule type="cellIs" dxfId="1542" priority="1536" operator="between">
      <formula>0</formula>
      <formula>90</formula>
    </cfRule>
  </conditionalFormatting>
  <conditionalFormatting sqref="AT38:AT39">
    <cfRule type="containsText" dxfId="1541" priority="1525" operator="containsText" text="No Prog, Ejec=">
      <formula>NOT(ISERROR(SEARCH("No Prog, Ejec=",AT38)))</formula>
    </cfRule>
    <cfRule type="containsText" dxfId="1540" priority="1526" operator="containsText" text="No Prog ni Ejec">
      <formula>NOT(ISERROR(SEARCH("No Prog ni Ejec",AT38)))</formula>
    </cfRule>
    <cfRule type="cellIs" dxfId="1539" priority="1527" operator="greaterThan">
      <formula>100%</formula>
    </cfRule>
    <cfRule type="cellIs" dxfId="1538" priority="1528" operator="equal">
      <formula>1</formula>
    </cfRule>
    <cfRule type="cellIs" dxfId="1537" priority="1529" operator="between">
      <formula>91%</formula>
      <formula>99%</formula>
    </cfRule>
    <cfRule type="cellIs" dxfId="1536" priority="1530" operator="between">
      <formula>0</formula>
      <formula>90</formula>
    </cfRule>
  </conditionalFormatting>
  <conditionalFormatting sqref="AT44">
    <cfRule type="cellIs" dxfId="1535" priority="1332" operator="between">
      <formula>0</formula>
      <formula>90</formula>
    </cfRule>
  </conditionalFormatting>
  <conditionalFormatting sqref="AT44">
    <cfRule type="containsText" dxfId="1534" priority="1327" operator="containsText" text="No Prog, Ejec=">
      <formula>NOT(ISERROR(SEARCH("No Prog, Ejec=",AT44)))</formula>
    </cfRule>
    <cfRule type="containsText" dxfId="1533" priority="1328" operator="containsText" text="No Prog ni Ejec">
      <formula>NOT(ISERROR(SEARCH("No Prog ni Ejec",AT44)))</formula>
    </cfRule>
    <cfRule type="cellIs" dxfId="1532" priority="1329" operator="greaterThan">
      <formula>100%</formula>
    </cfRule>
    <cfRule type="cellIs" dxfId="1531" priority="1330" operator="equal">
      <formula>1</formula>
    </cfRule>
    <cfRule type="cellIs" dxfId="1530" priority="1331" operator="between">
      <formula>91%</formula>
      <formula>99%</formula>
    </cfRule>
  </conditionalFormatting>
  <conditionalFormatting sqref="AT44">
    <cfRule type="cellIs" dxfId="1529" priority="1326" operator="between">
      <formula>0</formula>
      <formula>90</formula>
    </cfRule>
  </conditionalFormatting>
  <conditionalFormatting sqref="AT44:AT45">
    <cfRule type="containsText" dxfId="1528" priority="1321" operator="containsText" text="No Prog, Ejec=">
      <formula>NOT(ISERROR(SEARCH("No Prog, Ejec=",AT44)))</formula>
    </cfRule>
    <cfRule type="containsText" dxfId="1527" priority="1322" operator="containsText" text="No Prog ni Ejec">
      <formula>NOT(ISERROR(SEARCH("No Prog ni Ejec",AT44)))</formula>
    </cfRule>
    <cfRule type="cellIs" dxfId="1526" priority="1323" operator="greaterThan">
      <formula>100%</formula>
    </cfRule>
    <cfRule type="cellIs" dxfId="1525" priority="1324" operator="equal">
      <formula>1</formula>
    </cfRule>
    <cfRule type="cellIs" dxfId="1524" priority="1325" operator="between">
      <formula>91%</formula>
      <formula>99%</formula>
    </cfRule>
  </conditionalFormatting>
  <conditionalFormatting sqref="AT44:AT45">
    <cfRule type="containsText" dxfId="1523" priority="1315" operator="containsText" text="No Prog, Ejec=">
      <formula>NOT(ISERROR(SEARCH("No Prog, Ejec=",AT44)))</formula>
    </cfRule>
    <cfRule type="containsText" dxfId="1522" priority="1316" operator="containsText" text="No Prog ni Ejec">
      <formula>NOT(ISERROR(SEARCH("No Prog ni Ejec",AT44)))</formula>
    </cfRule>
    <cfRule type="cellIs" dxfId="1521" priority="1317" operator="greaterThan">
      <formula>100%</formula>
    </cfRule>
    <cfRule type="cellIs" dxfId="1520" priority="1318" operator="equal">
      <formula>1</formula>
    </cfRule>
    <cfRule type="cellIs" dxfId="1519" priority="1319" operator="between">
      <formula>91%</formula>
      <formula>99%</formula>
    </cfRule>
    <cfRule type="cellIs" dxfId="1518" priority="1320" operator="between">
      <formula>0</formula>
      <formula>90</formula>
    </cfRule>
  </conditionalFormatting>
  <conditionalFormatting sqref="AT44:AT45">
    <cfRule type="containsText" dxfId="1517" priority="1309" operator="containsText" text="No Prog, Ejec=">
      <formula>NOT(ISERROR(SEARCH("No Prog, Ejec=",AT44)))</formula>
    </cfRule>
    <cfRule type="containsText" dxfId="1516" priority="1310" operator="containsText" text="No Prog ni Ejec">
      <formula>NOT(ISERROR(SEARCH("No Prog ni Ejec",AT44)))</formula>
    </cfRule>
    <cfRule type="cellIs" dxfId="1515" priority="1311" operator="greaterThan">
      <formula>100%</formula>
    </cfRule>
    <cfRule type="cellIs" dxfId="1514" priority="1312" operator="equal">
      <formula>1</formula>
    </cfRule>
    <cfRule type="cellIs" dxfId="1513" priority="1313" operator="between">
      <formula>91%</formula>
      <formula>99%</formula>
    </cfRule>
    <cfRule type="cellIs" dxfId="1512" priority="1314" operator="between">
      <formula>0</formula>
      <formula>90</formula>
    </cfRule>
  </conditionalFormatting>
  <conditionalFormatting sqref="AT52 AT54 AT56 AT58">
    <cfRule type="cellIs" dxfId="1511" priority="1044" operator="between">
      <formula>0</formula>
      <formula>90</formula>
    </cfRule>
  </conditionalFormatting>
  <conditionalFormatting sqref="AT52 AT54 AT56 AT58">
    <cfRule type="containsText" dxfId="1510" priority="1039" operator="containsText" text="No Prog, Ejec=">
      <formula>NOT(ISERROR(SEARCH("No Prog, Ejec=",AT52)))</formula>
    </cfRule>
    <cfRule type="containsText" dxfId="1509" priority="1040" operator="containsText" text="No Prog ni Ejec">
      <formula>NOT(ISERROR(SEARCH("No Prog ni Ejec",AT52)))</formula>
    </cfRule>
    <cfRule type="cellIs" dxfId="1508" priority="1041" operator="greaterThan">
      <formula>100%</formula>
    </cfRule>
    <cfRule type="cellIs" dxfId="1507" priority="1042" operator="equal">
      <formula>1</formula>
    </cfRule>
    <cfRule type="cellIs" dxfId="1506" priority="1043" operator="between">
      <formula>91%</formula>
      <formula>99%</formula>
    </cfRule>
  </conditionalFormatting>
  <conditionalFormatting sqref="AT52 AT54 AT56 AT58">
    <cfRule type="cellIs" dxfId="1505" priority="1038" operator="between">
      <formula>0</formula>
      <formula>90</formula>
    </cfRule>
  </conditionalFormatting>
  <conditionalFormatting sqref="AT32">
    <cfRule type="cellIs" dxfId="1504" priority="1692" operator="between">
      <formula>0</formula>
      <formula>90</formula>
    </cfRule>
  </conditionalFormatting>
  <conditionalFormatting sqref="AT32">
    <cfRule type="containsText" dxfId="1503" priority="1687" operator="containsText" text="No Prog, Ejec=">
      <formula>NOT(ISERROR(SEARCH("No Prog, Ejec=",AT32)))</formula>
    </cfRule>
    <cfRule type="containsText" dxfId="1502" priority="1688" operator="containsText" text="No Prog ni Ejec">
      <formula>NOT(ISERROR(SEARCH("No Prog ni Ejec",AT32)))</formula>
    </cfRule>
    <cfRule type="cellIs" dxfId="1501" priority="1689" operator="greaterThan">
      <formula>100%</formula>
    </cfRule>
    <cfRule type="cellIs" dxfId="1500" priority="1690" operator="equal">
      <formula>1</formula>
    </cfRule>
    <cfRule type="cellIs" dxfId="1499" priority="1691" operator="between">
      <formula>91%</formula>
      <formula>99%</formula>
    </cfRule>
  </conditionalFormatting>
  <conditionalFormatting sqref="AT32">
    <cfRule type="cellIs" dxfId="1498" priority="1686" operator="between">
      <formula>0</formula>
      <formula>90</formula>
    </cfRule>
  </conditionalFormatting>
  <conditionalFormatting sqref="AT32:AT33">
    <cfRule type="containsText" dxfId="1497" priority="1681" operator="containsText" text="No Prog, Ejec=">
      <formula>NOT(ISERROR(SEARCH("No Prog, Ejec=",AT32)))</formula>
    </cfRule>
    <cfRule type="containsText" dxfId="1496" priority="1682" operator="containsText" text="No Prog ni Ejec">
      <formula>NOT(ISERROR(SEARCH("No Prog ni Ejec",AT32)))</formula>
    </cfRule>
    <cfRule type="cellIs" dxfId="1495" priority="1683" operator="greaterThan">
      <formula>100%</formula>
    </cfRule>
    <cfRule type="cellIs" dxfId="1494" priority="1684" operator="equal">
      <formula>1</formula>
    </cfRule>
    <cfRule type="cellIs" dxfId="1493" priority="1685" operator="between">
      <formula>91%</formula>
      <formula>99%</formula>
    </cfRule>
  </conditionalFormatting>
  <conditionalFormatting sqref="AT32:AT33">
    <cfRule type="containsText" dxfId="1492" priority="1675" operator="containsText" text="No Prog, Ejec=">
      <formula>NOT(ISERROR(SEARCH("No Prog, Ejec=",AT32)))</formula>
    </cfRule>
    <cfRule type="containsText" dxfId="1491" priority="1676" operator="containsText" text="No Prog ni Ejec">
      <formula>NOT(ISERROR(SEARCH("No Prog ni Ejec",AT32)))</formula>
    </cfRule>
    <cfRule type="cellIs" dxfId="1490" priority="1677" operator="greaterThan">
      <formula>100%</formula>
    </cfRule>
    <cfRule type="cellIs" dxfId="1489" priority="1678" operator="equal">
      <formula>1</formula>
    </cfRule>
    <cfRule type="cellIs" dxfId="1488" priority="1679" operator="between">
      <formula>91%</formula>
      <formula>99%</formula>
    </cfRule>
    <cfRule type="cellIs" dxfId="1487" priority="1680" operator="between">
      <formula>0</formula>
      <formula>90</formula>
    </cfRule>
  </conditionalFormatting>
  <conditionalFormatting sqref="AT32:AT33">
    <cfRule type="containsText" dxfId="1486" priority="1669" operator="containsText" text="No Prog, Ejec=">
      <formula>NOT(ISERROR(SEARCH("No Prog, Ejec=",AT32)))</formula>
    </cfRule>
    <cfRule type="containsText" dxfId="1485" priority="1670" operator="containsText" text="No Prog ni Ejec">
      <formula>NOT(ISERROR(SEARCH("No Prog ni Ejec",AT32)))</formula>
    </cfRule>
    <cfRule type="cellIs" dxfId="1484" priority="1671" operator="greaterThan">
      <formula>100%</formula>
    </cfRule>
    <cfRule type="cellIs" dxfId="1483" priority="1672" operator="equal">
      <formula>1</formula>
    </cfRule>
    <cfRule type="cellIs" dxfId="1482" priority="1673" operator="between">
      <formula>91%</formula>
      <formula>99%</formula>
    </cfRule>
    <cfRule type="cellIs" dxfId="1481" priority="1674" operator="between">
      <formula>0</formula>
      <formula>90</formula>
    </cfRule>
  </conditionalFormatting>
  <conditionalFormatting sqref="AT34">
    <cfRule type="cellIs" dxfId="1480" priority="1620" operator="between">
      <formula>0</formula>
      <formula>90</formula>
    </cfRule>
  </conditionalFormatting>
  <conditionalFormatting sqref="AT34">
    <cfRule type="containsText" dxfId="1479" priority="1615" operator="containsText" text="No Prog, Ejec=">
      <formula>NOT(ISERROR(SEARCH("No Prog, Ejec=",AT34)))</formula>
    </cfRule>
    <cfRule type="containsText" dxfId="1478" priority="1616" operator="containsText" text="No Prog ni Ejec">
      <formula>NOT(ISERROR(SEARCH("No Prog ni Ejec",AT34)))</formula>
    </cfRule>
    <cfRule type="cellIs" dxfId="1477" priority="1617" operator="greaterThan">
      <formula>100%</formula>
    </cfRule>
    <cfRule type="cellIs" dxfId="1476" priority="1618" operator="equal">
      <formula>1</formula>
    </cfRule>
    <cfRule type="cellIs" dxfId="1475" priority="1619" operator="between">
      <formula>91%</formula>
      <formula>99%</formula>
    </cfRule>
  </conditionalFormatting>
  <conditionalFormatting sqref="AT34">
    <cfRule type="cellIs" dxfId="1474" priority="1614" operator="between">
      <formula>0</formula>
      <formula>90</formula>
    </cfRule>
  </conditionalFormatting>
  <conditionalFormatting sqref="AT34:AT35">
    <cfRule type="containsText" dxfId="1473" priority="1609" operator="containsText" text="No Prog, Ejec=">
      <formula>NOT(ISERROR(SEARCH("No Prog, Ejec=",AT34)))</formula>
    </cfRule>
    <cfRule type="containsText" dxfId="1472" priority="1610" operator="containsText" text="No Prog ni Ejec">
      <formula>NOT(ISERROR(SEARCH("No Prog ni Ejec",AT34)))</formula>
    </cfRule>
    <cfRule type="cellIs" dxfId="1471" priority="1611" operator="greaterThan">
      <formula>100%</formula>
    </cfRule>
    <cfRule type="cellIs" dxfId="1470" priority="1612" operator="equal">
      <formula>1</formula>
    </cfRule>
    <cfRule type="cellIs" dxfId="1469" priority="1613" operator="between">
      <formula>91%</formula>
      <formula>99%</formula>
    </cfRule>
  </conditionalFormatting>
  <conditionalFormatting sqref="AT34:AT35">
    <cfRule type="containsText" dxfId="1468" priority="1603" operator="containsText" text="No Prog, Ejec=">
      <formula>NOT(ISERROR(SEARCH("No Prog, Ejec=",AT34)))</formula>
    </cfRule>
    <cfRule type="containsText" dxfId="1467" priority="1604" operator="containsText" text="No Prog ni Ejec">
      <formula>NOT(ISERROR(SEARCH("No Prog ni Ejec",AT34)))</formula>
    </cfRule>
    <cfRule type="cellIs" dxfId="1466" priority="1605" operator="greaterThan">
      <formula>100%</formula>
    </cfRule>
    <cfRule type="cellIs" dxfId="1465" priority="1606" operator="equal">
      <formula>1</formula>
    </cfRule>
    <cfRule type="cellIs" dxfId="1464" priority="1607" operator="between">
      <formula>91%</formula>
      <formula>99%</formula>
    </cfRule>
    <cfRule type="cellIs" dxfId="1463" priority="1608" operator="between">
      <formula>0</formula>
      <formula>90</formula>
    </cfRule>
  </conditionalFormatting>
  <conditionalFormatting sqref="AT34:AT35">
    <cfRule type="containsText" dxfId="1462" priority="1597" operator="containsText" text="No Prog, Ejec=">
      <formula>NOT(ISERROR(SEARCH("No Prog, Ejec=",AT34)))</formula>
    </cfRule>
    <cfRule type="containsText" dxfId="1461" priority="1598" operator="containsText" text="No Prog ni Ejec">
      <formula>NOT(ISERROR(SEARCH("No Prog ni Ejec",AT34)))</formula>
    </cfRule>
    <cfRule type="cellIs" dxfId="1460" priority="1599" operator="greaterThan">
      <formula>100%</formula>
    </cfRule>
    <cfRule type="cellIs" dxfId="1459" priority="1600" operator="equal">
      <formula>1</formula>
    </cfRule>
    <cfRule type="cellIs" dxfId="1458" priority="1601" operator="between">
      <formula>91%</formula>
      <formula>99%</formula>
    </cfRule>
    <cfRule type="cellIs" dxfId="1457" priority="1602" operator="between">
      <formula>0</formula>
      <formula>90</formula>
    </cfRule>
  </conditionalFormatting>
  <conditionalFormatting sqref="AT40">
    <cfRule type="cellIs" dxfId="1456" priority="1476" operator="between">
      <formula>0</formula>
      <formula>90</formula>
    </cfRule>
  </conditionalFormatting>
  <conditionalFormatting sqref="AT40">
    <cfRule type="containsText" dxfId="1455" priority="1471" operator="containsText" text="No Prog, Ejec=">
      <formula>NOT(ISERROR(SEARCH("No Prog, Ejec=",AT40)))</formula>
    </cfRule>
    <cfRule type="containsText" dxfId="1454" priority="1472" operator="containsText" text="No Prog ni Ejec">
      <formula>NOT(ISERROR(SEARCH("No Prog ni Ejec",AT40)))</formula>
    </cfRule>
    <cfRule type="cellIs" dxfId="1453" priority="1473" operator="greaterThan">
      <formula>100%</formula>
    </cfRule>
    <cfRule type="cellIs" dxfId="1452" priority="1474" operator="equal">
      <formula>1</formula>
    </cfRule>
    <cfRule type="cellIs" dxfId="1451" priority="1475" operator="between">
      <formula>91%</formula>
      <formula>99%</formula>
    </cfRule>
  </conditionalFormatting>
  <conditionalFormatting sqref="AT40">
    <cfRule type="cellIs" dxfId="1450" priority="1470" operator="between">
      <formula>0</formula>
      <formula>90</formula>
    </cfRule>
  </conditionalFormatting>
  <conditionalFormatting sqref="AT40:AT41">
    <cfRule type="containsText" dxfId="1449" priority="1465" operator="containsText" text="No Prog, Ejec=">
      <formula>NOT(ISERROR(SEARCH("No Prog, Ejec=",AT40)))</formula>
    </cfRule>
    <cfRule type="containsText" dxfId="1448" priority="1466" operator="containsText" text="No Prog ni Ejec">
      <formula>NOT(ISERROR(SEARCH("No Prog ni Ejec",AT40)))</formula>
    </cfRule>
    <cfRule type="cellIs" dxfId="1447" priority="1467" operator="greaterThan">
      <formula>100%</formula>
    </cfRule>
    <cfRule type="cellIs" dxfId="1446" priority="1468" operator="equal">
      <formula>1</formula>
    </cfRule>
    <cfRule type="cellIs" dxfId="1445" priority="1469" operator="between">
      <formula>91%</formula>
      <formula>99%</formula>
    </cfRule>
  </conditionalFormatting>
  <conditionalFormatting sqref="AT40:AT41">
    <cfRule type="containsText" dxfId="1444" priority="1459" operator="containsText" text="No Prog, Ejec=">
      <formula>NOT(ISERROR(SEARCH("No Prog, Ejec=",AT40)))</formula>
    </cfRule>
    <cfRule type="containsText" dxfId="1443" priority="1460" operator="containsText" text="No Prog ni Ejec">
      <formula>NOT(ISERROR(SEARCH("No Prog ni Ejec",AT40)))</formula>
    </cfRule>
    <cfRule type="cellIs" dxfId="1442" priority="1461" operator="greaterThan">
      <formula>100%</formula>
    </cfRule>
    <cfRule type="cellIs" dxfId="1441" priority="1462" operator="equal">
      <formula>1</formula>
    </cfRule>
    <cfRule type="cellIs" dxfId="1440" priority="1463" operator="between">
      <formula>91%</formula>
      <formula>99%</formula>
    </cfRule>
    <cfRule type="cellIs" dxfId="1439" priority="1464" operator="between">
      <formula>0</formula>
      <formula>90</formula>
    </cfRule>
  </conditionalFormatting>
  <conditionalFormatting sqref="AT40:AT41">
    <cfRule type="containsText" dxfId="1438" priority="1453" operator="containsText" text="No Prog, Ejec=">
      <formula>NOT(ISERROR(SEARCH("No Prog, Ejec=",AT40)))</formula>
    </cfRule>
    <cfRule type="containsText" dxfId="1437" priority="1454" operator="containsText" text="No Prog ni Ejec">
      <formula>NOT(ISERROR(SEARCH("No Prog ni Ejec",AT40)))</formula>
    </cfRule>
    <cfRule type="cellIs" dxfId="1436" priority="1455" operator="greaterThan">
      <formula>100%</formula>
    </cfRule>
    <cfRule type="cellIs" dxfId="1435" priority="1456" operator="equal">
      <formula>1</formula>
    </cfRule>
    <cfRule type="cellIs" dxfId="1434" priority="1457" operator="between">
      <formula>91%</formula>
      <formula>99%</formula>
    </cfRule>
    <cfRule type="cellIs" dxfId="1433" priority="1458" operator="between">
      <formula>0</formula>
      <formula>90</formula>
    </cfRule>
  </conditionalFormatting>
  <conditionalFormatting sqref="AT42">
    <cfRule type="cellIs" dxfId="1432" priority="1404" operator="between">
      <formula>0</formula>
      <formula>90</formula>
    </cfRule>
  </conditionalFormatting>
  <conditionalFormatting sqref="AT42">
    <cfRule type="containsText" dxfId="1431" priority="1399" operator="containsText" text="No Prog, Ejec=">
      <formula>NOT(ISERROR(SEARCH("No Prog, Ejec=",AT42)))</formula>
    </cfRule>
    <cfRule type="containsText" dxfId="1430" priority="1400" operator="containsText" text="No Prog ni Ejec">
      <formula>NOT(ISERROR(SEARCH("No Prog ni Ejec",AT42)))</formula>
    </cfRule>
    <cfRule type="cellIs" dxfId="1429" priority="1401" operator="greaterThan">
      <formula>100%</formula>
    </cfRule>
    <cfRule type="cellIs" dxfId="1428" priority="1402" operator="equal">
      <formula>1</formula>
    </cfRule>
    <cfRule type="cellIs" dxfId="1427" priority="1403" operator="between">
      <formula>91%</formula>
      <formula>99%</formula>
    </cfRule>
  </conditionalFormatting>
  <conditionalFormatting sqref="AT42">
    <cfRule type="cellIs" dxfId="1426" priority="1398" operator="between">
      <formula>0</formula>
      <formula>90</formula>
    </cfRule>
  </conditionalFormatting>
  <conditionalFormatting sqref="AT42:AT43">
    <cfRule type="containsText" dxfId="1425" priority="1393" operator="containsText" text="No Prog, Ejec=">
      <formula>NOT(ISERROR(SEARCH("No Prog, Ejec=",AT42)))</formula>
    </cfRule>
    <cfRule type="containsText" dxfId="1424" priority="1394" operator="containsText" text="No Prog ni Ejec">
      <formula>NOT(ISERROR(SEARCH("No Prog ni Ejec",AT42)))</formula>
    </cfRule>
    <cfRule type="cellIs" dxfId="1423" priority="1395" operator="greaterThan">
      <formula>100%</formula>
    </cfRule>
    <cfRule type="cellIs" dxfId="1422" priority="1396" operator="equal">
      <formula>1</formula>
    </cfRule>
    <cfRule type="cellIs" dxfId="1421" priority="1397" operator="between">
      <formula>91%</formula>
      <formula>99%</formula>
    </cfRule>
  </conditionalFormatting>
  <conditionalFormatting sqref="AT42:AT43">
    <cfRule type="containsText" dxfId="1420" priority="1387" operator="containsText" text="No Prog, Ejec=">
      <formula>NOT(ISERROR(SEARCH("No Prog, Ejec=",AT42)))</formula>
    </cfRule>
    <cfRule type="containsText" dxfId="1419" priority="1388" operator="containsText" text="No Prog ni Ejec">
      <formula>NOT(ISERROR(SEARCH("No Prog ni Ejec",AT42)))</formula>
    </cfRule>
    <cfRule type="cellIs" dxfId="1418" priority="1389" operator="greaterThan">
      <formula>100%</formula>
    </cfRule>
    <cfRule type="cellIs" dxfId="1417" priority="1390" operator="equal">
      <formula>1</formula>
    </cfRule>
    <cfRule type="cellIs" dxfId="1416" priority="1391" operator="between">
      <formula>91%</formula>
      <formula>99%</formula>
    </cfRule>
    <cfRule type="cellIs" dxfId="1415" priority="1392" operator="between">
      <formula>0</formula>
      <formula>90</formula>
    </cfRule>
  </conditionalFormatting>
  <conditionalFormatting sqref="AT42:AT43">
    <cfRule type="containsText" dxfId="1414" priority="1381" operator="containsText" text="No Prog, Ejec=">
      <formula>NOT(ISERROR(SEARCH("No Prog, Ejec=",AT42)))</formula>
    </cfRule>
    <cfRule type="containsText" dxfId="1413" priority="1382" operator="containsText" text="No Prog ni Ejec">
      <formula>NOT(ISERROR(SEARCH("No Prog ni Ejec",AT42)))</formula>
    </cfRule>
    <cfRule type="cellIs" dxfId="1412" priority="1383" operator="greaterThan">
      <formula>100%</formula>
    </cfRule>
    <cfRule type="cellIs" dxfId="1411" priority="1384" operator="equal">
      <formula>1</formula>
    </cfRule>
    <cfRule type="cellIs" dxfId="1410" priority="1385" operator="between">
      <formula>91%</formula>
      <formula>99%</formula>
    </cfRule>
    <cfRule type="cellIs" dxfId="1409" priority="1386" operator="between">
      <formula>0</formula>
      <formula>90</formula>
    </cfRule>
  </conditionalFormatting>
  <conditionalFormatting sqref="AT46">
    <cfRule type="cellIs" dxfId="1408" priority="1260" operator="between">
      <formula>0</formula>
      <formula>90</formula>
    </cfRule>
  </conditionalFormatting>
  <conditionalFormatting sqref="AT46">
    <cfRule type="containsText" dxfId="1407" priority="1255" operator="containsText" text="No Prog, Ejec=">
      <formula>NOT(ISERROR(SEARCH("No Prog, Ejec=",AT46)))</formula>
    </cfRule>
    <cfRule type="containsText" dxfId="1406" priority="1256" operator="containsText" text="No Prog ni Ejec">
      <formula>NOT(ISERROR(SEARCH("No Prog ni Ejec",AT46)))</formula>
    </cfRule>
    <cfRule type="cellIs" dxfId="1405" priority="1257" operator="greaterThan">
      <formula>100%</formula>
    </cfRule>
    <cfRule type="cellIs" dxfId="1404" priority="1258" operator="equal">
      <formula>1</formula>
    </cfRule>
    <cfRule type="cellIs" dxfId="1403" priority="1259" operator="between">
      <formula>91%</formula>
      <formula>99%</formula>
    </cfRule>
  </conditionalFormatting>
  <conditionalFormatting sqref="AT46">
    <cfRule type="cellIs" dxfId="1402" priority="1254" operator="between">
      <formula>0</formula>
      <formula>90</formula>
    </cfRule>
  </conditionalFormatting>
  <conditionalFormatting sqref="AT46:AT47">
    <cfRule type="containsText" dxfId="1401" priority="1249" operator="containsText" text="No Prog, Ejec=">
      <formula>NOT(ISERROR(SEARCH("No Prog, Ejec=",AT46)))</formula>
    </cfRule>
    <cfRule type="containsText" dxfId="1400" priority="1250" operator="containsText" text="No Prog ni Ejec">
      <formula>NOT(ISERROR(SEARCH("No Prog ni Ejec",AT46)))</formula>
    </cfRule>
    <cfRule type="cellIs" dxfId="1399" priority="1251" operator="greaterThan">
      <formula>100%</formula>
    </cfRule>
    <cfRule type="cellIs" dxfId="1398" priority="1252" operator="equal">
      <formula>1</formula>
    </cfRule>
    <cfRule type="cellIs" dxfId="1397" priority="1253" operator="between">
      <formula>91%</formula>
      <formula>99%</formula>
    </cfRule>
  </conditionalFormatting>
  <conditionalFormatting sqref="AT46:AT47">
    <cfRule type="containsText" dxfId="1396" priority="1243" operator="containsText" text="No Prog, Ejec=">
      <formula>NOT(ISERROR(SEARCH("No Prog, Ejec=",AT46)))</formula>
    </cfRule>
    <cfRule type="containsText" dxfId="1395" priority="1244" operator="containsText" text="No Prog ni Ejec">
      <formula>NOT(ISERROR(SEARCH("No Prog ni Ejec",AT46)))</formula>
    </cfRule>
    <cfRule type="cellIs" dxfId="1394" priority="1245" operator="greaterThan">
      <formula>100%</formula>
    </cfRule>
    <cfRule type="cellIs" dxfId="1393" priority="1246" operator="equal">
      <formula>1</formula>
    </cfRule>
    <cfRule type="cellIs" dxfId="1392" priority="1247" operator="between">
      <formula>91%</formula>
      <formula>99%</formula>
    </cfRule>
    <cfRule type="cellIs" dxfId="1391" priority="1248" operator="between">
      <formula>0</formula>
      <formula>90</formula>
    </cfRule>
  </conditionalFormatting>
  <conditionalFormatting sqref="AT46:AT47">
    <cfRule type="containsText" dxfId="1390" priority="1237" operator="containsText" text="No Prog, Ejec=">
      <formula>NOT(ISERROR(SEARCH("No Prog, Ejec=",AT46)))</formula>
    </cfRule>
    <cfRule type="containsText" dxfId="1389" priority="1238" operator="containsText" text="No Prog ni Ejec">
      <formula>NOT(ISERROR(SEARCH("No Prog ni Ejec",AT46)))</formula>
    </cfRule>
    <cfRule type="cellIs" dxfId="1388" priority="1239" operator="greaterThan">
      <formula>100%</formula>
    </cfRule>
    <cfRule type="cellIs" dxfId="1387" priority="1240" operator="equal">
      <formula>1</formula>
    </cfRule>
    <cfRule type="cellIs" dxfId="1386" priority="1241" operator="between">
      <formula>91%</formula>
      <formula>99%</formula>
    </cfRule>
    <cfRule type="cellIs" dxfId="1385" priority="1242" operator="between">
      <formula>0</formula>
      <formula>90</formula>
    </cfRule>
  </conditionalFormatting>
  <conditionalFormatting sqref="AT48">
    <cfRule type="cellIs" dxfId="1384" priority="1188" operator="between">
      <formula>0</formula>
      <formula>90</formula>
    </cfRule>
  </conditionalFormatting>
  <conditionalFormatting sqref="AT48">
    <cfRule type="containsText" dxfId="1383" priority="1183" operator="containsText" text="No Prog, Ejec=">
      <formula>NOT(ISERROR(SEARCH("No Prog, Ejec=",AT48)))</formula>
    </cfRule>
    <cfRule type="containsText" dxfId="1382" priority="1184" operator="containsText" text="No Prog ni Ejec">
      <formula>NOT(ISERROR(SEARCH("No Prog ni Ejec",AT48)))</formula>
    </cfRule>
    <cfRule type="cellIs" dxfId="1381" priority="1185" operator="greaterThan">
      <formula>100%</formula>
    </cfRule>
    <cfRule type="cellIs" dxfId="1380" priority="1186" operator="equal">
      <formula>1</formula>
    </cfRule>
    <cfRule type="cellIs" dxfId="1379" priority="1187" operator="between">
      <formula>91%</formula>
      <formula>99%</formula>
    </cfRule>
  </conditionalFormatting>
  <conditionalFormatting sqref="AT48">
    <cfRule type="cellIs" dxfId="1378" priority="1182" operator="between">
      <formula>0</formula>
      <formula>90</formula>
    </cfRule>
  </conditionalFormatting>
  <conditionalFormatting sqref="AT48:AT49">
    <cfRule type="containsText" dxfId="1377" priority="1177" operator="containsText" text="No Prog, Ejec=">
      <formula>NOT(ISERROR(SEARCH("No Prog, Ejec=",AT48)))</formula>
    </cfRule>
    <cfRule type="containsText" dxfId="1376" priority="1178" operator="containsText" text="No Prog ni Ejec">
      <formula>NOT(ISERROR(SEARCH("No Prog ni Ejec",AT48)))</formula>
    </cfRule>
    <cfRule type="cellIs" dxfId="1375" priority="1179" operator="greaterThan">
      <formula>100%</formula>
    </cfRule>
    <cfRule type="cellIs" dxfId="1374" priority="1180" operator="equal">
      <formula>1</formula>
    </cfRule>
    <cfRule type="cellIs" dxfId="1373" priority="1181" operator="between">
      <formula>91%</formula>
      <formula>99%</formula>
    </cfRule>
  </conditionalFormatting>
  <conditionalFormatting sqref="AT48:AT49">
    <cfRule type="containsText" dxfId="1372" priority="1171" operator="containsText" text="No Prog, Ejec=">
      <formula>NOT(ISERROR(SEARCH("No Prog, Ejec=",AT48)))</formula>
    </cfRule>
    <cfRule type="containsText" dxfId="1371" priority="1172" operator="containsText" text="No Prog ni Ejec">
      <formula>NOT(ISERROR(SEARCH("No Prog ni Ejec",AT48)))</formula>
    </cfRule>
    <cfRule type="cellIs" dxfId="1370" priority="1173" operator="greaterThan">
      <formula>100%</formula>
    </cfRule>
    <cfRule type="cellIs" dxfId="1369" priority="1174" operator="equal">
      <formula>1</formula>
    </cfRule>
    <cfRule type="cellIs" dxfId="1368" priority="1175" operator="between">
      <formula>91%</formula>
      <formula>99%</formula>
    </cfRule>
    <cfRule type="cellIs" dxfId="1367" priority="1176" operator="between">
      <formula>0</formula>
      <formula>90</formula>
    </cfRule>
  </conditionalFormatting>
  <conditionalFormatting sqref="AT48:AT49">
    <cfRule type="containsText" dxfId="1366" priority="1165" operator="containsText" text="No Prog, Ejec=">
      <formula>NOT(ISERROR(SEARCH("No Prog, Ejec=",AT48)))</formula>
    </cfRule>
    <cfRule type="containsText" dxfId="1365" priority="1166" operator="containsText" text="No Prog ni Ejec">
      <formula>NOT(ISERROR(SEARCH("No Prog ni Ejec",AT48)))</formula>
    </cfRule>
    <cfRule type="cellIs" dxfId="1364" priority="1167" operator="greaterThan">
      <formula>100%</formula>
    </cfRule>
    <cfRule type="cellIs" dxfId="1363" priority="1168" operator="equal">
      <formula>1</formula>
    </cfRule>
    <cfRule type="cellIs" dxfId="1362" priority="1169" operator="between">
      <formula>91%</formula>
      <formula>99%</formula>
    </cfRule>
    <cfRule type="cellIs" dxfId="1361" priority="1170" operator="between">
      <formula>0</formula>
      <formula>90</formula>
    </cfRule>
  </conditionalFormatting>
  <conditionalFormatting sqref="AT50">
    <cfRule type="cellIs" dxfId="1360" priority="1116" operator="between">
      <formula>0</formula>
      <formula>90</formula>
    </cfRule>
  </conditionalFormatting>
  <conditionalFormatting sqref="AT50">
    <cfRule type="containsText" dxfId="1359" priority="1111" operator="containsText" text="No Prog, Ejec=">
      <formula>NOT(ISERROR(SEARCH("No Prog, Ejec=",AT50)))</formula>
    </cfRule>
    <cfRule type="containsText" dxfId="1358" priority="1112" operator="containsText" text="No Prog ni Ejec">
      <formula>NOT(ISERROR(SEARCH("No Prog ni Ejec",AT50)))</formula>
    </cfRule>
    <cfRule type="cellIs" dxfId="1357" priority="1113" operator="greaterThan">
      <formula>100%</formula>
    </cfRule>
    <cfRule type="cellIs" dxfId="1356" priority="1114" operator="equal">
      <formula>1</formula>
    </cfRule>
    <cfRule type="cellIs" dxfId="1355" priority="1115" operator="between">
      <formula>91%</formula>
      <formula>99%</formula>
    </cfRule>
  </conditionalFormatting>
  <conditionalFormatting sqref="AT50">
    <cfRule type="cellIs" dxfId="1354" priority="1110" operator="between">
      <formula>0</formula>
      <formula>90</formula>
    </cfRule>
  </conditionalFormatting>
  <conditionalFormatting sqref="AT50:AT51">
    <cfRule type="containsText" dxfId="1353" priority="1105" operator="containsText" text="No Prog, Ejec=">
      <formula>NOT(ISERROR(SEARCH("No Prog, Ejec=",AT50)))</formula>
    </cfRule>
    <cfRule type="containsText" dxfId="1352" priority="1106" operator="containsText" text="No Prog ni Ejec">
      <formula>NOT(ISERROR(SEARCH("No Prog ni Ejec",AT50)))</formula>
    </cfRule>
    <cfRule type="cellIs" dxfId="1351" priority="1107" operator="greaterThan">
      <formula>100%</formula>
    </cfRule>
    <cfRule type="cellIs" dxfId="1350" priority="1108" operator="equal">
      <formula>1</formula>
    </cfRule>
    <cfRule type="cellIs" dxfId="1349" priority="1109" operator="between">
      <formula>91%</formula>
      <formula>99%</formula>
    </cfRule>
  </conditionalFormatting>
  <conditionalFormatting sqref="AT50:AT51">
    <cfRule type="containsText" dxfId="1348" priority="1099" operator="containsText" text="No Prog, Ejec=">
      <formula>NOT(ISERROR(SEARCH("No Prog, Ejec=",AT50)))</formula>
    </cfRule>
    <cfRule type="containsText" dxfId="1347" priority="1100" operator="containsText" text="No Prog ni Ejec">
      <formula>NOT(ISERROR(SEARCH("No Prog ni Ejec",AT50)))</formula>
    </cfRule>
    <cfRule type="cellIs" dxfId="1346" priority="1101" operator="greaterThan">
      <formula>100%</formula>
    </cfRule>
    <cfRule type="cellIs" dxfId="1345" priority="1102" operator="equal">
      <formula>1</formula>
    </cfRule>
    <cfRule type="cellIs" dxfId="1344" priority="1103" operator="between">
      <formula>91%</formula>
      <formula>99%</formula>
    </cfRule>
    <cfRule type="cellIs" dxfId="1343" priority="1104" operator="between">
      <formula>0</formula>
      <formula>90</formula>
    </cfRule>
  </conditionalFormatting>
  <conditionalFormatting sqref="AT50:AT51">
    <cfRule type="containsText" dxfId="1342" priority="1093" operator="containsText" text="No Prog, Ejec=">
      <formula>NOT(ISERROR(SEARCH("No Prog, Ejec=",AT50)))</formula>
    </cfRule>
    <cfRule type="containsText" dxfId="1341" priority="1094" operator="containsText" text="No Prog ni Ejec">
      <formula>NOT(ISERROR(SEARCH("No Prog ni Ejec",AT50)))</formula>
    </cfRule>
    <cfRule type="cellIs" dxfId="1340" priority="1095" operator="greaterThan">
      <formula>100%</formula>
    </cfRule>
    <cfRule type="cellIs" dxfId="1339" priority="1096" operator="equal">
      <formula>1</formula>
    </cfRule>
    <cfRule type="cellIs" dxfId="1338" priority="1097" operator="between">
      <formula>91%</formula>
      <formula>99%</formula>
    </cfRule>
    <cfRule type="cellIs" dxfId="1337" priority="1098" operator="between">
      <formula>0</formula>
      <formula>90</formula>
    </cfRule>
  </conditionalFormatting>
  <conditionalFormatting sqref="AT52:AT59">
    <cfRule type="containsText" dxfId="1336" priority="1033" operator="containsText" text="No Prog, Ejec=">
      <formula>NOT(ISERROR(SEARCH("No Prog, Ejec=",AT52)))</formula>
    </cfRule>
    <cfRule type="containsText" dxfId="1335" priority="1034" operator="containsText" text="No Prog ni Ejec">
      <formula>NOT(ISERROR(SEARCH("No Prog ni Ejec",AT52)))</formula>
    </cfRule>
    <cfRule type="cellIs" dxfId="1334" priority="1035" operator="greaterThan">
      <formula>100%</formula>
    </cfRule>
    <cfRule type="cellIs" dxfId="1333" priority="1036" operator="equal">
      <formula>1</formula>
    </cfRule>
    <cfRule type="cellIs" dxfId="1332" priority="1037" operator="between">
      <formula>91%</formula>
      <formula>99%</formula>
    </cfRule>
  </conditionalFormatting>
  <conditionalFormatting sqref="AT52:AT59">
    <cfRule type="containsText" dxfId="1331" priority="1027" operator="containsText" text="No Prog, Ejec=">
      <formula>NOT(ISERROR(SEARCH("No Prog, Ejec=",AT52)))</formula>
    </cfRule>
    <cfRule type="containsText" dxfId="1330" priority="1028" operator="containsText" text="No Prog ni Ejec">
      <formula>NOT(ISERROR(SEARCH("No Prog ni Ejec",AT52)))</formula>
    </cfRule>
    <cfRule type="cellIs" dxfId="1329" priority="1029" operator="greaterThan">
      <formula>100%</formula>
    </cfRule>
    <cfRule type="cellIs" dxfId="1328" priority="1030" operator="equal">
      <formula>1</formula>
    </cfRule>
    <cfRule type="cellIs" dxfId="1327" priority="1031" operator="between">
      <formula>91%</formula>
      <formula>99%</formula>
    </cfRule>
    <cfRule type="cellIs" dxfId="1326" priority="1032" operator="between">
      <formula>0</formula>
      <formula>90</formula>
    </cfRule>
  </conditionalFormatting>
  <conditionalFormatting sqref="AT52:AT59">
    <cfRule type="containsText" dxfId="1325" priority="1021" operator="containsText" text="No Prog, Ejec=">
      <formula>NOT(ISERROR(SEARCH("No Prog, Ejec=",AT52)))</formula>
    </cfRule>
    <cfRule type="containsText" dxfId="1324" priority="1022" operator="containsText" text="No Prog ni Ejec">
      <formula>NOT(ISERROR(SEARCH("No Prog ni Ejec",AT52)))</formula>
    </cfRule>
    <cfRule type="cellIs" dxfId="1323" priority="1023" operator="greaterThan">
      <formula>100%</formula>
    </cfRule>
    <cfRule type="cellIs" dxfId="1322" priority="1024" operator="equal">
      <formula>1</formula>
    </cfRule>
    <cfRule type="cellIs" dxfId="1321" priority="1025" operator="between">
      <formula>91%</formula>
      <formula>99%</formula>
    </cfRule>
    <cfRule type="cellIs" dxfId="1320" priority="1026" operator="between">
      <formula>0</formula>
      <formula>90</formula>
    </cfRule>
  </conditionalFormatting>
  <conditionalFormatting sqref="AT60">
    <cfRule type="cellIs" dxfId="1319" priority="972" operator="between">
      <formula>0</formula>
      <formula>90</formula>
    </cfRule>
  </conditionalFormatting>
  <conditionalFormatting sqref="AT60">
    <cfRule type="containsText" dxfId="1318" priority="967" operator="containsText" text="No Prog, Ejec=">
      <formula>NOT(ISERROR(SEARCH("No Prog, Ejec=",AT60)))</formula>
    </cfRule>
    <cfRule type="containsText" dxfId="1317" priority="968" operator="containsText" text="No Prog ni Ejec">
      <formula>NOT(ISERROR(SEARCH("No Prog ni Ejec",AT60)))</formula>
    </cfRule>
    <cfRule type="cellIs" dxfId="1316" priority="969" operator="greaterThan">
      <formula>100%</formula>
    </cfRule>
    <cfRule type="cellIs" dxfId="1315" priority="970" operator="equal">
      <formula>1</formula>
    </cfRule>
    <cfRule type="cellIs" dxfId="1314" priority="971" operator="between">
      <formula>91%</formula>
      <formula>99%</formula>
    </cfRule>
  </conditionalFormatting>
  <conditionalFormatting sqref="AT60">
    <cfRule type="cellIs" dxfId="1313" priority="966" operator="between">
      <formula>0</formula>
      <formula>90</formula>
    </cfRule>
  </conditionalFormatting>
  <conditionalFormatting sqref="AT60:AT61">
    <cfRule type="containsText" dxfId="1312" priority="961" operator="containsText" text="No Prog, Ejec=">
      <formula>NOT(ISERROR(SEARCH("No Prog, Ejec=",AT60)))</formula>
    </cfRule>
    <cfRule type="containsText" dxfId="1311" priority="962" operator="containsText" text="No Prog ni Ejec">
      <formula>NOT(ISERROR(SEARCH("No Prog ni Ejec",AT60)))</formula>
    </cfRule>
    <cfRule type="cellIs" dxfId="1310" priority="963" operator="greaterThan">
      <formula>100%</formula>
    </cfRule>
    <cfRule type="cellIs" dxfId="1309" priority="964" operator="equal">
      <formula>1</formula>
    </cfRule>
    <cfRule type="cellIs" dxfId="1308" priority="965" operator="between">
      <formula>91%</formula>
      <formula>99%</formula>
    </cfRule>
  </conditionalFormatting>
  <conditionalFormatting sqref="AT60:AT61">
    <cfRule type="containsText" dxfId="1307" priority="955" operator="containsText" text="No Prog, Ejec=">
      <formula>NOT(ISERROR(SEARCH("No Prog, Ejec=",AT60)))</formula>
    </cfRule>
    <cfRule type="containsText" dxfId="1306" priority="956" operator="containsText" text="No Prog ni Ejec">
      <formula>NOT(ISERROR(SEARCH("No Prog ni Ejec",AT60)))</formula>
    </cfRule>
    <cfRule type="cellIs" dxfId="1305" priority="957" operator="greaterThan">
      <formula>100%</formula>
    </cfRule>
    <cfRule type="cellIs" dxfId="1304" priority="958" operator="equal">
      <formula>1</formula>
    </cfRule>
    <cfRule type="cellIs" dxfId="1303" priority="959" operator="between">
      <formula>91%</formula>
      <formula>99%</formula>
    </cfRule>
    <cfRule type="cellIs" dxfId="1302" priority="960" operator="between">
      <formula>0</formula>
      <formula>90</formula>
    </cfRule>
  </conditionalFormatting>
  <conditionalFormatting sqref="AT60:AT61">
    <cfRule type="containsText" dxfId="1301" priority="949" operator="containsText" text="No Prog, Ejec=">
      <formula>NOT(ISERROR(SEARCH("No Prog, Ejec=",AT60)))</formula>
    </cfRule>
    <cfRule type="containsText" dxfId="1300" priority="950" operator="containsText" text="No Prog ni Ejec">
      <formula>NOT(ISERROR(SEARCH("No Prog ni Ejec",AT60)))</formula>
    </cfRule>
    <cfRule type="cellIs" dxfId="1299" priority="951" operator="greaterThan">
      <formula>100%</formula>
    </cfRule>
    <cfRule type="cellIs" dxfId="1298" priority="952" operator="equal">
      <formula>1</formula>
    </cfRule>
    <cfRule type="cellIs" dxfId="1297" priority="953" operator="between">
      <formula>91%</formula>
      <formula>99%</formula>
    </cfRule>
    <cfRule type="cellIs" dxfId="1296" priority="954" operator="between">
      <formula>0</formula>
      <formula>90</formula>
    </cfRule>
  </conditionalFormatting>
  <conditionalFormatting sqref="AT62">
    <cfRule type="cellIs" dxfId="1295" priority="900" operator="between">
      <formula>0</formula>
      <formula>90</formula>
    </cfRule>
  </conditionalFormatting>
  <conditionalFormatting sqref="AT62">
    <cfRule type="containsText" dxfId="1294" priority="895" operator="containsText" text="No Prog, Ejec=">
      <formula>NOT(ISERROR(SEARCH("No Prog, Ejec=",AT62)))</formula>
    </cfRule>
    <cfRule type="containsText" dxfId="1293" priority="896" operator="containsText" text="No Prog ni Ejec">
      <formula>NOT(ISERROR(SEARCH("No Prog ni Ejec",AT62)))</formula>
    </cfRule>
    <cfRule type="cellIs" dxfId="1292" priority="897" operator="greaterThan">
      <formula>100%</formula>
    </cfRule>
    <cfRule type="cellIs" dxfId="1291" priority="898" operator="equal">
      <formula>1</formula>
    </cfRule>
    <cfRule type="cellIs" dxfId="1290" priority="899" operator="between">
      <formula>91%</formula>
      <formula>99%</formula>
    </cfRule>
  </conditionalFormatting>
  <conditionalFormatting sqref="AT62">
    <cfRule type="cellIs" dxfId="1289" priority="894" operator="between">
      <formula>0</formula>
      <formula>90</formula>
    </cfRule>
  </conditionalFormatting>
  <conditionalFormatting sqref="AT62:AT63">
    <cfRule type="containsText" dxfId="1288" priority="889" operator="containsText" text="No Prog, Ejec=">
      <formula>NOT(ISERROR(SEARCH("No Prog, Ejec=",AT62)))</formula>
    </cfRule>
    <cfRule type="containsText" dxfId="1287" priority="890" operator="containsText" text="No Prog ni Ejec">
      <formula>NOT(ISERROR(SEARCH("No Prog ni Ejec",AT62)))</formula>
    </cfRule>
    <cfRule type="cellIs" dxfId="1286" priority="891" operator="greaterThan">
      <formula>100%</formula>
    </cfRule>
    <cfRule type="cellIs" dxfId="1285" priority="892" operator="equal">
      <formula>1</formula>
    </cfRule>
    <cfRule type="cellIs" dxfId="1284" priority="893" operator="between">
      <formula>91%</formula>
      <formula>99%</formula>
    </cfRule>
  </conditionalFormatting>
  <conditionalFormatting sqref="AT62:AT63">
    <cfRule type="containsText" dxfId="1283" priority="883" operator="containsText" text="No Prog, Ejec=">
      <formula>NOT(ISERROR(SEARCH("No Prog, Ejec=",AT62)))</formula>
    </cfRule>
    <cfRule type="containsText" dxfId="1282" priority="884" operator="containsText" text="No Prog ni Ejec">
      <formula>NOT(ISERROR(SEARCH("No Prog ni Ejec",AT62)))</formula>
    </cfRule>
    <cfRule type="cellIs" dxfId="1281" priority="885" operator="greaterThan">
      <formula>100%</formula>
    </cfRule>
    <cfRule type="cellIs" dxfId="1280" priority="886" operator="equal">
      <formula>1</formula>
    </cfRule>
    <cfRule type="cellIs" dxfId="1279" priority="887" operator="between">
      <formula>91%</formula>
      <formula>99%</formula>
    </cfRule>
    <cfRule type="cellIs" dxfId="1278" priority="888" operator="between">
      <formula>0</formula>
      <formula>90</formula>
    </cfRule>
  </conditionalFormatting>
  <conditionalFormatting sqref="AT62:AT63">
    <cfRule type="containsText" dxfId="1277" priority="877" operator="containsText" text="No Prog, Ejec=">
      <formula>NOT(ISERROR(SEARCH("No Prog, Ejec=",AT62)))</formula>
    </cfRule>
    <cfRule type="containsText" dxfId="1276" priority="878" operator="containsText" text="No Prog ni Ejec">
      <formula>NOT(ISERROR(SEARCH("No Prog ni Ejec",AT62)))</formula>
    </cfRule>
    <cfRule type="cellIs" dxfId="1275" priority="879" operator="greaterThan">
      <formula>100%</formula>
    </cfRule>
    <cfRule type="cellIs" dxfId="1274" priority="880" operator="equal">
      <formula>1</formula>
    </cfRule>
    <cfRule type="cellIs" dxfId="1273" priority="881" operator="between">
      <formula>91%</formula>
      <formula>99%</formula>
    </cfRule>
    <cfRule type="cellIs" dxfId="1272" priority="882" operator="between">
      <formula>0</formula>
      <formula>90</formula>
    </cfRule>
  </conditionalFormatting>
  <conditionalFormatting sqref="AT64">
    <cfRule type="cellIs" dxfId="1271" priority="828" operator="between">
      <formula>0</formula>
      <formula>90</formula>
    </cfRule>
  </conditionalFormatting>
  <conditionalFormatting sqref="AT64">
    <cfRule type="containsText" dxfId="1270" priority="823" operator="containsText" text="No Prog, Ejec=">
      <formula>NOT(ISERROR(SEARCH("No Prog, Ejec=",AT64)))</formula>
    </cfRule>
    <cfRule type="containsText" dxfId="1269" priority="824" operator="containsText" text="No Prog ni Ejec">
      <formula>NOT(ISERROR(SEARCH("No Prog ni Ejec",AT64)))</formula>
    </cfRule>
    <cfRule type="cellIs" dxfId="1268" priority="825" operator="greaterThan">
      <formula>100%</formula>
    </cfRule>
    <cfRule type="cellIs" dxfId="1267" priority="826" operator="equal">
      <formula>1</formula>
    </cfRule>
    <cfRule type="cellIs" dxfId="1266" priority="827" operator="between">
      <formula>91%</formula>
      <formula>99%</formula>
    </cfRule>
  </conditionalFormatting>
  <conditionalFormatting sqref="AT64">
    <cfRule type="cellIs" dxfId="1265" priority="822" operator="between">
      <formula>0</formula>
      <formula>90</formula>
    </cfRule>
  </conditionalFormatting>
  <conditionalFormatting sqref="AT64:AT65">
    <cfRule type="containsText" dxfId="1264" priority="817" operator="containsText" text="No Prog, Ejec=">
      <formula>NOT(ISERROR(SEARCH("No Prog, Ejec=",AT64)))</formula>
    </cfRule>
    <cfRule type="containsText" dxfId="1263" priority="818" operator="containsText" text="No Prog ni Ejec">
      <formula>NOT(ISERROR(SEARCH("No Prog ni Ejec",AT64)))</formula>
    </cfRule>
    <cfRule type="cellIs" dxfId="1262" priority="819" operator="greaterThan">
      <formula>100%</formula>
    </cfRule>
    <cfRule type="cellIs" dxfId="1261" priority="820" operator="equal">
      <formula>1</formula>
    </cfRule>
    <cfRule type="cellIs" dxfId="1260" priority="821" operator="between">
      <formula>91%</formula>
      <formula>99%</formula>
    </cfRule>
  </conditionalFormatting>
  <conditionalFormatting sqref="AT64:AT65">
    <cfRule type="containsText" dxfId="1259" priority="811" operator="containsText" text="No Prog, Ejec=">
      <formula>NOT(ISERROR(SEARCH("No Prog, Ejec=",AT64)))</formula>
    </cfRule>
    <cfRule type="containsText" dxfId="1258" priority="812" operator="containsText" text="No Prog ni Ejec">
      <formula>NOT(ISERROR(SEARCH("No Prog ni Ejec",AT64)))</formula>
    </cfRule>
    <cfRule type="cellIs" dxfId="1257" priority="813" operator="greaterThan">
      <formula>100%</formula>
    </cfRule>
    <cfRule type="cellIs" dxfId="1256" priority="814" operator="equal">
      <formula>1</formula>
    </cfRule>
    <cfRule type="cellIs" dxfId="1255" priority="815" operator="between">
      <formula>91%</formula>
      <formula>99%</formula>
    </cfRule>
    <cfRule type="cellIs" dxfId="1254" priority="816" operator="between">
      <formula>0</formula>
      <formula>90</formula>
    </cfRule>
  </conditionalFormatting>
  <conditionalFormatting sqref="AT64:AT65">
    <cfRule type="containsText" dxfId="1253" priority="805" operator="containsText" text="No Prog, Ejec=">
      <formula>NOT(ISERROR(SEARCH("No Prog, Ejec=",AT64)))</formula>
    </cfRule>
    <cfRule type="containsText" dxfId="1252" priority="806" operator="containsText" text="No Prog ni Ejec">
      <formula>NOT(ISERROR(SEARCH("No Prog ni Ejec",AT64)))</formula>
    </cfRule>
    <cfRule type="cellIs" dxfId="1251" priority="807" operator="greaterThan">
      <formula>100%</formula>
    </cfRule>
    <cfRule type="cellIs" dxfId="1250" priority="808" operator="equal">
      <formula>1</formula>
    </cfRule>
    <cfRule type="cellIs" dxfId="1249" priority="809" operator="between">
      <formula>91%</formula>
      <formula>99%</formula>
    </cfRule>
    <cfRule type="cellIs" dxfId="1248" priority="810" operator="between">
      <formula>0</formula>
      <formula>90</formula>
    </cfRule>
  </conditionalFormatting>
  <conditionalFormatting sqref="AT24">
    <cfRule type="cellIs" dxfId="1247" priority="756" operator="between">
      <formula>0</formula>
      <formula>90</formula>
    </cfRule>
  </conditionalFormatting>
  <conditionalFormatting sqref="AT24">
    <cfRule type="containsText" dxfId="1246" priority="751" operator="containsText" text="No Prog, Ejec=">
      <formula>NOT(ISERROR(SEARCH("No Prog, Ejec=",AT24)))</formula>
    </cfRule>
    <cfRule type="containsText" dxfId="1245" priority="752" operator="containsText" text="No Prog ni Ejec">
      <formula>NOT(ISERROR(SEARCH("No Prog ni Ejec",AT24)))</formula>
    </cfRule>
    <cfRule type="cellIs" dxfId="1244" priority="753" operator="greaterThan">
      <formula>100%</formula>
    </cfRule>
    <cfRule type="cellIs" dxfId="1243" priority="754" operator="equal">
      <formula>1</formula>
    </cfRule>
    <cfRule type="cellIs" dxfId="1242" priority="755" operator="between">
      <formula>91%</formula>
      <formula>99%</formula>
    </cfRule>
  </conditionalFormatting>
  <conditionalFormatting sqref="AT24">
    <cfRule type="cellIs" dxfId="1241" priority="750" operator="between">
      <formula>0</formula>
      <formula>90</formula>
    </cfRule>
  </conditionalFormatting>
  <conditionalFormatting sqref="AT24:AT25">
    <cfRule type="containsText" dxfId="1240" priority="745" operator="containsText" text="No Prog, Ejec=">
      <formula>NOT(ISERROR(SEARCH("No Prog, Ejec=",AT24)))</formula>
    </cfRule>
    <cfRule type="containsText" dxfId="1239" priority="746" operator="containsText" text="No Prog ni Ejec">
      <formula>NOT(ISERROR(SEARCH("No Prog ni Ejec",AT24)))</formula>
    </cfRule>
    <cfRule type="cellIs" dxfId="1238" priority="747" operator="greaterThan">
      <formula>100%</formula>
    </cfRule>
    <cfRule type="cellIs" dxfId="1237" priority="748" operator="equal">
      <formula>1</formula>
    </cfRule>
    <cfRule type="cellIs" dxfId="1236" priority="749" operator="between">
      <formula>91%</formula>
      <formula>99%</formula>
    </cfRule>
  </conditionalFormatting>
  <conditionalFormatting sqref="AT24:AT25">
    <cfRule type="containsText" dxfId="1235" priority="739" operator="containsText" text="No Prog, Ejec=">
      <formula>NOT(ISERROR(SEARCH("No Prog, Ejec=",AT24)))</formula>
    </cfRule>
    <cfRule type="containsText" dxfId="1234" priority="740" operator="containsText" text="No Prog ni Ejec">
      <formula>NOT(ISERROR(SEARCH("No Prog ni Ejec",AT24)))</formula>
    </cfRule>
    <cfRule type="cellIs" dxfId="1233" priority="741" operator="greaterThan">
      <formula>100%</formula>
    </cfRule>
    <cfRule type="cellIs" dxfId="1232" priority="742" operator="equal">
      <formula>1</formula>
    </cfRule>
    <cfRule type="cellIs" dxfId="1231" priority="743" operator="between">
      <formula>91%</formula>
      <formula>99%</formula>
    </cfRule>
    <cfRule type="cellIs" dxfId="1230" priority="744" operator="between">
      <formula>0</formula>
      <formula>90</formula>
    </cfRule>
  </conditionalFormatting>
  <conditionalFormatting sqref="AT24:AT25">
    <cfRule type="containsText" dxfId="1229" priority="733" operator="containsText" text="No Prog, Ejec=">
      <formula>NOT(ISERROR(SEARCH("No Prog, Ejec=",AT24)))</formula>
    </cfRule>
    <cfRule type="containsText" dxfId="1228" priority="734" operator="containsText" text="No Prog ni Ejec">
      <formula>NOT(ISERROR(SEARCH("No Prog ni Ejec",AT24)))</formula>
    </cfRule>
    <cfRule type="cellIs" dxfId="1227" priority="735" operator="greaterThan">
      <formula>100%</formula>
    </cfRule>
    <cfRule type="cellIs" dxfId="1226" priority="736" operator="equal">
      <formula>1</formula>
    </cfRule>
    <cfRule type="cellIs" dxfId="1225" priority="737" operator="between">
      <formula>91%</formula>
      <formula>99%</formula>
    </cfRule>
    <cfRule type="cellIs" dxfId="1224" priority="738" operator="between">
      <formula>0</formula>
      <formula>90</formula>
    </cfRule>
  </conditionalFormatting>
  <conditionalFormatting sqref="AT26">
    <cfRule type="cellIs" dxfId="1223" priority="684" operator="between">
      <formula>0</formula>
      <formula>90</formula>
    </cfRule>
  </conditionalFormatting>
  <conditionalFormatting sqref="AT26">
    <cfRule type="containsText" dxfId="1222" priority="679" operator="containsText" text="No Prog, Ejec=">
      <formula>NOT(ISERROR(SEARCH("No Prog, Ejec=",AT26)))</formula>
    </cfRule>
    <cfRule type="containsText" dxfId="1221" priority="680" operator="containsText" text="No Prog ni Ejec">
      <formula>NOT(ISERROR(SEARCH("No Prog ni Ejec",AT26)))</formula>
    </cfRule>
    <cfRule type="cellIs" dxfId="1220" priority="681" operator="greaterThan">
      <formula>100%</formula>
    </cfRule>
    <cfRule type="cellIs" dxfId="1219" priority="682" operator="equal">
      <formula>1</formula>
    </cfRule>
    <cfRule type="cellIs" dxfId="1218" priority="683" operator="between">
      <formula>91%</formula>
      <formula>99%</formula>
    </cfRule>
  </conditionalFormatting>
  <conditionalFormatting sqref="AT26">
    <cfRule type="cellIs" dxfId="1217" priority="678" operator="between">
      <formula>0</formula>
      <formula>90</formula>
    </cfRule>
  </conditionalFormatting>
  <conditionalFormatting sqref="AT26:AT27">
    <cfRule type="containsText" dxfId="1216" priority="673" operator="containsText" text="No Prog, Ejec=">
      <formula>NOT(ISERROR(SEARCH("No Prog, Ejec=",AT26)))</formula>
    </cfRule>
    <cfRule type="containsText" dxfId="1215" priority="674" operator="containsText" text="No Prog ni Ejec">
      <formula>NOT(ISERROR(SEARCH("No Prog ni Ejec",AT26)))</formula>
    </cfRule>
    <cfRule type="cellIs" dxfId="1214" priority="675" operator="greaterThan">
      <formula>100%</formula>
    </cfRule>
    <cfRule type="cellIs" dxfId="1213" priority="676" operator="equal">
      <formula>1</formula>
    </cfRule>
    <cfRule type="cellIs" dxfId="1212" priority="677" operator="between">
      <formula>91%</formula>
      <formula>99%</formula>
    </cfRule>
  </conditionalFormatting>
  <conditionalFormatting sqref="AT26:AT27">
    <cfRule type="containsText" dxfId="1211" priority="667" operator="containsText" text="No Prog, Ejec=">
      <formula>NOT(ISERROR(SEARCH("No Prog, Ejec=",AT26)))</formula>
    </cfRule>
    <cfRule type="containsText" dxfId="1210" priority="668" operator="containsText" text="No Prog ni Ejec">
      <formula>NOT(ISERROR(SEARCH("No Prog ni Ejec",AT26)))</formula>
    </cfRule>
    <cfRule type="cellIs" dxfId="1209" priority="669" operator="greaterThan">
      <formula>100%</formula>
    </cfRule>
    <cfRule type="cellIs" dxfId="1208" priority="670" operator="equal">
      <formula>1</formula>
    </cfRule>
    <cfRule type="cellIs" dxfId="1207" priority="671" operator="between">
      <formula>91%</formula>
      <formula>99%</formula>
    </cfRule>
    <cfRule type="cellIs" dxfId="1206" priority="672" operator="between">
      <formula>0</formula>
      <formula>90</formula>
    </cfRule>
  </conditionalFormatting>
  <conditionalFormatting sqref="AT26:AT27">
    <cfRule type="containsText" dxfId="1205" priority="661" operator="containsText" text="No Prog, Ejec=">
      <formula>NOT(ISERROR(SEARCH("No Prog, Ejec=",AT26)))</formula>
    </cfRule>
    <cfRule type="containsText" dxfId="1204" priority="662" operator="containsText" text="No Prog ni Ejec">
      <formula>NOT(ISERROR(SEARCH("No Prog ni Ejec",AT26)))</formula>
    </cfRule>
    <cfRule type="cellIs" dxfId="1203" priority="663" operator="greaterThan">
      <formula>100%</formula>
    </cfRule>
    <cfRule type="cellIs" dxfId="1202" priority="664" operator="equal">
      <formula>1</formula>
    </cfRule>
    <cfRule type="cellIs" dxfId="1201" priority="665" operator="between">
      <formula>91%</formula>
      <formula>99%</formula>
    </cfRule>
    <cfRule type="cellIs" dxfId="1200" priority="666" operator="between">
      <formula>0</formula>
      <formula>90</formula>
    </cfRule>
  </conditionalFormatting>
  <conditionalFormatting sqref="AT28">
    <cfRule type="cellIs" dxfId="1199" priority="612" operator="between">
      <formula>0</formula>
      <formula>90</formula>
    </cfRule>
  </conditionalFormatting>
  <conditionalFormatting sqref="AT28">
    <cfRule type="containsText" dxfId="1198" priority="607" operator="containsText" text="No Prog, Ejec=">
      <formula>NOT(ISERROR(SEARCH("No Prog, Ejec=",AT28)))</formula>
    </cfRule>
    <cfRule type="containsText" dxfId="1197" priority="608" operator="containsText" text="No Prog ni Ejec">
      <formula>NOT(ISERROR(SEARCH("No Prog ni Ejec",AT28)))</formula>
    </cfRule>
    <cfRule type="cellIs" dxfId="1196" priority="609" operator="greaterThan">
      <formula>100%</formula>
    </cfRule>
    <cfRule type="cellIs" dxfId="1195" priority="610" operator="equal">
      <formula>1</formula>
    </cfRule>
    <cfRule type="cellIs" dxfId="1194" priority="611" operator="between">
      <formula>91%</formula>
      <formula>99%</formula>
    </cfRule>
  </conditionalFormatting>
  <conditionalFormatting sqref="AT28">
    <cfRule type="cellIs" dxfId="1193" priority="606" operator="between">
      <formula>0</formula>
      <formula>90</formula>
    </cfRule>
  </conditionalFormatting>
  <conditionalFormatting sqref="AT28:AT29">
    <cfRule type="containsText" dxfId="1192" priority="601" operator="containsText" text="No Prog, Ejec=">
      <formula>NOT(ISERROR(SEARCH("No Prog, Ejec=",AT28)))</formula>
    </cfRule>
    <cfRule type="containsText" dxfId="1191" priority="602" operator="containsText" text="No Prog ni Ejec">
      <formula>NOT(ISERROR(SEARCH("No Prog ni Ejec",AT28)))</formula>
    </cfRule>
    <cfRule type="cellIs" dxfId="1190" priority="603" operator="greaterThan">
      <formula>100%</formula>
    </cfRule>
    <cfRule type="cellIs" dxfId="1189" priority="604" operator="equal">
      <formula>1</formula>
    </cfRule>
    <cfRule type="cellIs" dxfId="1188" priority="605" operator="between">
      <formula>91%</formula>
      <formula>99%</formula>
    </cfRule>
  </conditionalFormatting>
  <conditionalFormatting sqref="AT28:AT29">
    <cfRule type="containsText" dxfId="1187" priority="595" operator="containsText" text="No Prog, Ejec=">
      <formula>NOT(ISERROR(SEARCH("No Prog, Ejec=",AT28)))</formula>
    </cfRule>
    <cfRule type="containsText" dxfId="1186" priority="596" operator="containsText" text="No Prog ni Ejec">
      <formula>NOT(ISERROR(SEARCH("No Prog ni Ejec",AT28)))</formula>
    </cfRule>
    <cfRule type="cellIs" dxfId="1185" priority="597" operator="greaterThan">
      <formula>100%</formula>
    </cfRule>
    <cfRule type="cellIs" dxfId="1184" priority="598" operator="equal">
      <formula>1</formula>
    </cfRule>
    <cfRule type="cellIs" dxfId="1183" priority="599" operator="between">
      <formula>91%</formula>
      <formula>99%</formula>
    </cfRule>
    <cfRule type="cellIs" dxfId="1182" priority="600" operator="between">
      <formula>0</formula>
      <formula>90</formula>
    </cfRule>
  </conditionalFormatting>
  <conditionalFormatting sqref="AT28:AT29">
    <cfRule type="containsText" dxfId="1181" priority="589" operator="containsText" text="No Prog, Ejec=">
      <formula>NOT(ISERROR(SEARCH("No Prog, Ejec=",AT28)))</formula>
    </cfRule>
    <cfRule type="containsText" dxfId="1180" priority="590" operator="containsText" text="No Prog ni Ejec">
      <formula>NOT(ISERROR(SEARCH("No Prog ni Ejec",AT28)))</formula>
    </cfRule>
    <cfRule type="cellIs" dxfId="1179" priority="591" operator="greaterThan">
      <formula>100%</formula>
    </cfRule>
    <cfRule type="cellIs" dxfId="1178" priority="592" operator="equal">
      <formula>1</formula>
    </cfRule>
    <cfRule type="cellIs" dxfId="1177" priority="593" operator="between">
      <formula>91%</formula>
      <formula>99%</formula>
    </cfRule>
    <cfRule type="cellIs" dxfId="1176" priority="594" operator="between">
      <formula>0</formula>
      <formula>90</formula>
    </cfRule>
  </conditionalFormatting>
  <conditionalFormatting sqref="AT20">
    <cfRule type="cellIs" dxfId="1175" priority="540" operator="between">
      <formula>0</formula>
      <formula>90</formula>
    </cfRule>
  </conditionalFormatting>
  <conditionalFormatting sqref="AT20">
    <cfRule type="containsText" dxfId="1174" priority="535" operator="containsText" text="No Prog, Ejec=">
      <formula>NOT(ISERROR(SEARCH("No Prog, Ejec=",AT20)))</formula>
    </cfRule>
    <cfRule type="containsText" dxfId="1173" priority="536" operator="containsText" text="No Prog ni Ejec">
      <formula>NOT(ISERROR(SEARCH("No Prog ni Ejec",AT20)))</formula>
    </cfRule>
    <cfRule type="cellIs" dxfId="1172" priority="537" operator="greaterThan">
      <formula>100%</formula>
    </cfRule>
    <cfRule type="cellIs" dxfId="1171" priority="538" operator="equal">
      <formula>1</formula>
    </cfRule>
    <cfRule type="cellIs" dxfId="1170" priority="539" operator="between">
      <formula>91%</formula>
      <formula>99%</formula>
    </cfRule>
  </conditionalFormatting>
  <conditionalFormatting sqref="AT20">
    <cfRule type="cellIs" dxfId="1169" priority="534" operator="between">
      <formula>0</formula>
      <formula>90</formula>
    </cfRule>
  </conditionalFormatting>
  <conditionalFormatting sqref="AT20:AT21">
    <cfRule type="containsText" dxfId="1168" priority="529" operator="containsText" text="No Prog, Ejec=">
      <formula>NOT(ISERROR(SEARCH("No Prog, Ejec=",AT20)))</formula>
    </cfRule>
    <cfRule type="containsText" dxfId="1167" priority="530" operator="containsText" text="No Prog ni Ejec">
      <formula>NOT(ISERROR(SEARCH("No Prog ni Ejec",AT20)))</formula>
    </cfRule>
    <cfRule type="cellIs" dxfId="1166" priority="531" operator="greaterThan">
      <formula>100%</formula>
    </cfRule>
    <cfRule type="cellIs" dxfId="1165" priority="532" operator="equal">
      <formula>1</formula>
    </cfRule>
    <cfRule type="cellIs" dxfId="1164" priority="533" operator="between">
      <formula>91%</formula>
      <formula>99%</formula>
    </cfRule>
  </conditionalFormatting>
  <conditionalFormatting sqref="AT20:AT21">
    <cfRule type="containsText" dxfId="1163" priority="523" operator="containsText" text="No Prog, Ejec=">
      <formula>NOT(ISERROR(SEARCH("No Prog, Ejec=",AT20)))</formula>
    </cfRule>
    <cfRule type="containsText" dxfId="1162" priority="524" operator="containsText" text="No Prog ni Ejec">
      <formula>NOT(ISERROR(SEARCH("No Prog ni Ejec",AT20)))</formula>
    </cfRule>
    <cfRule type="cellIs" dxfId="1161" priority="525" operator="greaterThan">
      <formula>100%</formula>
    </cfRule>
    <cfRule type="cellIs" dxfId="1160" priority="526" operator="equal">
      <formula>1</formula>
    </cfRule>
    <cfRule type="cellIs" dxfId="1159" priority="527" operator="between">
      <formula>91%</formula>
      <formula>99%</formula>
    </cfRule>
    <cfRule type="cellIs" dxfId="1158" priority="528" operator="between">
      <formula>0</formula>
      <formula>90</formula>
    </cfRule>
  </conditionalFormatting>
  <conditionalFormatting sqref="AT20:AT21">
    <cfRule type="containsText" dxfId="1157" priority="517" operator="containsText" text="No Prog, Ejec=">
      <formula>NOT(ISERROR(SEARCH("No Prog, Ejec=",AT20)))</formula>
    </cfRule>
    <cfRule type="containsText" dxfId="1156" priority="518" operator="containsText" text="No Prog ni Ejec">
      <formula>NOT(ISERROR(SEARCH("No Prog ni Ejec",AT20)))</formula>
    </cfRule>
    <cfRule type="cellIs" dxfId="1155" priority="519" operator="greaterThan">
      <formula>100%</formula>
    </cfRule>
    <cfRule type="cellIs" dxfId="1154" priority="520" operator="equal">
      <formula>1</formula>
    </cfRule>
    <cfRule type="cellIs" dxfId="1153" priority="521" operator="between">
      <formula>91%</formula>
      <formula>99%</formula>
    </cfRule>
    <cfRule type="cellIs" dxfId="1152" priority="522" operator="between">
      <formula>0</formula>
      <formula>90</formula>
    </cfRule>
  </conditionalFormatting>
  <conditionalFormatting sqref="AT22">
    <cfRule type="cellIs" dxfId="1151" priority="468" operator="between">
      <formula>0</formula>
      <formula>90</formula>
    </cfRule>
  </conditionalFormatting>
  <conditionalFormatting sqref="AT22">
    <cfRule type="containsText" dxfId="1150" priority="463" operator="containsText" text="No Prog, Ejec=">
      <formula>NOT(ISERROR(SEARCH("No Prog, Ejec=",AT22)))</formula>
    </cfRule>
    <cfRule type="containsText" dxfId="1149" priority="464" operator="containsText" text="No Prog ni Ejec">
      <formula>NOT(ISERROR(SEARCH("No Prog ni Ejec",AT22)))</formula>
    </cfRule>
    <cfRule type="cellIs" dxfId="1148" priority="465" operator="greaterThan">
      <formula>100%</formula>
    </cfRule>
    <cfRule type="cellIs" dxfId="1147" priority="466" operator="equal">
      <formula>1</formula>
    </cfRule>
    <cfRule type="cellIs" dxfId="1146" priority="467" operator="between">
      <formula>91%</formula>
      <formula>99%</formula>
    </cfRule>
  </conditionalFormatting>
  <conditionalFormatting sqref="AT22">
    <cfRule type="cellIs" dxfId="1145" priority="462" operator="between">
      <formula>0</formula>
      <formula>90</formula>
    </cfRule>
  </conditionalFormatting>
  <conditionalFormatting sqref="AT22:AT23">
    <cfRule type="containsText" dxfId="1144" priority="457" operator="containsText" text="No Prog, Ejec=">
      <formula>NOT(ISERROR(SEARCH("No Prog, Ejec=",AT22)))</formula>
    </cfRule>
    <cfRule type="containsText" dxfId="1143" priority="458" operator="containsText" text="No Prog ni Ejec">
      <formula>NOT(ISERROR(SEARCH("No Prog ni Ejec",AT22)))</formula>
    </cfRule>
    <cfRule type="cellIs" dxfId="1142" priority="459" operator="greaterThan">
      <formula>100%</formula>
    </cfRule>
    <cfRule type="cellIs" dxfId="1141" priority="460" operator="equal">
      <formula>1</formula>
    </cfRule>
    <cfRule type="cellIs" dxfId="1140" priority="461" operator="between">
      <formula>91%</formula>
      <formula>99%</formula>
    </cfRule>
  </conditionalFormatting>
  <conditionalFormatting sqref="AT22:AT23">
    <cfRule type="containsText" dxfId="1139" priority="451" operator="containsText" text="No Prog, Ejec=">
      <formula>NOT(ISERROR(SEARCH("No Prog, Ejec=",AT22)))</formula>
    </cfRule>
    <cfRule type="containsText" dxfId="1138" priority="452" operator="containsText" text="No Prog ni Ejec">
      <formula>NOT(ISERROR(SEARCH("No Prog ni Ejec",AT22)))</formula>
    </cfRule>
    <cfRule type="cellIs" dxfId="1137" priority="453" operator="greaterThan">
      <formula>100%</formula>
    </cfRule>
    <cfRule type="cellIs" dxfId="1136" priority="454" operator="equal">
      <formula>1</formula>
    </cfRule>
    <cfRule type="cellIs" dxfId="1135" priority="455" operator="between">
      <formula>91%</formula>
      <formula>99%</formula>
    </cfRule>
    <cfRule type="cellIs" dxfId="1134" priority="456" operator="between">
      <formula>0</formula>
      <formula>90</formula>
    </cfRule>
  </conditionalFormatting>
  <conditionalFormatting sqref="AT22:AT23">
    <cfRule type="containsText" dxfId="1133" priority="445" operator="containsText" text="No Prog, Ejec=">
      <formula>NOT(ISERROR(SEARCH("No Prog, Ejec=",AT22)))</formula>
    </cfRule>
    <cfRule type="containsText" dxfId="1132" priority="446" operator="containsText" text="No Prog ni Ejec">
      <formula>NOT(ISERROR(SEARCH("No Prog ni Ejec",AT22)))</formula>
    </cfRule>
    <cfRule type="cellIs" dxfId="1131" priority="447" operator="greaterThan">
      <formula>100%</formula>
    </cfRule>
    <cfRule type="cellIs" dxfId="1130" priority="448" operator="equal">
      <formula>1</formula>
    </cfRule>
    <cfRule type="cellIs" dxfId="1129" priority="449" operator="between">
      <formula>91%</formula>
      <formula>99%</formula>
    </cfRule>
    <cfRule type="cellIs" dxfId="1128" priority="450" operator="between">
      <formula>0</formula>
      <formula>90</formula>
    </cfRule>
  </conditionalFormatting>
  <conditionalFormatting sqref="AT10">
    <cfRule type="cellIs" dxfId="1127" priority="396" operator="between">
      <formula>0</formula>
      <formula>90</formula>
    </cfRule>
  </conditionalFormatting>
  <conditionalFormatting sqref="AT10">
    <cfRule type="containsText" dxfId="1126" priority="391" operator="containsText" text="No Prog, Ejec=">
      <formula>NOT(ISERROR(SEARCH("No Prog, Ejec=",AT10)))</formula>
    </cfRule>
    <cfRule type="containsText" dxfId="1125" priority="392" operator="containsText" text="No Prog ni Ejec">
      <formula>NOT(ISERROR(SEARCH("No Prog ni Ejec",AT10)))</formula>
    </cfRule>
    <cfRule type="cellIs" dxfId="1124" priority="393" operator="greaterThan">
      <formula>100%</formula>
    </cfRule>
    <cfRule type="cellIs" dxfId="1123" priority="394" operator="equal">
      <formula>1</formula>
    </cfRule>
    <cfRule type="cellIs" dxfId="1122" priority="395" operator="between">
      <formula>91%</formula>
      <formula>99%</formula>
    </cfRule>
  </conditionalFormatting>
  <conditionalFormatting sqref="AT10">
    <cfRule type="cellIs" dxfId="1121" priority="390" operator="between">
      <formula>0</formula>
      <formula>90</formula>
    </cfRule>
  </conditionalFormatting>
  <conditionalFormatting sqref="AT10:AT11">
    <cfRule type="containsText" dxfId="1120" priority="385" operator="containsText" text="No Prog, Ejec=">
      <formula>NOT(ISERROR(SEARCH("No Prog, Ejec=",AT10)))</formula>
    </cfRule>
    <cfRule type="containsText" dxfId="1119" priority="386" operator="containsText" text="No Prog ni Ejec">
      <formula>NOT(ISERROR(SEARCH("No Prog ni Ejec",AT10)))</formula>
    </cfRule>
    <cfRule type="cellIs" dxfId="1118" priority="387" operator="greaterThan">
      <formula>100%</formula>
    </cfRule>
    <cfRule type="cellIs" dxfId="1117" priority="388" operator="equal">
      <formula>1</formula>
    </cfRule>
    <cfRule type="cellIs" dxfId="1116" priority="389" operator="between">
      <formula>91%</formula>
      <formula>99%</formula>
    </cfRule>
  </conditionalFormatting>
  <conditionalFormatting sqref="AT10:AT11">
    <cfRule type="containsText" dxfId="1115" priority="379" operator="containsText" text="No Prog, Ejec=">
      <formula>NOT(ISERROR(SEARCH("No Prog, Ejec=",AT10)))</formula>
    </cfRule>
    <cfRule type="containsText" dxfId="1114" priority="380" operator="containsText" text="No Prog ni Ejec">
      <formula>NOT(ISERROR(SEARCH("No Prog ni Ejec",AT10)))</formula>
    </cfRule>
    <cfRule type="cellIs" dxfId="1113" priority="381" operator="greaterThan">
      <formula>100%</formula>
    </cfRule>
    <cfRule type="cellIs" dxfId="1112" priority="382" operator="equal">
      <formula>1</formula>
    </cfRule>
    <cfRule type="cellIs" dxfId="1111" priority="383" operator="between">
      <formula>91%</formula>
      <formula>99%</formula>
    </cfRule>
    <cfRule type="cellIs" dxfId="1110" priority="384" operator="between">
      <formula>0</formula>
      <formula>90</formula>
    </cfRule>
  </conditionalFormatting>
  <conditionalFormatting sqref="AT10:AT11">
    <cfRule type="containsText" dxfId="1109" priority="373" operator="containsText" text="No Prog, Ejec=">
      <formula>NOT(ISERROR(SEARCH("No Prog, Ejec=",AT10)))</formula>
    </cfRule>
    <cfRule type="containsText" dxfId="1108" priority="374" operator="containsText" text="No Prog ni Ejec">
      <formula>NOT(ISERROR(SEARCH("No Prog ni Ejec",AT10)))</formula>
    </cfRule>
    <cfRule type="cellIs" dxfId="1107" priority="375" operator="greaterThan">
      <formula>100%</formula>
    </cfRule>
    <cfRule type="cellIs" dxfId="1106" priority="376" operator="equal">
      <formula>1</formula>
    </cfRule>
    <cfRule type="cellIs" dxfId="1105" priority="377" operator="between">
      <formula>91%</formula>
      <formula>99%</formula>
    </cfRule>
    <cfRule type="cellIs" dxfId="1104" priority="378" operator="between">
      <formula>0</formula>
      <formula>90</formula>
    </cfRule>
  </conditionalFormatting>
  <conditionalFormatting sqref="AT12">
    <cfRule type="cellIs" dxfId="1103" priority="324" operator="between">
      <formula>0</formula>
      <formula>90</formula>
    </cfRule>
  </conditionalFormatting>
  <conditionalFormatting sqref="AT12">
    <cfRule type="containsText" dxfId="1102" priority="319" operator="containsText" text="No Prog, Ejec=">
      <formula>NOT(ISERROR(SEARCH("No Prog, Ejec=",AT12)))</formula>
    </cfRule>
    <cfRule type="containsText" dxfId="1101" priority="320" operator="containsText" text="No Prog ni Ejec">
      <formula>NOT(ISERROR(SEARCH("No Prog ni Ejec",AT12)))</formula>
    </cfRule>
    <cfRule type="cellIs" dxfId="1100" priority="321" operator="greaterThan">
      <formula>100%</formula>
    </cfRule>
    <cfRule type="cellIs" dxfId="1099" priority="322" operator="equal">
      <formula>1</formula>
    </cfRule>
    <cfRule type="cellIs" dxfId="1098" priority="323" operator="between">
      <formula>91%</formula>
      <formula>99%</formula>
    </cfRule>
  </conditionalFormatting>
  <conditionalFormatting sqref="AT12">
    <cfRule type="cellIs" dxfId="1097" priority="318" operator="between">
      <formula>0</formula>
      <formula>90</formula>
    </cfRule>
  </conditionalFormatting>
  <conditionalFormatting sqref="AT12:AT13">
    <cfRule type="containsText" dxfId="1096" priority="313" operator="containsText" text="No Prog, Ejec=">
      <formula>NOT(ISERROR(SEARCH("No Prog, Ejec=",AT12)))</formula>
    </cfRule>
    <cfRule type="containsText" dxfId="1095" priority="314" operator="containsText" text="No Prog ni Ejec">
      <formula>NOT(ISERROR(SEARCH("No Prog ni Ejec",AT12)))</formula>
    </cfRule>
    <cfRule type="cellIs" dxfId="1094" priority="315" operator="greaterThan">
      <formula>100%</formula>
    </cfRule>
    <cfRule type="cellIs" dxfId="1093" priority="316" operator="equal">
      <formula>1</formula>
    </cfRule>
    <cfRule type="cellIs" dxfId="1092" priority="317" operator="between">
      <formula>91%</formula>
      <formula>99%</formula>
    </cfRule>
  </conditionalFormatting>
  <conditionalFormatting sqref="AT12:AT13">
    <cfRule type="containsText" dxfId="1091" priority="307" operator="containsText" text="No Prog, Ejec=">
      <formula>NOT(ISERROR(SEARCH("No Prog, Ejec=",AT12)))</formula>
    </cfRule>
    <cfRule type="containsText" dxfId="1090" priority="308" operator="containsText" text="No Prog ni Ejec">
      <formula>NOT(ISERROR(SEARCH("No Prog ni Ejec",AT12)))</formula>
    </cfRule>
    <cfRule type="cellIs" dxfId="1089" priority="309" operator="greaterThan">
      <formula>100%</formula>
    </cfRule>
    <cfRule type="cellIs" dxfId="1088" priority="310" operator="equal">
      <formula>1</formula>
    </cfRule>
    <cfRule type="cellIs" dxfId="1087" priority="311" operator="between">
      <formula>91%</formula>
      <formula>99%</formula>
    </cfRule>
    <cfRule type="cellIs" dxfId="1086" priority="312" operator="between">
      <formula>0</formula>
      <formula>90</formula>
    </cfRule>
  </conditionalFormatting>
  <conditionalFormatting sqref="AT12:AT13">
    <cfRule type="containsText" dxfId="1085" priority="301" operator="containsText" text="No Prog, Ejec=">
      <formula>NOT(ISERROR(SEARCH("No Prog, Ejec=",AT12)))</formula>
    </cfRule>
    <cfRule type="containsText" dxfId="1084" priority="302" operator="containsText" text="No Prog ni Ejec">
      <formula>NOT(ISERROR(SEARCH("No Prog ni Ejec",AT12)))</formula>
    </cfRule>
    <cfRule type="cellIs" dxfId="1083" priority="303" operator="greaterThan">
      <formula>100%</formula>
    </cfRule>
    <cfRule type="cellIs" dxfId="1082" priority="304" operator="equal">
      <formula>1</formula>
    </cfRule>
    <cfRule type="cellIs" dxfId="1081" priority="305" operator="between">
      <formula>91%</formula>
      <formula>99%</formula>
    </cfRule>
    <cfRule type="cellIs" dxfId="1080" priority="306" operator="between">
      <formula>0</formula>
      <formula>90</formula>
    </cfRule>
  </conditionalFormatting>
  <conditionalFormatting sqref="AT14">
    <cfRule type="cellIs" dxfId="1079" priority="252" operator="between">
      <formula>0</formula>
      <formula>90</formula>
    </cfRule>
  </conditionalFormatting>
  <conditionalFormatting sqref="AT14">
    <cfRule type="containsText" dxfId="1078" priority="247" operator="containsText" text="No Prog, Ejec=">
      <formula>NOT(ISERROR(SEARCH("No Prog, Ejec=",AT14)))</formula>
    </cfRule>
    <cfRule type="containsText" dxfId="1077" priority="248" operator="containsText" text="No Prog ni Ejec">
      <formula>NOT(ISERROR(SEARCH("No Prog ni Ejec",AT14)))</formula>
    </cfRule>
    <cfRule type="cellIs" dxfId="1076" priority="249" operator="greaterThan">
      <formula>100%</formula>
    </cfRule>
    <cfRule type="cellIs" dxfId="1075" priority="250" operator="equal">
      <formula>1</formula>
    </cfRule>
    <cfRule type="cellIs" dxfId="1074" priority="251" operator="between">
      <formula>91%</formula>
      <formula>99%</formula>
    </cfRule>
  </conditionalFormatting>
  <conditionalFormatting sqref="AT14">
    <cfRule type="cellIs" dxfId="1073" priority="246" operator="between">
      <formula>0</formula>
      <formula>90</formula>
    </cfRule>
  </conditionalFormatting>
  <conditionalFormatting sqref="AT14:AT15">
    <cfRule type="containsText" dxfId="1072" priority="241" operator="containsText" text="No Prog, Ejec=">
      <formula>NOT(ISERROR(SEARCH("No Prog, Ejec=",AT14)))</formula>
    </cfRule>
    <cfRule type="containsText" dxfId="1071" priority="242" operator="containsText" text="No Prog ni Ejec">
      <formula>NOT(ISERROR(SEARCH("No Prog ni Ejec",AT14)))</formula>
    </cfRule>
    <cfRule type="cellIs" dxfId="1070" priority="243" operator="greaterThan">
      <formula>100%</formula>
    </cfRule>
    <cfRule type="cellIs" dxfId="1069" priority="244" operator="equal">
      <formula>1</formula>
    </cfRule>
    <cfRule type="cellIs" dxfId="1068" priority="245" operator="between">
      <formula>91%</formula>
      <formula>99%</formula>
    </cfRule>
  </conditionalFormatting>
  <conditionalFormatting sqref="AT14:AT15">
    <cfRule type="containsText" dxfId="1067" priority="235" operator="containsText" text="No Prog, Ejec=">
      <formula>NOT(ISERROR(SEARCH("No Prog, Ejec=",AT14)))</formula>
    </cfRule>
    <cfRule type="containsText" dxfId="1066" priority="236" operator="containsText" text="No Prog ni Ejec">
      <formula>NOT(ISERROR(SEARCH("No Prog ni Ejec",AT14)))</formula>
    </cfRule>
    <cfRule type="cellIs" dxfId="1065" priority="237" operator="greaterThan">
      <formula>100%</formula>
    </cfRule>
    <cfRule type="cellIs" dxfId="1064" priority="238" operator="equal">
      <formula>1</formula>
    </cfRule>
    <cfRule type="cellIs" dxfId="1063" priority="239" operator="between">
      <formula>91%</formula>
      <formula>99%</formula>
    </cfRule>
    <cfRule type="cellIs" dxfId="1062" priority="240" operator="between">
      <formula>0</formula>
      <formula>90</formula>
    </cfRule>
  </conditionalFormatting>
  <conditionalFormatting sqref="AT14:AT15">
    <cfRule type="containsText" dxfId="1061" priority="229" operator="containsText" text="No Prog, Ejec=">
      <formula>NOT(ISERROR(SEARCH("No Prog, Ejec=",AT14)))</formula>
    </cfRule>
    <cfRule type="containsText" dxfId="1060" priority="230" operator="containsText" text="No Prog ni Ejec">
      <formula>NOT(ISERROR(SEARCH("No Prog ni Ejec",AT14)))</formula>
    </cfRule>
    <cfRule type="cellIs" dxfId="1059" priority="231" operator="greaterThan">
      <formula>100%</formula>
    </cfRule>
    <cfRule type="cellIs" dxfId="1058" priority="232" operator="equal">
      <formula>1</formula>
    </cfRule>
    <cfRule type="cellIs" dxfId="1057" priority="233" operator="between">
      <formula>91%</formula>
      <formula>99%</formula>
    </cfRule>
    <cfRule type="cellIs" dxfId="1056" priority="234" operator="between">
      <formula>0</formula>
      <formula>90</formula>
    </cfRule>
  </conditionalFormatting>
  <conditionalFormatting sqref="AT16">
    <cfRule type="cellIs" dxfId="1055" priority="180" operator="between">
      <formula>0</formula>
      <formula>90</formula>
    </cfRule>
  </conditionalFormatting>
  <conditionalFormatting sqref="AT16">
    <cfRule type="containsText" dxfId="1054" priority="175" operator="containsText" text="No Prog, Ejec=">
      <formula>NOT(ISERROR(SEARCH("No Prog, Ejec=",AT16)))</formula>
    </cfRule>
    <cfRule type="containsText" dxfId="1053" priority="176" operator="containsText" text="No Prog ni Ejec">
      <formula>NOT(ISERROR(SEARCH("No Prog ni Ejec",AT16)))</formula>
    </cfRule>
    <cfRule type="cellIs" dxfId="1052" priority="177" operator="greaterThan">
      <formula>100%</formula>
    </cfRule>
    <cfRule type="cellIs" dxfId="1051" priority="178" operator="equal">
      <formula>1</formula>
    </cfRule>
    <cfRule type="cellIs" dxfId="1050" priority="179" operator="between">
      <formula>91%</formula>
      <formula>99%</formula>
    </cfRule>
  </conditionalFormatting>
  <conditionalFormatting sqref="AT16">
    <cfRule type="cellIs" dxfId="1049" priority="174" operator="between">
      <formula>0</formula>
      <formula>90</formula>
    </cfRule>
  </conditionalFormatting>
  <conditionalFormatting sqref="AT16:AT17">
    <cfRule type="containsText" dxfId="1048" priority="169" operator="containsText" text="No Prog, Ejec=">
      <formula>NOT(ISERROR(SEARCH("No Prog, Ejec=",AT16)))</formula>
    </cfRule>
    <cfRule type="containsText" dxfId="1047" priority="170" operator="containsText" text="No Prog ni Ejec">
      <formula>NOT(ISERROR(SEARCH("No Prog ni Ejec",AT16)))</formula>
    </cfRule>
    <cfRule type="cellIs" dxfId="1046" priority="171" operator="greaterThan">
      <formula>100%</formula>
    </cfRule>
    <cfRule type="cellIs" dxfId="1045" priority="172" operator="equal">
      <formula>1</formula>
    </cfRule>
    <cfRule type="cellIs" dxfId="1044" priority="173" operator="between">
      <formula>91%</formula>
      <formula>99%</formula>
    </cfRule>
  </conditionalFormatting>
  <conditionalFormatting sqref="AT16:AT17">
    <cfRule type="containsText" dxfId="1043" priority="163" operator="containsText" text="No Prog, Ejec=">
      <formula>NOT(ISERROR(SEARCH("No Prog, Ejec=",AT16)))</formula>
    </cfRule>
    <cfRule type="containsText" dxfId="1042" priority="164" operator="containsText" text="No Prog ni Ejec">
      <formula>NOT(ISERROR(SEARCH("No Prog ni Ejec",AT16)))</formula>
    </cfRule>
    <cfRule type="cellIs" dxfId="1041" priority="165" operator="greaterThan">
      <formula>100%</formula>
    </cfRule>
    <cfRule type="cellIs" dxfId="1040" priority="166" operator="equal">
      <formula>1</formula>
    </cfRule>
    <cfRule type="cellIs" dxfId="1039" priority="167" operator="between">
      <formula>91%</formula>
      <formula>99%</formula>
    </cfRule>
    <cfRule type="cellIs" dxfId="1038" priority="168" operator="between">
      <formula>0</formula>
      <formula>90</formula>
    </cfRule>
  </conditionalFormatting>
  <conditionalFormatting sqref="AT16:AT17">
    <cfRule type="containsText" dxfId="1037" priority="157" operator="containsText" text="No Prog, Ejec=">
      <formula>NOT(ISERROR(SEARCH("No Prog, Ejec=",AT16)))</formula>
    </cfRule>
    <cfRule type="containsText" dxfId="1036" priority="158" operator="containsText" text="No Prog ni Ejec">
      <formula>NOT(ISERROR(SEARCH("No Prog ni Ejec",AT16)))</formula>
    </cfRule>
    <cfRule type="cellIs" dxfId="1035" priority="159" operator="greaterThan">
      <formula>100%</formula>
    </cfRule>
    <cfRule type="cellIs" dxfId="1034" priority="160" operator="equal">
      <formula>1</formula>
    </cfRule>
    <cfRule type="cellIs" dxfId="1033" priority="161" operator="between">
      <formula>91%</formula>
      <formula>99%</formula>
    </cfRule>
    <cfRule type="cellIs" dxfId="1032" priority="162" operator="between">
      <formula>0</formula>
      <formula>90</formula>
    </cfRule>
  </conditionalFormatting>
  <conditionalFormatting sqref="AT18">
    <cfRule type="cellIs" dxfId="1031" priority="108" operator="between">
      <formula>0</formula>
      <formula>90</formula>
    </cfRule>
  </conditionalFormatting>
  <conditionalFormatting sqref="AT18">
    <cfRule type="containsText" dxfId="1030" priority="103" operator="containsText" text="No Prog, Ejec=">
      <formula>NOT(ISERROR(SEARCH("No Prog, Ejec=",AT18)))</formula>
    </cfRule>
    <cfRule type="containsText" dxfId="1029" priority="104" operator="containsText" text="No Prog ni Ejec">
      <formula>NOT(ISERROR(SEARCH("No Prog ni Ejec",AT18)))</formula>
    </cfRule>
    <cfRule type="cellIs" dxfId="1028" priority="105" operator="greaterThan">
      <formula>100%</formula>
    </cfRule>
    <cfRule type="cellIs" dxfId="1027" priority="106" operator="equal">
      <formula>1</formula>
    </cfRule>
    <cfRule type="cellIs" dxfId="1026" priority="107" operator="between">
      <formula>91%</formula>
      <formula>99%</formula>
    </cfRule>
  </conditionalFormatting>
  <conditionalFormatting sqref="AT18">
    <cfRule type="cellIs" dxfId="1025" priority="102" operator="between">
      <formula>0</formula>
      <formula>90</formula>
    </cfRule>
  </conditionalFormatting>
  <conditionalFormatting sqref="AT18:AT19">
    <cfRule type="containsText" dxfId="1024" priority="97" operator="containsText" text="No Prog, Ejec=">
      <formula>NOT(ISERROR(SEARCH("No Prog, Ejec=",AT18)))</formula>
    </cfRule>
    <cfRule type="containsText" dxfId="1023" priority="98" operator="containsText" text="No Prog ni Ejec">
      <formula>NOT(ISERROR(SEARCH("No Prog ni Ejec",AT18)))</formula>
    </cfRule>
    <cfRule type="cellIs" dxfId="1022" priority="99" operator="greaterThan">
      <formula>100%</formula>
    </cfRule>
    <cfRule type="cellIs" dxfId="1021" priority="100" operator="equal">
      <formula>1</formula>
    </cfRule>
    <cfRule type="cellIs" dxfId="1020" priority="101" operator="between">
      <formula>91%</formula>
      <formula>99%</formula>
    </cfRule>
  </conditionalFormatting>
  <conditionalFormatting sqref="AT18:AT19">
    <cfRule type="containsText" dxfId="1019" priority="91" operator="containsText" text="No Prog, Ejec=">
      <formula>NOT(ISERROR(SEARCH("No Prog, Ejec=",AT18)))</formula>
    </cfRule>
    <cfRule type="containsText" dxfId="1018" priority="92" operator="containsText" text="No Prog ni Ejec">
      <formula>NOT(ISERROR(SEARCH("No Prog ni Ejec",AT18)))</formula>
    </cfRule>
    <cfRule type="cellIs" dxfId="1017" priority="93" operator="greaterThan">
      <formula>100%</formula>
    </cfRule>
    <cfRule type="cellIs" dxfId="1016" priority="94" operator="equal">
      <formula>1</formula>
    </cfRule>
    <cfRule type="cellIs" dxfId="1015" priority="95" operator="between">
      <formula>91%</formula>
      <formula>99%</formula>
    </cfRule>
    <cfRule type="cellIs" dxfId="1014" priority="96" operator="between">
      <formula>0</formula>
      <formula>90</formula>
    </cfRule>
  </conditionalFormatting>
  <conditionalFormatting sqref="AT18:AT19">
    <cfRule type="containsText" dxfId="1013" priority="85" operator="containsText" text="No Prog, Ejec=">
      <formula>NOT(ISERROR(SEARCH("No Prog, Ejec=",AT18)))</formula>
    </cfRule>
    <cfRule type="containsText" dxfId="1012" priority="86" operator="containsText" text="No Prog ni Ejec">
      <formula>NOT(ISERROR(SEARCH("No Prog ni Ejec",AT18)))</formula>
    </cfRule>
    <cfRule type="cellIs" dxfId="1011" priority="87" operator="greaterThan">
      <formula>100%</formula>
    </cfRule>
    <cfRule type="cellIs" dxfId="1010" priority="88" operator="equal">
      <formula>1</formula>
    </cfRule>
    <cfRule type="cellIs" dxfId="1009" priority="89" operator="between">
      <formula>91%</formula>
      <formula>99%</formula>
    </cfRule>
    <cfRule type="cellIs" dxfId="1008" priority="90" operator="between">
      <formula>0</formula>
      <formula>90</formula>
    </cfRule>
  </conditionalFormatting>
  <conditionalFormatting sqref="AT36">
    <cfRule type="cellIs" dxfId="1007" priority="36" operator="between">
      <formula>0</formula>
      <formula>90</formula>
    </cfRule>
  </conditionalFormatting>
  <conditionalFormatting sqref="AT36">
    <cfRule type="containsText" dxfId="1006" priority="31" operator="containsText" text="No Prog, Ejec=">
      <formula>NOT(ISERROR(SEARCH("No Prog, Ejec=",AT36)))</formula>
    </cfRule>
    <cfRule type="containsText" dxfId="1005" priority="32" operator="containsText" text="No Prog ni Ejec">
      <formula>NOT(ISERROR(SEARCH("No Prog ni Ejec",AT36)))</formula>
    </cfRule>
    <cfRule type="cellIs" dxfId="1004" priority="33" operator="greaterThan">
      <formula>100%</formula>
    </cfRule>
    <cfRule type="cellIs" dxfId="1003" priority="34" operator="equal">
      <formula>1</formula>
    </cfRule>
    <cfRule type="cellIs" dxfId="1002" priority="35" operator="between">
      <formula>91%</formula>
      <formula>99%</formula>
    </cfRule>
  </conditionalFormatting>
  <conditionalFormatting sqref="AT36">
    <cfRule type="cellIs" dxfId="1001" priority="30" operator="between">
      <formula>0</formula>
      <formula>90</formula>
    </cfRule>
  </conditionalFormatting>
  <conditionalFormatting sqref="AT36:AT37">
    <cfRule type="containsText" dxfId="1000" priority="25" operator="containsText" text="No Prog, Ejec=">
      <formula>NOT(ISERROR(SEARCH("No Prog, Ejec=",AT36)))</formula>
    </cfRule>
    <cfRule type="containsText" dxfId="999" priority="26" operator="containsText" text="No Prog ni Ejec">
      <formula>NOT(ISERROR(SEARCH("No Prog ni Ejec",AT36)))</formula>
    </cfRule>
    <cfRule type="cellIs" dxfId="998" priority="27" operator="greaterThan">
      <formula>100%</formula>
    </cfRule>
    <cfRule type="cellIs" dxfId="997" priority="28" operator="equal">
      <formula>1</formula>
    </cfRule>
    <cfRule type="cellIs" dxfId="996" priority="29" operator="between">
      <formula>91%</formula>
      <formula>99%</formula>
    </cfRule>
  </conditionalFormatting>
  <conditionalFormatting sqref="AT36:AT37">
    <cfRule type="containsText" dxfId="995" priority="19" operator="containsText" text="No Prog, Ejec=">
      <formula>NOT(ISERROR(SEARCH("No Prog, Ejec=",AT36)))</formula>
    </cfRule>
    <cfRule type="containsText" dxfId="994" priority="20" operator="containsText" text="No Prog ni Ejec">
      <formula>NOT(ISERROR(SEARCH("No Prog ni Ejec",AT36)))</formula>
    </cfRule>
    <cfRule type="cellIs" dxfId="993" priority="21" operator="greaterThan">
      <formula>100%</formula>
    </cfRule>
    <cfRule type="cellIs" dxfId="992" priority="22" operator="equal">
      <formula>1</formula>
    </cfRule>
    <cfRule type="cellIs" dxfId="991" priority="23" operator="between">
      <formula>91%</formula>
      <formula>99%</formula>
    </cfRule>
    <cfRule type="cellIs" dxfId="990" priority="24" operator="between">
      <formula>0</formula>
      <formula>90</formula>
    </cfRule>
  </conditionalFormatting>
  <conditionalFormatting sqref="AT36:AT37">
    <cfRule type="containsText" dxfId="989" priority="13" operator="containsText" text="No Prog, Ejec=">
      <formula>NOT(ISERROR(SEARCH("No Prog, Ejec=",AT36)))</formula>
    </cfRule>
    <cfRule type="containsText" dxfId="988" priority="14" operator="containsText" text="No Prog ni Ejec">
      <formula>NOT(ISERROR(SEARCH("No Prog ni Ejec",AT36)))</formula>
    </cfRule>
    <cfRule type="cellIs" dxfId="987" priority="15" operator="greaterThan">
      <formula>100%</formula>
    </cfRule>
    <cfRule type="cellIs" dxfId="986" priority="16" operator="equal">
      <formula>1</formula>
    </cfRule>
    <cfRule type="cellIs" dxfId="985" priority="17" operator="between">
      <formula>91%</formula>
      <formula>99%</formula>
    </cfRule>
    <cfRule type="cellIs" dxfId="984" priority="18" operator="between">
      <formula>0</formula>
      <formula>90</formula>
    </cfRule>
  </conditionalFormatting>
  <conditionalFormatting sqref="AH8:AM8 AH30:AM30 AH38:AM38 AH44:AM44 AH52:AM52 AH32:AM32 AH34:AM34 AH40:AM40 AH42:AM42 AH46:AM46 AH48:AM48 AH50:AM50 AH60:AM60 AH62:AM62 AH64:AM64 AH24:AM24 AH26:AM26 AH28:AM28 AH20:AM20 AH22:AM22 AH10:AM10 AH12:AM12 AH14:AM14 AH16:AM16 AH18:AM18 AH36:AM36 AH54:AM54 AH56:AM56 AH58:AM58">
    <cfRule type="cellIs" dxfId="983" priority="12" operator="between">
      <formula>0</formula>
      <formula>90</formula>
    </cfRule>
  </conditionalFormatting>
  <conditionalFormatting sqref="AH8:AM65">
    <cfRule type="containsText" dxfId="982" priority="7" operator="containsText" text="No Prog, Ejec=">
      <formula>NOT(ISERROR(SEARCH("No Prog, Ejec=",AH8)))</formula>
    </cfRule>
    <cfRule type="containsText" dxfId="981" priority="8" operator="containsText" text="No Prog ni Ejec">
      <formula>NOT(ISERROR(SEARCH("No Prog ni Ejec",AH8)))</formula>
    </cfRule>
    <cfRule type="cellIs" dxfId="980" priority="9" operator="greaterThan">
      <formula>100%</formula>
    </cfRule>
    <cfRule type="cellIs" dxfId="979" priority="10" operator="equal">
      <formula>1</formula>
    </cfRule>
    <cfRule type="cellIs" dxfId="978" priority="11" operator="between">
      <formula>91%</formula>
      <formula>99%</formula>
    </cfRule>
  </conditionalFormatting>
  <conditionalFormatting sqref="AH8:AM65">
    <cfRule type="containsText" dxfId="977" priority="1" operator="containsText" text="No Prog, Ejec=">
      <formula>NOT(ISERROR(SEARCH("No Prog, Ejec=",AH8)))</formula>
    </cfRule>
    <cfRule type="containsText" dxfId="976" priority="2" operator="containsText" text="No Prog ni Ejec">
      <formula>NOT(ISERROR(SEARCH("No Prog ni Ejec",AH8)))</formula>
    </cfRule>
    <cfRule type="cellIs" dxfId="975" priority="3" operator="greaterThan">
      <formula>100%</formula>
    </cfRule>
    <cfRule type="cellIs" dxfId="974" priority="4" operator="equal">
      <formula>1</formula>
    </cfRule>
    <cfRule type="cellIs" dxfId="973" priority="5" operator="between">
      <formula>91%</formula>
      <formula>99%</formula>
    </cfRule>
    <cfRule type="cellIs" dxfId="972" priority="6" operator="between">
      <formula>0</formula>
      <formula>90</formula>
    </cfRule>
  </conditionalFormatting>
  <dataValidations disablePrompts="1" count="1">
    <dataValidation allowBlank="1" showInputMessage="1" showErrorMessage="1" sqref="WUR983039 IF5 SB5 ABX5 ALT5 AVP5 BFL5 BPH5 BZD5 CIZ5 CSV5 DCR5 DMN5 DWJ5 EGF5 EQB5 EZX5 FJT5 FTP5 GDL5 GNH5 GXD5 HGZ5 HQV5 IAR5 IKN5 IUJ5 JEF5 JOB5 JXX5 KHT5 KRP5 LBL5 LLH5 LVD5 MEZ5 MOV5 MYR5 NIN5 NSJ5 OCF5 OMB5 OVX5 PFT5 PPP5 PZL5 QJH5 QTD5 RCZ5 RMV5 RWR5 SGN5 SQJ5 TAF5 TKB5 TTX5 UDT5 UNP5 UXL5 VHH5 VRD5 WAZ5 WKV5 WUR5 R65535 IF65535 SB65535 ABX65535 ALT65535 AVP65535 BFL65535 BPH65535 BZD65535 CIZ65535 CSV65535 DCR65535 DMN65535 DWJ65535 EGF65535 EQB65535 EZX65535 FJT65535 FTP65535 GDL65535 GNH65535 GXD65535 HGZ65535 HQV65535 IAR65535 IKN65535 IUJ65535 JEF65535 JOB65535 JXX65535 KHT65535 KRP65535 LBL65535 LLH65535 LVD65535 MEZ65535 MOV65535 MYR65535 NIN65535 NSJ65535 OCF65535 OMB65535 OVX65535 PFT65535 PPP65535 PZL65535 QJH65535 QTD65535 RCZ65535 RMV65535 RWR65535 SGN65535 SQJ65535 TAF65535 TKB65535 TTX65535 UDT65535 UNP65535 UXL65535 VHH65535 VRD65535 WAZ65535 WKV65535 WUR65535 R131071 IF131071 SB131071 ABX131071 ALT131071 AVP131071 BFL131071 BPH131071 BZD131071 CIZ131071 CSV131071 DCR131071 DMN131071 DWJ131071 EGF131071 EQB131071 EZX131071 FJT131071 FTP131071 GDL131071 GNH131071 GXD131071 HGZ131071 HQV131071 IAR131071 IKN131071 IUJ131071 JEF131071 JOB131071 JXX131071 KHT131071 KRP131071 LBL131071 LLH131071 LVD131071 MEZ131071 MOV131071 MYR131071 NIN131071 NSJ131071 OCF131071 OMB131071 OVX131071 PFT131071 PPP131071 PZL131071 QJH131071 QTD131071 RCZ131071 RMV131071 RWR131071 SGN131071 SQJ131071 TAF131071 TKB131071 TTX131071 UDT131071 UNP131071 UXL131071 VHH131071 VRD131071 WAZ131071 WKV131071 WUR131071 R196607 IF196607 SB196607 ABX196607 ALT196607 AVP196607 BFL196607 BPH196607 BZD196607 CIZ196607 CSV196607 DCR196607 DMN196607 DWJ196607 EGF196607 EQB196607 EZX196607 FJT196607 FTP196607 GDL196607 GNH196607 GXD196607 HGZ196607 HQV196607 IAR196607 IKN196607 IUJ196607 JEF196607 JOB196607 JXX196607 KHT196607 KRP196607 LBL196607 LLH196607 LVD196607 MEZ196607 MOV196607 MYR196607 NIN196607 NSJ196607 OCF196607 OMB196607 OVX196607 PFT196607 PPP196607 PZL196607 QJH196607 QTD196607 RCZ196607 RMV196607 RWR196607 SGN196607 SQJ196607 TAF196607 TKB196607 TTX196607 UDT196607 UNP196607 UXL196607 VHH196607 VRD196607 WAZ196607 WKV196607 WUR196607 R262143 IF262143 SB262143 ABX262143 ALT262143 AVP262143 BFL262143 BPH262143 BZD262143 CIZ262143 CSV262143 DCR262143 DMN262143 DWJ262143 EGF262143 EQB262143 EZX262143 FJT262143 FTP262143 GDL262143 GNH262143 GXD262143 HGZ262143 HQV262143 IAR262143 IKN262143 IUJ262143 JEF262143 JOB262143 JXX262143 KHT262143 KRP262143 LBL262143 LLH262143 LVD262143 MEZ262143 MOV262143 MYR262143 NIN262143 NSJ262143 OCF262143 OMB262143 OVX262143 PFT262143 PPP262143 PZL262143 QJH262143 QTD262143 RCZ262143 RMV262143 RWR262143 SGN262143 SQJ262143 TAF262143 TKB262143 TTX262143 UDT262143 UNP262143 UXL262143 VHH262143 VRD262143 WAZ262143 WKV262143 WUR262143 R327679 IF327679 SB327679 ABX327679 ALT327679 AVP327679 BFL327679 BPH327679 BZD327679 CIZ327679 CSV327679 DCR327679 DMN327679 DWJ327679 EGF327679 EQB327679 EZX327679 FJT327679 FTP327679 GDL327679 GNH327679 GXD327679 HGZ327679 HQV327679 IAR327679 IKN327679 IUJ327679 JEF327679 JOB327679 JXX327679 KHT327679 KRP327679 LBL327679 LLH327679 LVD327679 MEZ327679 MOV327679 MYR327679 NIN327679 NSJ327679 OCF327679 OMB327679 OVX327679 PFT327679 PPP327679 PZL327679 QJH327679 QTD327679 RCZ327679 RMV327679 RWR327679 SGN327679 SQJ327679 TAF327679 TKB327679 TTX327679 UDT327679 UNP327679 UXL327679 VHH327679 VRD327679 WAZ327679 WKV327679 WUR327679 R393215 IF393215 SB393215 ABX393215 ALT393215 AVP393215 BFL393215 BPH393215 BZD393215 CIZ393215 CSV393215 DCR393215 DMN393215 DWJ393215 EGF393215 EQB393215 EZX393215 FJT393215 FTP393215 GDL393215 GNH393215 GXD393215 HGZ393215 HQV393215 IAR393215 IKN393215 IUJ393215 JEF393215 JOB393215 JXX393215 KHT393215 KRP393215 LBL393215 LLH393215 LVD393215 MEZ393215 MOV393215 MYR393215 NIN393215 NSJ393215 OCF393215 OMB393215 OVX393215 PFT393215 PPP393215 PZL393215 QJH393215 QTD393215 RCZ393215 RMV393215 RWR393215 SGN393215 SQJ393215 TAF393215 TKB393215 TTX393215 UDT393215 UNP393215 UXL393215 VHH393215 VRD393215 WAZ393215 WKV393215 WUR393215 R458751 IF458751 SB458751 ABX458751 ALT458751 AVP458751 BFL458751 BPH458751 BZD458751 CIZ458751 CSV458751 DCR458751 DMN458751 DWJ458751 EGF458751 EQB458751 EZX458751 FJT458751 FTP458751 GDL458751 GNH458751 GXD458751 HGZ458751 HQV458751 IAR458751 IKN458751 IUJ458751 JEF458751 JOB458751 JXX458751 KHT458751 KRP458751 LBL458751 LLH458751 LVD458751 MEZ458751 MOV458751 MYR458751 NIN458751 NSJ458751 OCF458751 OMB458751 OVX458751 PFT458751 PPP458751 PZL458751 QJH458751 QTD458751 RCZ458751 RMV458751 RWR458751 SGN458751 SQJ458751 TAF458751 TKB458751 TTX458751 UDT458751 UNP458751 UXL458751 VHH458751 VRD458751 WAZ458751 WKV458751 WUR458751 R524287 IF524287 SB524287 ABX524287 ALT524287 AVP524287 BFL524287 BPH524287 BZD524287 CIZ524287 CSV524287 DCR524287 DMN524287 DWJ524287 EGF524287 EQB524287 EZX524287 FJT524287 FTP524287 GDL524287 GNH524287 GXD524287 HGZ524287 HQV524287 IAR524287 IKN524287 IUJ524287 JEF524287 JOB524287 JXX524287 KHT524287 KRP524287 LBL524287 LLH524287 LVD524287 MEZ524287 MOV524287 MYR524287 NIN524287 NSJ524287 OCF524287 OMB524287 OVX524287 PFT524287 PPP524287 PZL524287 QJH524287 QTD524287 RCZ524287 RMV524287 RWR524287 SGN524287 SQJ524287 TAF524287 TKB524287 TTX524287 UDT524287 UNP524287 UXL524287 VHH524287 VRD524287 WAZ524287 WKV524287 WUR524287 R589823 IF589823 SB589823 ABX589823 ALT589823 AVP589823 BFL589823 BPH589823 BZD589823 CIZ589823 CSV589823 DCR589823 DMN589823 DWJ589823 EGF589823 EQB589823 EZX589823 FJT589823 FTP589823 GDL589823 GNH589823 GXD589823 HGZ589823 HQV589823 IAR589823 IKN589823 IUJ589823 JEF589823 JOB589823 JXX589823 KHT589823 KRP589823 LBL589823 LLH589823 LVD589823 MEZ589823 MOV589823 MYR589823 NIN589823 NSJ589823 OCF589823 OMB589823 OVX589823 PFT589823 PPP589823 PZL589823 QJH589823 QTD589823 RCZ589823 RMV589823 RWR589823 SGN589823 SQJ589823 TAF589823 TKB589823 TTX589823 UDT589823 UNP589823 UXL589823 VHH589823 VRD589823 WAZ589823 WKV589823 WUR589823 R655359 IF655359 SB655359 ABX655359 ALT655359 AVP655359 BFL655359 BPH655359 BZD655359 CIZ655359 CSV655359 DCR655359 DMN655359 DWJ655359 EGF655359 EQB655359 EZX655359 FJT655359 FTP655359 GDL655359 GNH655359 GXD655359 HGZ655359 HQV655359 IAR655359 IKN655359 IUJ655359 JEF655359 JOB655359 JXX655359 KHT655359 KRP655359 LBL655359 LLH655359 LVD655359 MEZ655359 MOV655359 MYR655359 NIN655359 NSJ655359 OCF655359 OMB655359 OVX655359 PFT655359 PPP655359 PZL655359 QJH655359 QTD655359 RCZ655359 RMV655359 RWR655359 SGN655359 SQJ655359 TAF655359 TKB655359 TTX655359 UDT655359 UNP655359 UXL655359 VHH655359 VRD655359 WAZ655359 WKV655359 WUR655359 R720895 IF720895 SB720895 ABX720895 ALT720895 AVP720895 BFL720895 BPH720895 BZD720895 CIZ720895 CSV720895 DCR720895 DMN720895 DWJ720895 EGF720895 EQB720895 EZX720895 FJT720895 FTP720895 GDL720895 GNH720895 GXD720895 HGZ720895 HQV720895 IAR720895 IKN720895 IUJ720895 JEF720895 JOB720895 JXX720895 KHT720895 KRP720895 LBL720895 LLH720895 LVD720895 MEZ720895 MOV720895 MYR720895 NIN720895 NSJ720895 OCF720895 OMB720895 OVX720895 PFT720895 PPP720895 PZL720895 QJH720895 QTD720895 RCZ720895 RMV720895 RWR720895 SGN720895 SQJ720895 TAF720895 TKB720895 TTX720895 UDT720895 UNP720895 UXL720895 VHH720895 VRD720895 WAZ720895 WKV720895 WUR720895 R786431 IF786431 SB786431 ABX786431 ALT786431 AVP786431 BFL786431 BPH786431 BZD786431 CIZ786431 CSV786431 DCR786431 DMN786431 DWJ786431 EGF786431 EQB786431 EZX786431 FJT786431 FTP786431 GDL786431 GNH786431 GXD786431 HGZ786431 HQV786431 IAR786431 IKN786431 IUJ786431 JEF786431 JOB786431 JXX786431 KHT786431 KRP786431 LBL786431 LLH786431 LVD786431 MEZ786431 MOV786431 MYR786431 NIN786431 NSJ786431 OCF786431 OMB786431 OVX786431 PFT786431 PPP786431 PZL786431 QJH786431 QTD786431 RCZ786431 RMV786431 RWR786431 SGN786431 SQJ786431 TAF786431 TKB786431 TTX786431 UDT786431 UNP786431 UXL786431 VHH786431 VRD786431 WAZ786431 WKV786431 WUR786431 R851967 IF851967 SB851967 ABX851967 ALT851967 AVP851967 BFL851967 BPH851967 BZD851967 CIZ851967 CSV851967 DCR851967 DMN851967 DWJ851967 EGF851967 EQB851967 EZX851967 FJT851967 FTP851967 GDL851967 GNH851967 GXD851967 HGZ851967 HQV851967 IAR851967 IKN851967 IUJ851967 JEF851967 JOB851967 JXX851967 KHT851967 KRP851967 LBL851967 LLH851967 LVD851967 MEZ851967 MOV851967 MYR851967 NIN851967 NSJ851967 OCF851967 OMB851967 OVX851967 PFT851967 PPP851967 PZL851967 QJH851967 QTD851967 RCZ851967 RMV851967 RWR851967 SGN851967 SQJ851967 TAF851967 TKB851967 TTX851967 UDT851967 UNP851967 UXL851967 VHH851967 VRD851967 WAZ851967 WKV851967 WUR851967 R917503 IF917503 SB917503 ABX917503 ALT917503 AVP917503 BFL917503 BPH917503 BZD917503 CIZ917503 CSV917503 DCR917503 DMN917503 DWJ917503 EGF917503 EQB917503 EZX917503 FJT917503 FTP917503 GDL917503 GNH917503 GXD917503 HGZ917503 HQV917503 IAR917503 IKN917503 IUJ917503 JEF917503 JOB917503 JXX917503 KHT917503 KRP917503 LBL917503 LLH917503 LVD917503 MEZ917503 MOV917503 MYR917503 NIN917503 NSJ917503 OCF917503 OMB917503 OVX917503 PFT917503 PPP917503 PZL917503 QJH917503 QTD917503 RCZ917503 RMV917503 RWR917503 SGN917503 SQJ917503 TAF917503 TKB917503 TTX917503 UDT917503 UNP917503 UXL917503 VHH917503 VRD917503 WAZ917503 WKV917503 WUR917503 R983039 IF983039 SB983039 ABX983039 ALT983039 AVP983039 BFL983039 BPH983039 BZD983039 CIZ983039 CSV983039 DCR983039 DMN983039 DWJ983039 EGF983039 EQB983039 EZX983039 FJT983039 FTP983039 GDL983039 GNH983039 GXD983039 HGZ983039 HQV983039 IAR983039 IKN983039 IUJ983039 JEF983039 JOB983039 JXX983039 KHT983039 KRP983039 LBL983039 LLH983039 LVD983039 MEZ983039 MOV983039 MYR983039 NIN983039 NSJ983039 OCF983039 OMB983039 OVX983039 PFT983039 PPP983039 PZL983039 QJH983039 QTD983039 RCZ983039 RMV983039 RWR983039 SGN983039 SQJ983039 TAF983039 TKB983039 TTX983039 UDT983039 UNP983039 UXL983039 VHH983039 VRD983039 WAZ983039 WKV983039" xr:uid="{00000000-0002-0000-0500-000000000000}"/>
  </dataValidations>
  <printOptions horizontalCentered="1"/>
  <pageMargins left="0.70866141732283472" right="0.70866141732283472" top="0.74803149606299213" bottom="0.74803149606299213" header="0.31496062992125984" footer="0.31496062992125984"/>
  <pageSetup scale="31" fitToHeight="0" orientation="landscape" r:id="rId1"/>
  <headerFooter>
    <oddFooter>&amp;L&amp;"Times New Roman,Normal"&amp;12DE-F04 V2&amp;R&amp;"Times New Roman,Normal"&amp;12Página &amp;P de &amp;N</oddFooter>
  </headerFooter>
  <rowBreaks count="1" manualBreakCount="1">
    <brk id="61" max="45" man="1"/>
  </rowBreaks>
  <ignoredErrors>
    <ignoredError sqref="AF10 AF13 AF16 AF19 AF22 AF25" formula="1"/>
  </ignoredError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499984740745262"/>
    <pageSetUpPr fitToPage="1"/>
  </sheetPr>
  <dimension ref="A1:AZ100"/>
  <sheetViews>
    <sheetView tabSelected="1" view="pageBreakPreview" zoomScale="70" zoomScaleNormal="80" zoomScaleSheetLayoutView="70" zoomScalePageLayoutView="50" workbookViewId="0">
      <selection activeCell="O8" sqref="O8:O23"/>
    </sheetView>
  </sheetViews>
  <sheetFormatPr baseColWidth="10" defaultRowHeight="12.75" x14ac:dyDescent="0.25"/>
  <cols>
    <col min="1" max="1" width="4" style="199" customWidth="1"/>
    <col min="2" max="2" width="29" style="198" customWidth="1"/>
    <col min="3" max="5" width="8.140625" style="198" customWidth="1"/>
    <col min="6" max="6" width="8.42578125" style="198" customWidth="1"/>
    <col min="7" max="8" width="7.28515625" style="198" bestFit="1" customWidth="1"/>
    <col min="9" max="9" width="8.140625" style="199" bestFit="1" customWidth="1"/>
    <col min="10" max="10" width="6.85546875" style="199" bestFit="1" customWidth="1"/>
    <col min="11" max="11" width="8.140625" style="199" bestFit="1" customWidth="1"/>
    <col min="12" max="12" width="7.28515625" style="200" bestFit="1" customWidth="1"/>
    <col min="13" max="13" width="8.28515625" style="200" customWidth="1"/>
    <col min="14" max="14" width="8.140625" style="200" customWidth="1"/>
    <col min="15" max="15" width="8.85546875" style="200" customWidth="1"/>
    <col min="16" max="16" width="2.85546875" style="217" customWidth="1"/>
    <col min="17" max="17" width="7" style="198" customWidth="1"/>
    <col min="18" max="18" width="48" style="202" bestFit="1" customWidth="1"/>
    <col min="19" max="19" width="6" style="199" customWidth="1"/>
    <col min="20" max="22" width="4.85546875" style="199" customWidth="1"/>
    <col min="23" max="24" width="5.42578125" style="199" bestFit="1" customWidth="1"/>
    <col min="25" max="25" width="4.85546875" style="199" customWidth="1"/>
    <col min="26" max="27" width="5.42578125" style="199" bestFit="1" customWidth="1"/>
    <col min="28" max="28" width="4.85546875" style="199" customWidth="1"/>
    <col min="29" max="31" width="4.85546875" style="200" customWidth="1"/>
    <col min="32" max="32" width="9.140625" style="200" customWidth="1"/>
    <col min="33" max="33" width="2.85546875" style="249" customWidth="1"/>
    <col min="34" max="34" width="8.7109375" style="199" customWidth="1"/>
    <col min="35" max="35" width="9.5703125" style="199" customWidth="1"/>
    <col min="36" max="45" width="8.7109375" style="199" customWidth="1"/>
    <col min="46" max="46" width="15.7109375" style="199" customWidth="1"/>
    <col min="47" max="230" width="11.42578125" style="199"/>
    <col min="231" max="231" width="19.28515625" style="199" customWidth="1"/>
    <col min="232" max="232" width="6.85546875" style="199" customWidth="1"/>
    <col min="233" max="233" width="48" style="199" bestFit="1" customWidth="1"/>
    <col min="234" max="235" width="7.42578125" style="199" customWidth="1"/>
    <col min="236" max="236" width="6.140625" style="199" customWidth="1"/>
    <col min="237" max="242" width="0" style="199" hidden="1" customWidth="1"/>
    <col min="243" max="248" width="5.85546875" style="199" customWidth="1"/>
    <col min="249" max="250" width="9.140625" style="199" customWidth="1"/>
    <col min="251" max="251" width="12.28515625" style="199" customWidth="1"/>
    <col min="252" max="276" width="0" style="199" hidden="1" customWidth="1"/>
    <col min="277" max="277" width="57.85546875" style="199" customWidth="1"/>
    <col min="278" max="278" width="42.140625" style="199" customWidth="1"/>
    <col min="279" max="279" width="9.7109375" style="199" customWidth="1"/>
    <col min="280" max="285" width="0" style="199" hidden="1" customWidth="1"/>
    <col min="286" max="291" width="11.42578125" style="199"/>
    <col min="292" max="292" width="14.42578125" style="199" bestFit="1" customWidth="1"/>
    <col min="293" max="486" width="11.42578125" style="199"/>
    <col min="487" max="487" width="19.28515625" style="199" customWidth="1"/>
    <col min="488" max="488" width="6.85546875" style="199" customWidth="1"/>
    <col min="489" max="489" width="48" style="199" bestFit="1" customWidth="1"/>
    <col min="490" max="491" width="7.42578125" style="199" customWidth="1"/>
    <col min="492" max="492" width="6.140625" style="199" customWidth="1"/>
    <col min="493" max="498" width="0" style="199" hidden="1" customWidth="1"/>
    <col min="499" max="504" width="5.85546875" style="199" customWidth="1"/>
    <col min="505" max="506" width="9.140625" style="199" customWidth="1"/>
    <col min="507" max="507" width="12.28515625" style="199" customWidth="1"/>
    <col min="508" max="532" width="0" style="199" hidden="1" customWidth="1"/>
    <col min="533" max="533" width="57.85546875" style="199" customWidth="1"/>
    <col min="534" max="534" width="42.140625" style="199" customWidth="1"/>
    <col min="535" max="535" width="9.7109375" style="199" customWidth="1"/>
    <col min="536" max="541" width="0" style="199" hidden="1" customWidth="1"/>
    <col min="542" max="547" width="11.42578125" style="199"/>
    <col min="548" max="548" width="14.42578125" style="199" bestFit="1" customWidth="1"/>
    <col min="549" max="742" width="11.42578125" style="199"/>
    <col min="743" max="743" width="19.28515625" style="199" customWidth="1"/>
    <col min="744" max="744" width="6.85546875" style="199" customWidth="1"/>
    <col min="745" max="745" width="48" style="199" bestFit="1" customWidth="1"/>
    <col min="746" max="747" width="7.42578125" style="199" customWidth="1"/>
    <col min="748" max="748" width="6.140625" style="199" customWidth="1"/>
    <col min="749" max="754" width="0" style="199" hidden="1" customWidth="1"/>
    <col min="755" max="760" width="5.85546875" style="199" customWidth="1"/>
    <col min="761" max="762" width="9.140625" style="199" customWidth="1"/>
    <col min="763" max="763" width="12.28515625" style="199" customWidth="1"/>
    <col min="764" max="788" width="0" style="199" hidden="1" customWidth="1"/>
    <col min="789" max="789" width="57.85546875" style="199" customWidth="1"/>
    <col min="790" max="790" width="42.140625" style="199" customWidth="1"/>
    <col min="791" max="791" width="9.7109375" style="199" customWidth="1"/>
    <col min="792" max="797" width="0" style="199" hidden="1" customWidth="1"/>
    <col min="798" max="803" width="11.42578125" style="199"/>
    <col min="804" max="804" width="14.42578125" style="199" bestFit="1" customWidth="1"/>
    <col min="805" max="998" width="11.42578125" style="199"/>
    <col min="999" max="999" width="19.28515625" style="199" customWidth="1"/>
    <col min="1000" max="1000" width="6.85546875" style="199" customWidth="1"/>
    <col min="1001" max="1001" width="48" style="199" bestFit="1" customWidth="1"/>
    <col min="1002" max="1003" width="7.42578125" style="199" customWidth="1"/>
    <col min="1004" max="1004" width="6.140625" style="199" customWidth="1"/>
    <col min="1005" max="1010" width="0" style="199" hidden="1" customWidth="1"/>
    <col min="1011" max="1016" width="5.85546875" style="199" customWidth="1"/>
    <col min="1017" max="1018" width="9.140625" style="199" customWidth="1"/>
    <col min="1019" max="1019" width="12.28515625" style="199" customWidth="1"/>
    <col min="1020" max="1044" width="0" style="199" hidden="1" customWidth="1"/>
    <col min="1045" max="1045" width="57.85546875" style="199" customWidth="1"/>
    <col min="1046" max="1046" width="42.140625" style="199" customWidth="1"/>
    <col min="1047" max="1047" width="9.7109375" style="199" customWidth="1"/>
    <col min="1048" max="1053" width="0" style="199" hidden="1" customWidth="1"/>
    <col min="1054" max="1059" width="11.42578125" style="199"/>
    <col min="1060" max="1060" width="14.42578125" style="199" bestFit="1" customWidth="1"/>
    <col min="1061" max="1254" width="11.42578125" style="199"/>
    <col min="1255" max="1255" width="19.28515625" style="199" customWidth="1"/>
    <col min="1256" max="1256" width="6.85546875" style="199" customWidth="1"/>
    <col min="1257" max="1257" width="48" style="199" bestFit="1" customWidth="1"/>
    <col min="1258" max="1259" width="7.42578125" style="199" customWidth="1"/>
    <col min="1260" max="1260" width="6.140625" style="199" customWidth="1"/>
    <col min="1261" max="1266" width="0" style="199" hidden="1" customWidth="1"/>
    <col min="1267" max="1272" width="5.85546875" style="199" customWidth="1"/>
    <col min="1273" max="1274" width="9.140625" style="199" customWidth="1"/>
    <col min="1275" max="1275" width="12.28515625" style="199" customWidth="1"/>
    <col min="1276" max="1300" width="0" style="199" hidden="1" customWidth="1"/>
    <col min="1301" max="1301" width="57.85546875" style="199" customWidth="1"/>
    <col min="1302" max="1302" width="42.140625" style="199" customWidth="1"/>
    <col min="1303" max="1303" width="9.7109375" style="199" customWidth="1"/>
    <col min="1304" max="1309" width="0" style="199" hidden="1" customWidth="1"/>
    <col min="1310" max="1315" width="11.42578125" style="199"/>
    <col min="1316" max="1316" width="14.42578125" style="199" bestFit="1" customWidth="1"/>
    <col min="1317" max="1510" width="11.42578125" style="199"/>
    <col min="1511" max="1511" width="19.28515625" style="199" customWidth="1"/>
    <col min="1512" max="1512" width="6.85546875" style="199" customWidth="1"/>
    <col min="1513" max="1513" width="48" style="199" bestFit="1" customWidth="1"/>
    <col min="1514" max="1515" width="7.42578125" style="199" customWidth="1"/>
    <col min="1516" max="1516" width="6.140625" style="199" customWidth="1"/>
    <col min="1517" max="1522" width="0" style="199" hidden="1" customWidth="1"/>
    <col min="1523" max="1528" width="5.85546875" style="199" customWidth="1"/>
    <col min="1529" max="1530" width="9.140625" style="199" customWidth="1"/>
    <col min="1531" max="1531" width="12.28515625" style="199" customWidth="1"/>
    <col min="1532" max="1556" width="0" style="199" hidden="1" customWidth="1"/>
    <col min="1557" max="1557" width="57.85546875" style="199" customWidth="1"/>
    <col min="1558" max="1558" width="42.140625" style="199" customWidth="1"/>
    <col min="1559" max="1559" width="9.7109375" style="199" customWidth="1"/>
    <col min="1560" max="1565" width="0" style="199" hidden="1" customWidth="1"/>
    <col min="1566" max="1571" width="11.42578125" style="199"/>
    <col min="1572" max="1572" width="14.42578125" style="199" bestFit="1" customWidth="1"/>
    <col min="1573" max="1766" width="11.42578125" style="199"/>
    <col min="1767" max="1767" width="19.28515625" style="199" customWidth="1"/>
    <col min="1768" max="1768" width="6.85546875" style="199" customWidth="1"/>
    <col min="1769" max="1769" width="48" style="199" bestFit="1" customWidth="1"/>
    <col min="1770" max="1771" width="7.42578125" style="199" customWidth="1"/>
    <col min="1772" max="1772" width="6.140625" style="199" customWidth="1"/>
    <col min="1773" max="1778" width="0" style="199" hidden="1" customWidth="1"/>
    <col min="1779" max="1784" width="5.85546875" style="199" customWidth="1"/>
    <col min="1785" max="1786" width="9.140625" style="199" customWidth="1"/>
    <col min="1787" max="1787" width="12.28515625" style="199" customWidth="1"/>
    <col min="1788" max="1812" width="0" style="199" hidden="1" customWidth="1"/>
    <col min="1813" max="1813" width="57.85546875" style="199" customWidth="1"/>
    <col min="1814" max="1814" width="42.140625" style="199" customWidth="1"/>
    <col min="1815" max="1815" width="9.7109375" style="199" customWidth="1"/>
    <col min="1816" max="1821" width="0" style="199" hidden="1" customWidth="1"/>
    <col min="1822" max="1827" width="11.42578125" style="199"/>
    <col min="1828" max="1828" width="14.42578125" style="199" bestFit="1" customWidth="1"/>
    <col min="1829" max="2022" width="11.42578125" style="199"/>
    <col min="2023" max="2023" width="19.28515625" style="199" customWidth="1"/>
    <col min="2024" max="2024" width="6.85546875" style="199" customWidth="1"/>
    <col min="2025" max="2025" width="48" style="199" bestFit="1" customWidth="1"/>
    <col min="2026" max="2027" width="7.42578125" style="199" customWidth="1"/>
    <col min="2028" max="2028" width="6.140625" style="199" customWidth="1"/>
    <col min="2029" max="2034" width="0" style="199" hidden="1" customWidth="1"/>
    <col min="2035" max="2040" width="5.85546875" style="199" customWidth="1"/>
    <col min="2041" max="2042" width="9.140625" style="199" customWidth="1"/>
    <col min="2043" max="2043" width="12.28515625" style="199" customWidth="1"/>
    <col min="2044" max="2068" width="0" style="199" hidden="1" customWidth="1"/>
    <col min="2069" max="2069" width="57.85546875" style="199" customWidth="1"/>
    <col min="2070" max="2070" width="42.140625" style="199" customWidth="1"/>
    <col min="2071" max="2071" width="9.7109375" style="199" customWidth="1"/>
    <col min="2072" max="2077" width="0" style="199" hidden="1" customWidth="1"/>
    <col min="2078" max="2083" width="11.42578125" style="199"/>
    <col min="2084" max="2084" width="14.42578125" style="199" bestFit="1" customWidth="1"/>
    <col min="2085" max="2278" width="11.42578125" style="199"/>
    <col min="2279" max="2279" width="19.28515625" style="199" customWidth="1"/>
    <col min="2280" max="2280" width="6.85546875" style="199" customWidth="1"/>
    <col min="2281" max="2281" width="48" style="199" bestFit="1" customWidth="1"/>
    <col min="2282" max="2283" width="7.42578125" style="199" customWidth="1"/>
    <col min="2284" max="2284" width="6.140625" style="199" customWidth="1"/>
    <col min="2285" max="2290" width="0" style="199" hidden="1" customWidth="1"/>
    <col min="2291" max="2296" width="5.85546875" style="199" customWidth="1"/>
    <col min="2297" max="2298" width="9.140625" style="199" customWidth="1"/>
    <col min="2299" max="2299" width="12.28515625" style="199" customWidth="1"/>
    <col min="2300" max="2324" width="0" style="199" hidden="1" customWidth="1"/>
    <col min="2325" max="2325" width="57.85546875" style="199" customWidth="1"/>
    <col min="2326" max="2326" width="42.140625" style="199" customWidth="1"/>
    <col min="2327" max="2327" width="9.7109375" style="199" customWidth="1"/>
    <col min="2328" max="2333" width="0" style="199" hidden="1" customWidth="1"/>
    <col min="2334" max="2339" width="11.42578125" style="199"/>
    <col min="2340" max="2340" width="14.42578125" style="199" bestFit="1" customWidth="1"/>
    <col min="2341" max="2534" width="11.42578125" style="199"/>
    <col min="2535" max="2535" width="19.28515625" style="199" customWidth="1"/>
    <col min="2536" max="2536" width="6.85546875" style="199" customWidth="1"/>
    <col min="2537" max="2537" width="48" style="199" bestFit="1" customWidth="1"/>
    <col min="2538" max="2539" width="7.42578125" style="199" customWidth="1"/>
    <col min="2540" max="2540" width="6.140625" style="199" customWidth="1"/>
    <col min="2541" max="2546" width="0" style="199" hidden="1" customWidth="1"/>
    <col min="2547" max="2552" width="5.85546875" style="199" customWidth="1"/>
    <col min="2553" max="2554" width="9.140625" style="199" customWidth="1"/>
    <col min="2555" max="2555" width="12.28515625" style="199" customWidth="1"/>
    <col min="2556" max="2580" width="0" style="199" hidden="1" customWidth="1"/>
    <col min="2581" max="2581" width="57.85546875" style="199" customWidth="1"/>
    <col min="2582" max="2582" width="42.140625" style="199" customWidth="1"/>
    <col min="2583" max="2583" width="9.7109375" style="199" customWidth="1"/>
    <col min="2584" max="2589" width="0" style="199" hidden="1" customWidth="1"/>
    <col min="2590" max="2595" width="11.42578125" style="199"/>
    <col min="2596" max="2596" width="14.42578125" style="199" bestFit="1" customWidth="1"/>
    <col min="2597" max="2790" width="11.42578125" style="199"/>
    <col min="2791" max="2791" width="19.28515625" style="199" customWidth="1"/>
    <col min="2792" max="2792" width="6.85546875" style="199" customWidth="1"/>
    <col min="2793" max="2793" width="48" style="199" bestFit="1" customWidth="1"/>
    <col min="2794" max="2795" width="7.42578125" style="199" customWidth="1"/>
    <col min="2796" max="2796" width="6.140625" style="199" customWidth="1"/>
    <col min="2797" max="2802" width="0" style="199" hidden="1" customWidth="1"/>
    <col min="2803" max="2808" width="5.85546875" style="199" customWidth="1"/>
    <col min="2809" max="2810" width="9.140625" style="199" customWidth="1"/>
    <col min="2811" max="2811" width="12.28515625" style="199" customWidth="1"/>
    <col min="2812" max="2836" width="0" style="199" hidden="1" customWidth="1"/>
    <col min="2837" max="2837" width="57.85546875" style="199" customWidth="1"/>
    <col min="2838" max="2838" width="42.140625" style="199" customWidth="1"/>
    <col min="2839" max="2839" width="9.7109375" style="199" customWidth="1"/>
    <col min="2840" max="2845" width="0" style="199" hidden="1" customWidth="1"/>
    <col min="2846" max="2851" width="11.42578125" style="199"/>
    <col min="2852" max="2852" width="14.42578125" style="199" bestFit="1" customWidth="1"/>
    <col min="2853" max="3046" width="11.42578125" style="199"/>
    <col min="3047" max="3047" width="19.28515625" style="199" customWidth="1"/>
    <col min="3048" max="3048" width="6.85546875" style="199" customWidth="1"/>
    <col min="3049" max="3049" width="48" style="199" bestFit="1" customWidth="1"/>
    <col min="3050" max="3051" width="7.42578125" style="199" customWidth="1"/>
    <col min="3052" max="3052" width="6.140625" style="199" customWidth="1"/>
    <col min="3053" max="3058" width="0" style="199" hidden="1" customWidth="1"/>
    <col min="3059" max="3064" width="5.85546875" style="199" customWidth="1"/>
    <col min="3065" max="3066" width="9.140625" style="199" customWidth="1"/>
    <col min="3067" max="3067" width="12.28515625" style="199" customWidth="1"/>
    <col min="3068" max="3092" width="0" style="199" hidden="1" customWidth="1"/>
    <col min="3093" max="3093" width="57.85546875" style="199" customWidth="1"/>
    <col min="3094" max="3094" width="42.140625" style="199" customWidth="1"/>
    <col min="3095" max="3095" width="9.7109375" style="199" customWidth="1"/>
    <col min="3096" max="3101" width="0" style="199" hidden="1" customWidth="1"/>
    <col min="3102" max="3107" width="11.42578125" style="199"/>
    <col min="3108" max="3108" width="14.42578125" style="199" bestFit="1" customWidth="1"/>
    <col min="3109" max="3302" width="11.42578125" style="199"/>
    <col min="3303" max="3303" width="19.28515625" style="199" customWidth="1"/>
    <col min="3304" max="3304" width="6.85546875" style="199" customWidth="1"/>
    <col min="3305" max="3305" width="48" style="199" bestFit="1" customWidth="1"/>
    <col min="3306" max="3307" width="7.42578125" style="199" customWidth="1"/>
    <col min="3308" max="3308" width="6.140625" style="199" customWidth="1"/>
    <col min="3309" max="3314" width="0" style="199" hidden="1" customWidth="1"/>
    <col min="3315" max="3320" width="5.85546875" style="199" customWidth="1"/>
    <col min="3321" max="3322" width="9.140625" style="199" customWidth="1"/>
    <col min="3323" max="3323" width="12.28515625" style="199" customWidth="1"/>
    <col min="3324" max="3348" width="0" style="199" hidden="1" customWidth="1"/>
    <col min="3349" max="3349" width="57.85546875" style="199" customWidth="1"/>
    <col min="3350" max="3350" width="42.140625" style="199" customWidth="1"/>
    <col min="3351" max="3351" width="9.7109375" style="199" customWidth="1"/>
    <col min="3352" max="3357" width="0" style="199" hidden="1" customWidth="1"/>
    <col min="3358" max="3363" width="11.42578125" style="199"/>
    <col min="3364" max="3364" width="14.42578125" style="199" bestFit="1" customWidth="1"/>
    <col min="3365" max="3558" width="11.42578125" style="199"/>
    <col min="3559" max="3559" width="19.28515625" style="199" customWidth="1"/>
    <col min="3560" max="3560" width="6.85546875" style="199" customWidth="1"/>
    <col min="3561" max="3561" width="48" style="199" bestFit="1" customWidth="1"/>
    <col min="3562" max="3563" width="7.42578125" style="199" customWidth="1"/>
    <col min="3564" max="3564" width="6.140625" style="199" customWidth="1"/>
    <col min="3565" max="3570" width="0" style="199" hidden="1" customWidth="1"/>
    <col min="3571" max="3576" width="5.85546875" style="199" customWidth="1"/>
    <col min="3577" max="3578" width="9.140625" style="199" customWidth="1"/>
    <col min="3579" max="3579" width="12.28515625" style="199" customWidth="1"/>
    <col min="3580" max="3604" width="0" style="199" hidden="1" customWidth="1"/>
    <col min="3605" max="3605" width="57.85546875" style="199" customWidth="1"/>
    <col min="3606" max="3606" width="42.140625" style="199" customWidth="1"/>
    <col min="3607" max="3607" width="9.7109375" style="199" customWidth="1"/>
    <col min="3608" max="3613" width="0" style="199" hidden="1" customWidth="1"/>
    <col min="3614" max="3619" width="11.42578125" style="199"/>
    <col min="3620" max="3620" width="14.42578125" style="199" bestFit="1" customWidth="1"/>
    <col min="3621" max="3814" width="11.42578125" style="199"/>
    <col min="3815" max="3815" width="19.28515625" style="199" customWidth="1"/>
    <col min="3816" max="3816" width="6.85546875" style="199" customWidth="1"/>
    <col min="3817" max="3817" width="48" style="199" bestFit="1" customWidth="1"/>
    <col min="3818" max="3819" width="7.42578125" style="199" customWidth="1"/>
    <col min="3820" max="3820" width="6.140625" style="199" customWidth="1"/>
    <col min="3821" max="3826" width="0" style="199" hidden="1" customWidth="1"/>
    <col min="3827" max="3832" width="5.85546875" style="199" customWidth="1"/>
    <col min="3833" max="3834" width="9.140625" style="199" customWidth="1"/>
    <col min="3835" max="3835" width="12.28515625" style="199" customWidth="1"/>
    <col min="3836" max="3860" width="0" style="199" hidden="1" customWidth="1"/>
    <col min="3861" max="3861" width="57.85546875" style="199" customWidth="1"/>
    <col min="3862" max="3862" width="42.140625" style="199" customWidth="1"/>
    <col min="3863" max="3863" width="9.7109375" style="199" customWidth="1"/>
    <col min="3864" max="3869" width="0" style="199" hidden="1" customWidth="1"/>
    <col min="3870" max="3875" width="11.42578125" style="199"/>
    <col min="3876" max="3876" width="14.42578125" style="199" bestFit="1" customWidth="1"/>
    <col min="3877" max="4070" width="11.42578125" style="199"/>
    <col min="4071" max="4071" width="19.28515625" style="199" customWidth="1"/>
    <col min="4072" max="4072" width="6.85546875" style="199" customWidth="1"/>
    <col min="4073" max="4073" width="48" style="199" bestFit="1" customWidth="1"/>
    <col min="4074" max="4075" width="7.42578125" style="199" customWidth="1"/>
    <col min="4076" max="4076" width="6.140625" style="199" customWidth="1"/>
    <col min="4077" max="4082" width="0" style="199" hidden="1" customWidth="1"/>
    <col min="4083" max="4088" width="5.85546875" style="199" customWidth="1"/>
    <col min="4089" max="4090" width="9.140625" style="199" customWidth="1"/>
    <col min="4091" max="4091" width="12.28515625" style="199" customWidth="1"/>
    <col min="4092" max="4116" width="0" style="199" hidden="1" customWidth="1"/>
    <col min="4117" max="4117" width="57.85546875" style="199" customWidth="1"/>
    <col min="4118" max="4118" width="42.140625" style="199" customWidth="1"/>
    <col min="4119" max="4119" width="9.7109375" style="199" customWidth="1"/>
    <col min="4120" max="4125" width="0" style="199" hidden="1" customWidth="1"/>
    <col min="4126" max="4131" width="11.42578125" style="199"/>
    <col min="4132" max="4132" width="14.42578125" style="199" bestFit="1" customWidth="1"/>
    <col min="4133" max="4326" width="11.42578125" style="199"/>
    <col min="4327" max="4327" width="19.28515625" style="199" customWidth="1"/>
    <col min="4328" max="4328" width="6.85546875" style="199" customWidth="1"/>
    <col min="4329" max="4329" width="48" style="199" bestFit="1" customWidth="1"/>
    <col min="4330" max="4331" width="7.42578125" style="199" customWidth="1"/>
    <col min="4332" max="4332" width="6.140625" style="199" customWidth="1"/>
    <col min="4333" max="4338" width="0" style="199" hidden="1" customWidth="1"/>
    <col min="4339" max="4344" width="5.85546875" style="199" customWidth="1"/>
    <col min="4345" max="4346" width="9.140625" style="199" customWidth="1"/>
    <col min="4347" max="4347" width="12.28515625" style="199" customWidth="1"/>
    <col min="4348" max="4372" width="0" style="199" hidden="1" customWidth="1"/>
    <col min="4373" max="4373" width="57.85546875" style="199" customWidth="1"/>
    <col min="4374" max="4374" width="42.140625" style="199" customWidth="1"/>
    <col min="4375" max="4375" width="9.7109375" style="199" customWidth="1"/>
    <col min="4376" max="4381" width="0" style="199" hidden="1" customWidth="1"/>
    <col min="4382" max="4387" width="11.42578125" style="199"/>
    <col min="4388" max="4388" width="14.42578125" style="199" bestFit="1" customWidth="1"/>
    <col min="4389" max="4582" width="11.42578125" style="199"/>
    <col min="4583" max="4583" width="19.28515625" style="199" customWidth="1"/>
    <col min="4584" max="4584" width="6.85546875" style="199" customWidth="1"/>
    <col min="4585" max="4585" width="48" style="199" bestFit="1" customWidth="1"/>
    <col min="4586" max="4587" width="7.42578125" style="199" customWidth="1"/>
    <col min="4588" max="4588" width="6.140625" style="199" customWidth="1"/>
    <col min="4589" max="4594" width="0" style="199" hidden="1" customWidth="1"/>
    <col min="4595" max="4600" width="5.85546875" style="199" customWidth="1"/>
    <col min="4601" max="4602" width="9.140625" style="199" customWidth="1"/>
    <col min="4603" max="4603" width="12.28515625" style="199" customWidth="1"/>
    <col min="4604" max="4628" width="0" style="199" hidden="1" customWidth="1"/>
    <col min="4629" max="4629" width="57.85546875" style="199" customWidth="1"/>
    <col min="4630" max="4630" width="42.140625" style="199" customWidth="1"/>
    <col min="4631" max="4631" width="9.7109375" style="199" customWidth="1"/>
    <col min="4632" max="4637" width="0" style="199" hidden="1" customWidth="1"/>
    <col min="4638" max="4643" width="11.42578125" style="199"/>
    <col min="4644" max="4644" width="14.42578125" style="199" bestFit="1" customWidth="1"/>
    <col min="4645" max="4838" width="11.42578125" style="199"/>
    <col min="4839" max="4839" width="19.28515625" style="199" customWidth="1"/>
    <col min="4840" max="4840" width="6.85546875" style="199" customWidth="1"/>
    <col min="4841" max="4841" width="48" style="199" bestFit="1" customWidth="1"/>
    <col min="4842" max="4843" width="7.42578125" style="199" customWidth="1"/>
    <col min="4844" max="4844" width="6.140625" style="199" customWidth="1"/>
    <col min="4845" max="4850" width="0" style="199" hidden="1" customWidth="1"/>
    <col min="4851" max="4856" width="5.85546875" style="199" customWidth="1"/>
    <col min="4857" max="4858" width="9.140625" style="199" customWidth="1"/>
    <col min="4859" max="4859" width="12.28515625" style="199" customWidth="1"/>
    <col min="4860" max="4884" width="0" style="199" hidden="1" customWidth="1"/>
    <col min="4885" max="4885" width="57.85546875" style="199" customWidth="1"/>
    <col min="4886" max="4886" width="42.140625" style="199" customWidth="1"/>
    <col min="4887" max="4887" width="9.7109375" style="199" customWidth="1"/>
    <col min="4888" max="4893" width="0" style="199" hidden="1" customWidth="1"/>
    <col min="4894" max="4899" width="11.42578125" style="199"/>
    <col min="4900" max="4900" width="14.42578125" style="199" bestFit="1" customWidth="1"/>
    <col min="4901" max="5094" width="11.42578125" style="199"/>
    <col min="5095" max="5095" width="19.28515625" style="199" customWidth="1"/>
    <col min="5096" max="5096" width="6.85546875" style="199" customWidth="1"/>
    <col min="5097" max="5097" width="48" style="199" bestFit="1" customWidth="1"/>
    <col min="5098" max="5099" width="7.42578125" style="199" customWidth="1"/>
    <col min="5100" max="5100" width="6.140625" style="199" customWidth="1"/>
    <col min="5101" max="5106" width="0" style="199" hidden="1" customWidth="1"/>
    <col min="5107" max="5112" width="5.85546875" style="199" customWidth="1"/>
    <col min="5113" max="5114" width="9.140625" style="199" customWidth="1"/>
    <col min="5115" max="5115" width="12.28515625" style="199" customWidth="1"/>
    <col min="5116" max="5140" width="0" style="199" hidden="1" customWidth="1"/>
    <col min="5141" max="5141" width="57.85546875" style="199" customWidth="1"/>
    <col min="5142" max="5142" width="42.140625" style="199" customWidth="1"/>
    <col min="5143" max="5143" width="9.7109375" style="199" customWidth="1"/>
    <col min="5144" max="5149" width="0" style="199" hidden="1" customWidth="1"/>
    <col min="5150" max="5155" width="11.42578125" style="199"/>
    <col min="5156" max="5156" width="14.42578125" style="199" bestFit="1" customWidth="1"/>
    <col min="5157" max="5350" width="11.42578125" style="199"/>
    <col min="5351" max="5351" width="19.28515625" style="199" customWidth="1"/>
    <col min="5352" max="5352" width="6.85546875" style="199" customWidth="1"/>
    <col min="5353" max="5353" width="48" style="199" bestFit="1" customWidth="1"/>
    <col min="5354" max="5355" width="7.42578125" style="199" customWidth="1"/>
    <col min="5356" max="5356" width="6.140625" style="199" customWidth="1"/>
    <col min="5357" max="5362" width="0" style="199" hidden="1" customWidth="1"/>
    <col min="5363" max="5368" width="5.85546875" style="199" customWidth="1"/>
    <col min="5369" max="5370" width="9.140625" style="199" customWidth="1"/>
    <col min="5371" max="5371" width="12.28515625" style="199" customWidth="1"/>
    <col min="5372" max="5396" width="0" style="199" hidden="1" customWidth="1"/>
    <col min="5397" max="5397" width="57.85546875" style="199" customWidth="1"/>
    <col min="5398" max="5398" width="42.140625" style="199" customWidth="1"/>
    <col min="5399" max="5399" width="9.7109375" style="199" customWidth="1"/>
    <col min="5400" max="5405" width="0" style="199" hidden="1" customWidth="1"/>
    <col min="5406" max="5411" width="11.42578125" style="199"/>
    <col min="5412" max="5412" width="14.42578125" style="199" bestFit="1" customWidth="1"/>
    <col min="5413" max="5606" width="11.42578125" style="199"/>
    <col min="5607" max="5607" width="19.28515625" style="199" customWidth="1"/>
    <col min="5608" max="5608" width="6.85546875" style="199" customWidth="1"/>
    <col min="5609" max="5609" width="48" style="199" bestFit="1" customWidth="1"/>
    <col min="5610" max="5611" width="7.42578125" style="199" customWidth="1"/>
    <col min="5612" max="5612" width="6.140625" style="199" customWidth="1"/>
    <col min="5613" max="5618" width="0" style="199" hidden="1" customWidth="1"/>
    <col min="5619" max="5624" width="5.85546875" style="199" customWidth="1"/>
    <col min="5625" max="5626" width="9.140625" style="199" customWidth="1"/>
    <col min="5627" max="5627" width="12.28515625" style="199" customWidth="1"/>
    <col min="5628" max="5652" width="0" style="199" hidden="1" customWidth="1"/>
    <col min="5653" max="5653" width="57.85546875" style="199" customWidth="1"/>
    <col min="5654" max="5654" width="42.140625" style="199" customWidth="1"/>
    <col min="5655" max="5655" width="9.7109375" style="199" customWidth="1"/>
    <col min="5656" max="5661" width="0" style="199" hidden="1" customWidth="1"/>
    <col min="5662" max="5667" width="11.42578125" style="199"/>
    <col min="5668" max="5668" width="14.42578125" style="199" bestFit="1" customWidth="1"/>
    <col min="5669" max="5862" width="11.42578125" style="199"/>
    <col min="5863" max="5863" width="19.28515625" style="199" customWidth="1"/>
    <col min="5864" max="5864" width="6.85546875" style="199" customWidth="1"/>
    <col min="5865" max="5865" width="48" style="199" bestFit="1" customWidth="1"/>
    <col min="5866" max="5867" width="7.42578125" style="199" customWidth="1"/>
    <col min="5868" max="5868" width="6.140625" style="199" customWidth="1"/>
    <col min="5869" max="5874" width="0" style="199" hidden="1" customWidth="1"/>
    <col min="5875" max="5880" width="5.85546875" style="199" customWidth="1"/>
    <col min="5881" max="5882" width="9.140625" style="199" customWidth="1"/>
    <col min="5883" max="5883" width="12.28515625" style="199" customWidth="1"/>
    <col min="5884" max="5908" width="0" style="199" hidden="1" customWidth="1"/>
    <col min="5909" max="5909" width="57.85546875" style="199" customWidth="1"/>
    <col min="5910" max="5910" width="42.140625" style="199" customWidth="1"/>
    <col min="5911" max="5911" width="9.7109375" style="199" customWidth="1"/>
    <col min="5912" max="5917" width="0" style="199" hidden="1" customWidth="1"/>
    <col min="5918" max="5923" width="11.42578125" style="199"/>
    <col min="5924" max="5924" width="14.42578125" style="199" bestFit="1" customWidth="1"/>
    <col min="5925" max="6118" width="11.42578125" style="199"/>
    <col min="6119" max="6119" width="19.28515625" style="199" customWidth="1"/>
    <col min="6120" max="6120" width="6.85546875" style="199" customWidth="1"/>
    <col min="6121" max="6121" width="48" style="199" bestFit="1" customWidth="1"/>
    <col min="6122" max="6123" width="7.42578125" style="199" customWidth="1"/>
    <col min="6124" max="6124" width="6.140625" style="199" customWidth="1"/>
    <col min="6125" max="6130" width="0" style="199" hidden="1" customWidth="1"/>
    <col min="6131" max="6136" width="5.85546875" style="199" customWidth="1"/>
    <col min="6137" max="6138" width="9.140625" style="199" customWidth="1"/>
    <col min="6139" max="6139" width="12.28515625" style="199" customWidth="1"/>
    <col min="6140" max="6164" width="0" style="199" hidden="1" customWidth="1"/>
    <col min="6165" max="6165" width="57.85546875" style="199" customWidth="1"/>
    <col min="6166" max="6166" width="42.140625" style="199" customWidth="1"/>
    <col min="6167" max="6167" width="9.7109375" style="199" customWidth="1"/>
    <col min="6168" max="6173" width="0" style="199" hidden="1" customWidth="1"/>
    <col min="6174" max="6179" width="11.42578125" style="199"/>
    <col min="6180" max="6180" width="14.42578125" style="199" bestFit="1" customWidth="1"/>
    <col min="6181" max="6374" width="11.42578125" style="199"/>
    <col min="6375" max="6375" width="19.28515625" style="199" customWidth="1"/>
    <col min="6376" max="6376" width="6.85546875" style="199" customWidth="1"/>
    <col min="6377" max="6377" width="48" style="199" bestFit="1" customWidth="1"/>
    <col min="6378" max="6379" width="7.42578125" style="199" customWidth="1"/>
    <col min="6380" max="6380" width="6.140625" style="199" customWidth="1"/>
    <col min="6381" max="6386" width="0" style="199" hidden="1" customWidth="1"/>
    <col min="6387" max="6392" width="5.85546875" style="199" customWidth="1"/>
    <col min="6393" max="6394" width="9.140625" style="199" customWidth="1"/>
    <col min="6395" max="6395" width="12.28515625" style="199" customWidth="1"/>
    <col min="6396" max="6420" width="0" style="199" hidden="1" customWidth="1"/>
    <col min="6421" max="6421" width="57.85546875" style="199" customWidth="1"/>
    <col min="6422" max="6422" width="42.140625" style="199" customWidth="1"/>
    <col min="6423" max="6423" width="9.7109375" style="199" customWidth="1"/>
    <col min="6424" max="6429" width="0" style="199" hidden="1" customWidth="1"/>
    <col min="6430" max="6435" width="11.42578125" style="199"/>
    <col min="6436" max="6436" width="14.42578125" style="199" bestFit="1" customWidth="1"/>
    <col min="6437" max="6630" width="11.42578125" style="199"/>
    <col min="6631" max="6631" width="19.28515625" style="199" customWidth="1"/>
    <col min="6632" max="6632" width="6.85546875" style="199" customWidth="1"/>
    <col min="6633" max="6633" width="48" style="199" bestFit="1" customWidth="1"/>
    <col min="6634" max="6635" width="7.42578125" style="199" customWidth="1"/>
    <col min="6636" max="6636" width="6.140625" style="199" customWidth="1"/>
    <col min="6637" max="6642" width="0" style="199" hidden="1" customWidth="1"/>
    <col min="6643" max="6648" width="5.85546875" style="199" customWidth="1"/>
    <col min="6649" max="6650" width="9.140625" style="199" customWidth="1"/>
    <col min="6651" max="6651" width="12.28515625" style="199" customWidth="1"/>
    <col min="6652" max="6676" width="0" style="199" hidden="1" customWidth="1"/>
    <col min="6677" max="6677" width="57.85546875" style="199" customWidth="1"/>
    <col min="6678" max="6678" width="42.140625" style="199" customWidth="1"/>
    <col min="6679" max="6679" width="9.7109375" style="199" customWidth="1"/>
    <col min="6680" max="6685" width="0" style="199" hidden="1" customWidth="1"/>
    <col min="6686" max="6691" width="11.42578125" style="199"/>
    <col min="6692" max="6692" width="14.42578125" style="199" bestFit="1" customWidth="1"/>
    <col min="6693" max="6886" width="11.42578125" style="199"/>
    <col min="6887" max="6887" width="19.28515625" style="199" customWidth="1"/>
    <col min="6888" max="6888" width="6.85546875" style="199" customWidth="1"/>
    <col min="6889" max="6889" width="48" style="199" bestFit="1" customWidth="1"/>
    <col min="6890" max="6891" width="7.42578125" style="199" customWidth="1"/>
    <col min="6892" max="6892" width="6.140625" style="199" customWidth="1"/>
    <col min="6893" max="6898" width="0" style="199" hidden="1" customWidth="1"/>
    <col min="6899" max="6904" width="5.85546875" style="199" customWidth="1"/>
    <col min="6905" max="6906" width="9.140625" style="199" customWidth="1"/>
    <col min="6907" max="6907" width="12.28515625" style="199" customWidth="1"/>
    <col min="6908" max="6932" width="0" style="199" hidden="1" customWidth="1"/>
    <col min="6933" max="6933" width="57.85546875" style="199" customWidth="1"/>
    <col min="6934" max="6934" width="42.140625" style="199" customWidth="1"/>
    <col min="6935" max="6935" width="9.7109375" style="199" customWidth="1"/>
    <col min="6936" max="6941" width="0" style="199" hidden="1" customWidth="1"/>
    <col min="6942" max="6947" width="11.42578125" style="199"/>
    <col min="6948" max="6948" width="14.42578125" style="199" bestFit="1" customWidth="1"/>
    <col min="6949" max="7142" width="11.42578125" style="199"/>
    <col min="7143" max="7143" width="19.28515625" style="199" customWidth="1"/>
    <col min="7144" max="7144" width="6.85546875" style="199" customWidth="1"/>
    <col min="7145" max="7145" width="48" style="199" bestFit="1" customWidth="1"/>
    <col min="7146" max="7147" width="7.42578125" style="199" customWidth="1"/>
    <col min="7148" max="7148" width="6.140625" style="199" customWidth="1"/>
    <col min="7149" max="7154" width="0" style="199" hidden="1" customWidth="1"/>
    <col min="7155" max="7160" width="5.85546875" style="199" customWidth="1"/>
    <col min="7161" max="7162" width="9.140625" style="199" customWidth="1"/>
    <col min="7163" max="7163" width="12.28515625" style="199" customWidth="1"/>
    <col min="7164" max="7188" width="0" style="199" hidden="1" customWidth="1"/>
    <col min="7189" max="7189" width="57.85546875" style="199" customWidth="1"/>
    <col min="7190" max="7190" width="42.140625" style="199" customWidth="1"/>
    <col min="7191" max="7191" width="9.7109375" style="199" customWidth="1"/>
    <col min="7192" max="7197" width="0" style="199" hidden="1" customWidth="1"/>
    <col min="7198" max="7203" width="11.42578125" style="199"/>
    <col min="7204" max="7204" width="14.42578125" style="199" bestFit="1" customWidth="1"/>
    <col min="7205" max="7398" width="11.42578125" style="199"/>
    <col min="7399" max="7399" width="19.28515625" style="199" customWidth="1"/>
    <col min="7400" max="7400" width="6.85546875" style="199" customWidth="1"/>
    <col min="7401" max="7401" width="48" style="199" bestFit="1" customWidth="1"/>
    <col min="7402" max="7403" width="7.42578125" style="199" customWidth="1"/>
    <col min="7404" max="7404" width="6.140625" style="199" customWidth="1"/>
    <col min="7405" max="7410" width="0" style="199" hidden="1" customWidth="1"/>
    <col min="7411" max="7416" width="5.85546875" style="199" customWidth="1"/>
    <col min="7417" max="7418" width="9.140625" style="199" customWidth="1"/>
    <col min="7419" max="7419" width="12.28515625" style="199" customWidth="1"/>
    <col min="7420" max="7444" width="0" style="199" hidden="1" customWidth="1"/>
    <col min="7445" max="7445" width="57.85546875" style="199" customWidth="1"/>
    <col min="7446" max="7446" width="42.140625" style="199" customWidth="1"/>
    <col min="7447" max="7447" width="9.7109375" style="199" customWidth="1"/>
    <col min="7448" max="7453" width="0" style="199" hidden="1" customWidth="1"/>
    <col min="7454" max="7459" width="11.42578125" style="199"/>
    <col min="7460" max="7460" width="14.42578125" style="199" bestFit="1" customWidth="1"/>
    <col min="7461" max="7654" width="11.42578125" style="199"/>
    <col min="7655" max="7655" width="19.28515625" style="199" customWidth="1"/>
    <col min="7656" max="7656" width="6.85546875" style="199" customWidth="1"/>
    <col min="7657" max="7657" width="48" style="199" bestFit="1" customWidth="1"/>
    <col min="7658" max="7659" width="7.42578125" style="199" customWidth="1"/>
    <col min="7660" max="7660" width="6.140625" style="199" customWidth="1"/>
    <col min="7661" max="7666" width="0" style="199" hidden="1" customWidth="1"/>
    <col min="7667" max="7672" width="5.85546875" style="199" customWidth="1"/>
    <col min="7673" max="7674" width="9.140625" style="199" customWidth="1"/>
    <col min="7675" max="7675" width="12.28515625" style="199" customWidth="1"/>
    <col min="7676" max="7700" width="0" style="199" hidden="1" customWidth="1"/>
    <col min="7701" max="7701" width="57.85546875" style="199" customWidth="1"/>
    <col min="7702" max="7702" width="42.140625" style="199" customWidth="1"/>
    <col min="7703" max="7703" width="9.7109375" style="199" customWidth="1"/>
    <col min="7704" max="7709" width="0" style="199" hidden="1" customWidth="1"/>
    <col min="7710" max="7715" width="11.42578125" style="199"/>
    <col min="7716" max="7716" width="14.42578125" style="199" bestFit="1" customWidth="1"/>
    <col min="7717" max="7910" width="11.42578125" style="199"/>
    <col min="7911" max="7911" width="19.28515625" style="199" customWidth="1"/>
    <col min="7912" max="7912" width="6.85546875" style="199" customWidth="1"/>
    <col min="7913" max="7913" width="48" style="199" bestFit="1" customWidth="1"/>
    <col min="7914" max="7915" width="7.42578125" style="199" customWidth="1"/>
    <col min="7916" max="7916" width="6.140625" style="199" customWidth="1"/>
    <col min="7917" max="7922" width="0" style="199" hidden="1" customWidth="1"/>
    <col min="7923" max="7928" width="5.85546875" style="199" customWidth="1"/>
    <col min="7929" max="7930" width="9.140625" style="199" customWidth="1"/>
    <col min="7931" max="7931" width="12.28515625" style="199" customWidth="1"/>
    <col min="7932" max="7956" width="0" style="199" hidden="1" customWidth="1"/>
    <col min="7957" max="7957" width="57.85546875" style="199" customWidth="1"/>
    <col min="7958" max="7958" width="42.140625" style="199" customWidth="1"/>
    <col min="7959" max="7959" width="9.7109375" style="199" customWidth="1"/>
    <col min="7960" max="7965" width="0" style="199" hidden="1" customWidth="1"/>
    <col min="7966" max="7971" width="11.42578125" style="199"/>
    <col min="7972" max="7972" width="14.42578125" style="199" bestFit="1" customWidth="1"/>
    <col min="7973" max="8166" width="11.42578125" style="199"/>
    <col min="8167" max="8167" width="19.28515625" style="199" customWidth="1"/>
    <col min="8168" max="8168" width="6.85546875" style="199" customWidth="1"/>
    <col min="8169" max="8169" width="48" style="199" bestFit="1" customWidth="1"/>
    <col min="8170" max="8171" width="7.42578125" style="199" customWidth="1"/>
    <col min="8172" max="8172" width="6.140625" style="199" customWidth="1"/>
    <col min="8173" max="8178" width="0" style="199" hidden="1" customWidth="1"/>
    <col min="8179" max="8184" width="5.85546875" style="199" customWidth="1"/>
    <col min="8185" max="8186" width="9.140625" style="199" customWidth="1"/>
    <col min="8187" max="8187" width="12.28515625" style="199" customWidth="1"/>
    <col min="8188" max="8212" width="0" style="199" hidden="1" customWidth="1"/>
    <col min="8213" max="8213" width="57.85546875" style="199" customWidth="1"/>
    <col min="8214" max="8214" width="42.140625" style="199" customWidth="1"/>
    <col min="8215" max="8215" width="9.7109375" style="199" customWidth="1"/>
    <col min="8216" max="8221" width="0" style="199" hidden="1" customWidth="1"/>
    <col min="8222" max="8227" width="11.42578125" style="199"/>
    <col min="8228" max="8228" width="14.42578125" style="199" bestFit="1" customWidth="1"/>
    <col min="8229" max="8422" width="11.42578125" style="199"/>
    <col min="8423" max="8423" width="19.28515625" style="199" customWidth="1"/>
    <col min="8424" max="8424" width="6.85546875" style="199" customWidth="1"/>
    <col min="8425" max="8425" width="48" style="199" bestFit="1" customWidth="1"/>
    <col min="8426" max="8427" width="7.42578125" style="199" customWidth="1"/>
    <col min="8428" max="8428" width="6.140625" style="199" customWidth="1"/>
    <col min="8429" max="8434" width="0" style="199" hidden="1" customWidth="1"/>
    <col min="8435" max="8440" width="5.85546875" style="199" customWidth="1"/>
    <col min="8441" max="8442" width="9.140625" style="199" customWidth="1"/>
    <col min="8443" max="8443" width="12.28515625" style="199" customWidth="1"/>
    <col min="8444" max="8468" width="0" style="199" hidden="1" customWidth="1"/>
    <col min="8469" max="8469" width="57.85546875" style="199" customWidth="1"/>
    <col min="8470" max="8470" width="42.140625" style="199" customWidth="1"/>
    <col min="8471" max="8471" width="9.7109375" style="199" customWidth="1"/>
    <col min="8472" max="8477" width="0" style="199" hidden="1" customWidth="1"/>
    <col min="8478" max="8483" width="11.42578125" style="199"/>
    <col min="8484" max="8484" width="14.42578125" style="199" bestFit="1" customWidth="1"/>
    <col min="8485" max="8678" width="11.42578125" style="199"/>
    <col min="8679" max="8679" width="19.28515625" style="199" customWidth="1"/>
    <col min="8680" max="8680" width="6.85546875" style="199" customWidth="1"/>
    <col min="8681" max="8681" width="48" style="199" bestFit="1" customWidth="1"/>
    <col min="8682" max="8683" width="7.42578125" style="199" customWidth="1"/>
    <col min="8684" max="8684" width="6.140625" style="199" customWidth="1"/>
    <col min="8685" max="8690" width="0" style="199" hidden="1" customWidth="1"/>
    <col min="8691" max="8696" width="5.85546875" style="199" customWidth="1"/>
    <col min="8697" max="8698" width="9.140625" style="199" customWidth="1"/>
    <col min="8699" max="8699" width="12.28515625" style="199" customWidth="1"/>
    <col min="8700" max="8724" width="0" style="199" hidden="1" customWidth="1"/>
    <col min="8725" max="8725" width="57.85546875" style="199" customWidth="1"/>
    <col min="8726" max="8726" width="42.140625" style="199" customWidth="1"/>
    <col min="8727" max="8727" width="9.7109375" style="199" customWidth="1"/>
    <col min="8728" max="8733" width="0" style="199" hidden="1" customWidth="1"/>
    <col min="8734" max="8739" width="11.42578125" style="199"/>
    <col min="8740" max="8740" width="14.42578125" style="199" bestFit="1" customWidth="1"/>
    <col min="8741" max="8934" width="11.42578125" style="199"/>
    <col min="8935" max="8935" width="19.28515625" style="199" customWidth="1"/>
    <col min="8936" max="8936" width="6.85546875" style="199" customWidth="1"/>
    <col min="8937" max="8937" width="48" style="199" bestFit="1" customWidth="1"/>
    <col min="8938" max="8939" width="7.42578125" style="199" customWidth="1"/>
    <col min="8940" max="8940" width="6.140625" style="199" customWidth="1"/>
    <col min="8941" max="8946" width="0" style="199" hidden="1" customWidth="1"/>
    <col min="8947" max="8952" width="5.85546875" style="199" customWidth="1"/>
    <col min="8953" max="8954" width="9.140625" style="199" customWidth="1"/>
    <col min="8955" max="8955" width="12.28515625" style="199" customWidth="1"/>
    <col min="8956" max="8980" width="0" style="199" hidden="1" customWidth="1"/>
    <col min="8981" max="8981" width="57.85546875" style="199" customWidth="1"/>
    <col min="8982" max="8982" width="42.140625" style="199" customWidth="1"/>
    <col min="8983" max="8983" width="9.7109375" style="199" customWidth="1"/>
    <col min="8984" max="8989" width="0" style="199" hidden="1" customWidth="1"/>
    <col min="8990" max="8995" width="11.42578125" style="199"/>
    <col min="8996" max="8996" width="14.42578125" style="199" bestFit="1" customWidth="1"/>
    <col min="8997" max="9190" width="11.42578125" style="199"/>
    <col min="9191" max="9191" width="19.28515625" style="199" customWidth="1"/>
    <col min="9192" max="9192" width="6.85546875" style="199" customWidth="1"/>
    <col min="9193" max="9193" width="48" style="199" bestFit="1" customWidth="1"/>
    <col min="9194" max="9195" width="7.42578125" style="199" customWidth="1"/>
    <col min="9196" max="9196" width="6.140625" style="199" customWidth="1"/>
    <col min="9197" max="9202" width="0" style="199" hidden="1" customWidth="1"/>
    <col min="9203" max="9208" width="5.85546875" style="199" customWidth="1"/>
    <col min="9209" max="9210" width="9.140625" style="199" customWidth="1"/>
    <col min="9211" max="9211" width="12.28515625" style="199" customWidth="1"/>
    <col min="9212" max="9236" width="0" style="199" hidden="1" customWidth="1"/>
    <col min="9237" max="9237" width="57.85546875" style="199" customWidth="1"/>
    <col min="9238" max="9238" width="42.140625" style="199" customWidth="1"/>
    <col min="9239" max="9239" width="9.7109375" style="199" customWidth="1"/>
    <col min="9240" max="9245" width="0" style="199" hidden="1" customWidth="1"/>
    <col min="9246" max="9251" width="11.42578125" style="199"/>
    <col min="9252" max="9252" width="14.42578125" style="199" bestFit="1" customWidth="1"/>
    <col min="9253" max="9446" width="11.42578125" style="199"/>
    <col min="9447" max="9447" width="19.28515625" style="199" customWidth="1"/>
    <col min="9448" max="9448" width="6.85546875" style="199" customWidth="1"/>
    <col min="9449" max="9449" width="48" style="199" bestFit="1" customWidth="1"/>
    <col min="9450" max="9451" width="7.42578125" style="199" customWidth="1"/>
    <col min="9452" max="9452" width="6.140625" style="199" customWidth="1"/>
    <col min="9453" max="9458" width="0" style="199" hidden="1" customWidth="1"/>
    <col min="9459" max="9464" width="5.85546875" style="199" customWidth="1"/>
    <col min="9465" max="9466" width="9.140625" style="199" customWidth="1"/>
    <col min="9467" max="9467" width="12.28515625" style="199" customWidth="1"/>
    <col min="9468" max="9492" width="0" style="199" hidden="1" customWidth="1"/>
    <col min="9493" max="9493" width="57.85546875" style="199" customWidth="1"/>
    <col min="9494" max="9494" width="42.140625" style="199" customWidth="1"/>
    <col min="9495" max="9495" width="9.7109375" style="199" customWidth="1"/>
    <col min="9496" max="9501" width="0" style="199" hidden="1" customWidth="1"/>
    <col min="9502" max="9507" width="11.42578125" style="199"/>
    <col min="9508" max="9508" width="14.42578125" style="199" bestFit="1" customWidth="1"/>
    <col min="9509" max="9702" width="11.42578125" style="199"/>
    <col min="9703" max="9703" width="19.28515625" style="199" customWidth="1"/>
    <col min="9704" max="9704" width="6.85546875" style="199" customWidth="1"/>
    <col min="9705" max="9705" width="48" style="199" bestFit="1" customWidth="1"/>
    <col min="9706" max="9707" width="7.42578125" style="199" customWidth="1"/>
    <col min="9708" max="9708" width="6.140625" style="199" customWidth="1"/>
    <col min="9709" max="9714" width="0" style="199" hidden="1" customWidth="1"/>
    <col min="9715" max="9720" width="5.85546875" style="199" customWidth="1"/>
    <col min="9721" max="9722" width="9.140625" style="199" customWidth="1"/>
    <col min="9723" max="9723" width="12.28515625" style="199" customWidth="1"/>
    <col min="9724" max="9748" width="0" style="199" hidden="1" customWidth="1"/>
    <col min="9749" max="9749" width="57.85546875" style="199" customWidth="1"/>
    <col min="9750" max="9750" width="42.140625" style="199" customWidth="1"/>
    <col min="9751" max="9751" width="9.7109375" style="199" customWidth="1"/>
    <col min="9752" max="9757" width="0" style="199" hidden="1" customWidth="1"/>
    <col min="9758" max="9763" width="11.42578125" style="199"/>
    <col min="9764" max="9764" width="14.42578125" style="199" bestFit="1" customWidth="1"/>
    <col min="9765" max="9958" width="11.42578125" style="199"/>
    <col min="9959" max="9959" width="19.28515625" style="199" customWidth="1"/>
    <col min="9960" max="9960" width="6.85546875" style="199" customWidth="1"/>
    <col min="9961" max="9961" width="48" style="199" bestFit="1" customWidth="1"/>
    <col min="9962" max="9963" width="7.42578125" style="199" customWidth="1"/>
    <col min="9964" max="9964" width="6.140625" style="199" customWidth="1"/>
    <col min="9965" max="9970" width="0" style="199" hidden="1" customWidth="1"/>
    <col min="9971" max="9976" width="5.85546875" style="199" customWidth="1"/>
    <col min="9977" max="9978" width="9.140625" style="199" customWidth="1"/>
    <col min="9979" max="9979" width="12.28515625" style="199" customWidth="1"/>
    <col min="9980" max="10004" width="0" style="199" hidden="1" customWidth="1"/>
    <col min="10005" max="10005" width="57.85546875" style="199" customWidth="1"/>
    <col min="10006" max="10006" width="42.140625" style="199" customWidth="1"/>
    <col min="10007" max="10007" width="9.7109375" style="199" customWidth="1"/>
    <col min="10008" max="10013" width="0" style="199" hidden="1" customWidth="1"/>
    <col min="10014" max="10019" width="11.42578125" style="199"/>
    <col min="10020" max="10020" width="14.42578125" style="199" bestFit="1" customWidth="1"/>
    <col min="10021" max="10214" width="11.42578125" style="199"/>
    <col min="10215" max="10215" width="19.28515625" style="199" customWidth="1"/>
    <col min="10216" max="10216" width="6.85546875" style="199" customWidth="1"/>
    <col min="10217" max="10217" width="48" style="199" bestFit="1" customWidth="1"/>
    <col min="10218" max="10219" width="7.42578125" style="199" customWidth="1"/>
    <col min="10220" max="10220" width="6.140625" style="199" customWidth="1"/>
    <col min="10221" max="10226" width="0" style="199" hidden="1" customWidth="1"/>
    <col min="10227" max="10232" width="5.85546875" style="199" customWidth="1"/>
    <col min="10233" max="10234" width="9.140625" style="199" customWidth="1"/>
    <col min="10235" max="10235" width="12.28515625" style="199" customWidth="1"/>
    <col min="10236" max="10260" width="0" style="199" hidden="1" customWidth="1"/>
    <col min="10261" max="10261" width="57.85546875" style="199" customWidth="1"/>
    <col min="10262" max="10262" width="42.140625" style="199" customWidth="1"/>
    <col min="10263" max="10263" width="9.7109375" style="199" customWidth="1"/>
    <col min="10264" max="10269" width="0" style="199" hidden="1" customWidth="1"/>
    <col min="10270" max="10275" width="11.42578125" style="199"/>
    <col min="10276" max="10276" width="14.42578125" style="199" bestFit="1" customWidth="1"/>
    <col min="10277" max="10470" width="11.42578125" style="199"/>
    <col min="10471" max="10471" width="19.28515625" style="199" customWidth="1"/>
    <col min="10472" max="10472" width="6.85546875" style="199" customWidth="1"/>
    <col min="10473" max="10473" width="48" style="199" bestFit="1" customWidth="1"/>
    <col min="10474" max="10475" width="7.42578125" style="199" customWidth="1"/>
    <col min="10476" max="10476" width="6.140625" style="199" customWidth="1"/>
    <col min="10477" max="10482" width="0" style="199" hidden="1" customWidth="1"/>
    <col min="10483" max="10488" width="5.85546875" style="199" customWidth="1"/>
    <col min="10489" max="10490" width="9.140625" style="199" customWidth="1"/>
    <col min="10491" max="10491" width="12.28515625" style="199" customWidth="1"/>
    <col min="10492" max="10516" width="0" style="199" hidden="1" customWidth="1"/>
    <col min="10517" max="10517" width="57.85546875" style="199" customWidth="1"/>
    <col min="10518" max="10518" width="42.140625" style="199" customWidth="1"/>
    <col min="10519" max="10519" width="9.7109375" style="199" customWidth="1"/>
    <col min="10520" max="10525" width="0" style="199" hidden="1" customWidth="1"/>
    <col min="10526" max="10531" width="11.42578125" style="199"/>
    <col min="10532" max="10532" width="14.42578125" style="199" bestFit="1" customWidth="1"/>
    <col min="10533" max="10726" width="11.42578125" style="199"/>
    <col min="10727" max="10727" width="19.28515625" style="199" customWidth="1"/>
    <col min="10728" max="10728" width="6.85546875" style="199" customWidth="1"/>
    <col min="10729" max="10729" width="48" style="199" bestFit="1" customWidth="1"/>
    <col min="10730" max="10731" width="7.42578125" style="199" customWidth="1"/>
    <col min="10732" max="10732" width="6.140625" style="199" customWidth="1"/>
    <col min="10733" max="10738" width="0" style="199" hidden="1" customWidth="1"/>
    <col min="10739" max="10744" width="5.85546875" style="199" customWidth="1"/>
    <col min="10745" max="10746" width="9.140625" style="199" customWidth="1"/>
    <col min="10747" max="10747" width="12.28515625" style="199" customWidth="1"/>
    <col min="10748" max="10772" width="0" style="199" hidden="1" customWidth="1"/>
    <col min="10773" max="10773" width="57.85546875" style="199" customWidth="1"/>
    <col min="10774" max="10774" width="42.140625" style="199" customWidth="1"/>
    <col min="10775" max="10775" width="9.7109375" style="199" customWidth="1"/>
    <col min="10776" max="10781" width="0" style="199" hidden="1" customWidth="1"/>
    <col min="10782" max="10787" width="11.42578125" style="199"/>
    <col min="10788" max="10788" width="14.42578125" style="199" bestFit="1" customWidth="1"/>
    <col min="10789" max="10982" width="11.42578125" style="199"/>
    <col min="10983" max="10983" width="19.28515625" style="199" customWidth="1"/>
    <col min="10984" max="10984" width="6.85546875" style="199" customWidth="1"/>
    <col min="10985" max="10985" width="48" style="199" bestFit="1" customWidth="1"/>
    <col min="10986" max="10987" width="7.42578125" style="199" customWidth="1"/>
    <col min="10988" max="10988" width="6.140625" style="199" customWidth="1"/>
    <col min="10989" max="10994" width="0" style="199" hidden="1" customWidth="1"/>
    <col min="10995" max="11000" width="5.85546875" style="199" customWidth="1"/>
    <col min="11001" max="11002" width="9.140625" style="199" customWidth="1"/>
    <col min="11003" max="11003" width="12.28515625" style="199" customWidth="1"/>
    <col min="11004" max="11028" width="0" style="199" hidden="1" customWidth="1"/>
    <col min="11029" max="11029" width="57.85546875" style="199" customWidth="1"/>
    <col min="11030" max="11030" width="42.140625" style="199" customWidth="1"/>
    <col min="11031" max="11031" width="9.7109375" style="199" customWidth="1"/>
    <col min="11032" max="11037" width="0" style="199" hidden="1" customWidth="1"/>
    <col min="11038" max="11043" width="11.42578125" style="199"/>
    <col min="11044" max="11044" width="14.42578125" style="199" bestFit="1" customWidth="1"/>
    <col min="11045" max="11238" width="11.42578125" style="199"/>
    <col min="11239" max="11239" width="19.28515625" style="199" customWidth="1"/>
    <col min="11240" max="11240" width="6.85546875" style="199" customWidth="1"/>
    <col min="11241" max="11241" width="48" style="199" bestFit="1" customWidth="1"/>
    <col min="11242" max="11243" width="7.42578125" style="199" customWidth="1"/>
    <col min="11244" max="11244" width="6.140625" style="199" customWidth="1"/>
    <col min="11245" max="11250" width="0" style="199" hidden="1" customWidth="1"/>
    <col min="11251" max="11256" width="5.85546875" style="199" customWidth="1"/>
    <col min="11257" max="11258" width="9.140625" style="199" customWidth="1"/>
    <col min="11259" max="11259" width="12.28515625" style="199" customWidth="1"/>
    <col min="11260" max="11284" width="0" style="199" hidden="1" customWidth="1"/>
    <col min="11285" max="11285" width="57.85546875" style="199" customWidth="1"/>
    <col min="11286" max="11286" width="42.140625" style="199" customWidth="1"/>
    <col min="11287" max="11287" width="9.7109375" style="199" customWidth="1"/>
    <col min="11288" max="11293" width="0" style="199" hidden="1" customWidth="1"/>
    <col min="11294" max="11299" width="11.42578125" style="199"/>
    <col min="11300" max="11300" width="14.42578125" style="199" bestFit="1" customWidth="1"/>
    <col min="11301" max="11494" width="11.42578125" style="199"/>
    <col min="11495" max="11495" width="19.28515625" style="199" customWidth="1"/>
    <col min="11496" max="11496" width="6.85546875" style="199" customWidth="1"/>
    <col min="11497" max="11497" width="48" style="199" bestFit="1" customWidth="1"/>
    <col min="11498" max="11499" width="7.42578125" style="199" customWidth="1"/>
    <col min="11500" max="11500" width="6.140625" style="199" customWidth="1"/>
    <col min="11501" max="11506" width="0" style="199" hidden="1" customWidth="1"/>
    <col min="11507" max="11512" width="5.85546875" style="199" customWidth="1"/>
    <col min="11513" max="11514" width="9.140625" style="199" customWidth="1"/>
    <col min="11515" max="11515" width="12.28515625" style="199" customWidth="1"/>
    <col min="11516" max="11540" width="0" style="199" hidden="1" customWidth="1"/>
    <col min="11541" max="11541" width="57.85546875" style="199" customWidth="1"/>
    <col min="11542" max="11542" width="42.140625" style="199" customWidth="1"/>
    <col min="11543" max="11543" width="9.7109375" style="199" customWidth="1"/>
    <col min="11544" max="11549" width="0" style="199" hidden="1" customWidth="1"/>
    <col min="11550" max="11555" width="11.42578125" style="199"/>
    <col min="11556" max="11556" width="14.42578125" style="199" bestFit="1" customWidth="1"/>
    <col min="11557" max="11750" width="11.42578125" style="199"/>
    <col min="11751" max="11751" width="19.28515625" style="199" customWidth="1"/>
    <col min="11752" max="11752" width="6.85546875" style="199" customWidth="1"/>
    <col min="11753" max="11753" width="48" style="199" bestFit="1" customWidth="1"/>
    <col min="11754" max="11755" width="7.42578125" style="199" customWidth="1"/>
    <col min="11756" max="11756" width="6.140625" style="199" customWidth="1"/>
    <col min="11757" max="11762" width="0" style="199" hidden="1" customWidth="1"/>
    <col min="11763" max="11768" width="5.85546875" style="199" customWidth="1"/>
    <col min="11769" max="11770" width="9.140625" style="199" customWidth="1"/>
    <col min="11771" max="11771" width="12.28515625" style="199" customWidth="1"/>
    <col min="11772" max="11796" width="0" style="199" hidden="1" customWidth="1"/>
    <col min="11797" max="11797" width="57.85546875" style="199" customWidth="1"/>
    <col min="11798" max="11798" width="42.140625" style="199" customWidth="1"/>
    <col min="11799" max="11799" width="9.7109375" style="199" customWidth="1"/>
    <col min="11800" max="11805" width="0" style="199" hidden="1" customWidth="1"/>
    <col min="11806" max="11811" width="11.42578125" style="199"/>
    <col min="11812" max="11812" width="14.42578125" style="199" bestFit="1" customWidth="1"/>
    <col min="11813" max="12006" width="11.42578125" style="199"/>
    <col min="12007" max="12007" width="19.28515625" style="199" customWidth="1"/>
    <col min="12008" max="12008" width="6.85546875" style="199" customWidth="1"/>
    <col min="12009" max="12009" width="48" style="199" bestFit="1" customWidth="1"/>
    <col min="12010" max="12011" width="7.42578125" style="199" customWidth="1"/>
    <col min="12012" max="12012" width="6.140625" style="199" customWidth="1"/>
    <col min="12013" max="12018" width="0" style="199" hidden="1" customWidth="1"/>
    <col min="12019" max="12024" width="5.85546875" style="199" customWidth="1"/>
    <col min="12025" max="12026" width="9.140625" style="199" customWidth="1"/>
    <col min="12027" max="12027" width="12.28515625" style="199" customWidth="1"/>
    <col min="12028" max="12052" width="0" style="199" hidden="1" customWidth="1"/>
    <col min="12053" max="12053" width="57.85546875" style="199" customWidth="1"/>
    <col min="12054" max="12054" width="42.140625" style="199" customWidth="1"/>
    <col min="12055" max="12055" width="9.7109375" style="199" customWidth="1"/>
    <col min="12056" max="12061" width="0" style="199" hidden="1" customWidth="1"/>
    <col min="12062" max="12067" width="11.42578125" style="199"/>
    <col min="12068" max="12068" width="14.42578125" style="199" bestFit="1" customWidth="1"/>
    <col min="12069" max="12262" width="11.42578125" style="199"/>
    <col min="12263" max="12263" width="19.28515625" style="199" customWidth="1"/>
    <col min="12264" max="12264" width="6.85546875" style="199" customWidth="1"/>
    <col min="12265" max="12265" width="48" style="199" bestFit="1" customWidth="1"/>
    <col min="12266" max="12267" width="7.42578125" style="199" customWidth="1"/>
    <col min="12268" max="12268" width="6.140625" style="199" customWidth="1"/>
    <col min="12269" max="12274" width="0" style="199" hidden="1" customWidth="1"/>
    <col min="12275" max="12280" width="5.85546875" style="199" customWidth="1"/>
    <col min="12281" max="12282" width="9.140625" style="199" customWidth="1"/>
    <col min="12283" max="12283" width="12.28515625" style="199" customWidth="1"/>
    <col min="12284" max="12308" width="0" style="199" hidden="1" customWidth="1"/>
    <col min="12309" max="12309" width="57.85546875" style="199" customWidth="1"/>
    <col min="12310" max="12310" width="42.140625" style="199" customWidth="1"/>
    <col min="12311" max="12311" width="9.7109375" style="199" customWidth="1"/>
    <col min="12312" max="12317" width="0" style="199" hidden="1" customWidth="1"/>
    <col min="12318" max="12323" width="11.42578125" style="199"/>
    <col min="12324" max="12324" width="14.42578125" style="199" bestFit="1" customWidth="1"/>
    <col min="12325" max="12518" width="11.42578125" style="199"/>
    <col min="12519" max="12519" width="19.28515625" style="199" customWidth="1"/>
    <col min="12520" max="12520" width="6.85546875" style="199" customWidth="1"/>
    <col min="12521" max="12521" width="48" style="199" bestFit="1" customWidth="1"/>
    <col min="12522" max="12523" width="7.42578125" style="199" customWidth="1"/>
    <col min="12524" max="12524" width="6.140625" style="199" customWidth="1"/>
    <col min="12525" max="12530" width="0" style="199" hidden="1" customWidth="1"/>
    <col min="12531" max="12536" width="5.85546875" style="199" customWidth="1"/>
    <col min="12537" max="12538" width="9.140625" style="199" customWidth="1"/>
    <col min="12539" max="12539" width="12.28515625" style="199" customWidth="1"/>
    <col min="12540" max="12564" width="0" style="199" hidden="1" customWidth="1"/>
    <col min="12565" max="12565" width="57.85546875" style="199" customWidth="1"/>
    <col min="12566" max="12566" width="42.140625" style="199" customWidth="1"/>
    <col min="12567" max="12567" width="9.7109375" style="199" customWidth="1"/>
    <col min="12568" max="12573" width="0" style="199" hidden="1" customWidth="1"/>
    <col min="12574" max="12579" width="11.42578125" style="199"/>
    <col min="12580" max="12580" width="14.42578125" style="199" bestFit="1" customWidth="1"/>
    <col min="12581" max="12774" width="11.42578125" style="199"/>
    <col min="12775" max="12775" width="19.28515625" style="199" customWidth="1"/>
    <col min="12776" max="12776" width="6.85546875" style="199" customWidth="1"/>
    <col min="12777" max="12777" width="48" style="199" bestFit="1" customWidth="1"/>
    <col min="12778" max="12779" width="7.42578125" style="199" customWidth="1"/>
    <col min="12780" max="12780" width="6.140625" style="199" customWidth="1"/>
    <col min="12781" max="12786" width="0" style="199" hidden="1" customWidth="1"/>
    <col min="12787" max="12792" width="5.85546875" style="199" customWidth="1"/>
    <col min="12793" max="12794" width="9.140625" style="199" customWidth="1"/>
    <col min="12795" max="12795" width="12.28515625" style="199" customWidth="1"/>
    <col min="12796" max="12820" width="0" style="199" hidden="1" customWidth="1"/>
    <col min="12821" max="12821" width="57.85546875" style="199" customWidth="1"/>
    <col min="12822" max="12822" width="42.140625" style="199" customWidth="1"/>
    <col min="12823" max="12823" width="9.7109375" style="199" customWidth="1"/>
    <col min="12824" max="12829" width="0" style="199" hidden="1" customWidth="1"/>
    <col min="12830" max="12835" width="11.42578125" style="199"/>
    <col min="12836" max="12836" width="14.42578125" style="199" bestFit="1" customWidth="1"/>
    <col min="12837" max="13030" width="11.42578125" style="199"/>
    <col min="13031" max="13031" width="19.28515625" style="199" customWidth="1"/>
    <col min="13032" max="13032" width="6.85546875" style="199" customWidth="1"/>
    <col min="13033" max="13033" width="48" style="199" bestFit="1" customWidth="1"/>
    <col min="13034" max="13035" width="7.42578125" style="199" customWidth="1"/>
    <col min="13036" max="13036" width="6.140625" style="199" customWidth="1"/>
    <col min="13037" max="13042" width="0" style="199" hidden="1" customWidth="1"/>
    <col min="13043" max="13048" width="5.85546875" style="199" customWidth="1"/>
    <col min="13049" max="13050" width="9.140625" style="199" customWidth="1"/>
    <col min="13051" max="13051" width="12.28515625" style="199" customWidth="1"/>
    <col min="13052" max="13076" width="0" style="199" hidden="1" customWidth="1"/>
    <col min="13077" max="13077" width="57.85546875" style="199" customWidth="1"/>
    <col min="13078" max="13078" width="42.140625" style="199" customWidth="1"/>
    <col min="13079" max="13079" width="9.7109375" style="199" customWidth="1"/>
    <col min="13080" max="13085" width="0" style="199" hidden="1" customWidth="1"/>
    <col min="13086" max="13091" width="11.42578125" style="199"/>
    <col min="13092" max="13092" width="14.42578125" style="199" bestFit="1" customWidth="1"/>
    <col min="13093" max="13286" width="11.42578125" style="199"/>
    <col min="13287" max="13287" width="19.28515625" style="199" customWidth="1"/>
    <col min="13288" max="13288" width="6.85546875" style="199" customWidth="1"/>
    <col min="13289" max="13289" width="48" style="199" bestFit="1" customWidth="1"/>
    <col min="13290" max="13291" width="7.42578125" style="199" customWidth="1"/>
    <col min="13292" max="13292" width="6.140625" style="199" customWidth="1"/>
    <col min="13293" max="13298" width="0" style="199" hidden="1" customWidth="1"/>
    <col min="13299" max="13304" width="5.85546875" style="199" customWidth="1"/>
    <col min="13305" max="13306" width="9.140625" style="199" customWidth="1"/>
    <col min="13307" max="13307" width="12.28515625" style="199" customWidth="1"/>
    <col min="13308" max="13332" width="0" style="199" hidden="1" customWidth="1"/>
    <col min="13333" max="13333" width="57.85546875" style="199" customWidth="1"/>
    <col min="13334" max="13334" width="42.140625" style="199" customWidth="1"/>
    <col min="13335" max="13335" width="9.7109375" style="199" customWidth="1"/>
    <col min="13336" max="13341" width="0" style="199" hidden="1" customWidth="1"/>
    <col min="13342" max="13347" width="11.42578125" style="199"/>
    <col min="13348" max="13348" width="14.42578125" style="199" bestFit="1" customWidth="1"/>
    <col min="13349" max="13542" width="11.42578125" style="199"/>
    <col min="13543" max="13543" width="19.28515625" style="199" customWidth="1"/>
    <col min="13544" max="13544" width="6.85546875" style="199" customWidth="1"/>
    <col min="13545" max="13545" width="48" style="199" bestFit="1" customWidth="1"/>
    <col min="13546" max="13547" width="7.42578125" style="199" customWidth="1"/>
    <col min="13548" max="13548" width="6.140625" style="199" customWidth="1"/>
    <col min="13549" max="13554" width="0" style="199" hidden="1" customWidth="1"/>
    <col min="13555" max="13560" width="5.85546875" style="199" customWidth="1"/>
    <col min="13561" max="13562" width="9.140625" style="199" customWidth="1"/>
    <col min="13563" max="13563" width="12.28515625" style="199" customWidth="1"/>
    <col min="13564" max="13588" width="0" style="199" hidden="1" customWidth="1"/>
    <col min="13589" max="13589" width="57.85546875" style="199" customWidth="1"/>
    <col min="13590" max="13590" width="42.140625" style="199" customWidth="1"/>
    <col min="13591" max="13591" width="9.7109375" style="199" customWidth="1"/>
    <col min="13592" max="13597" width="0" style="199" hidden="1" customWidth="1"/>
    <col min="13598" max="13603" width="11.42578125" style="199"/>
    <col min="13604" max="13604" width="14.42578125" style="199" bestFit="1" customWidth="1"/>
    <col min="13605" max="13798" width="11.42578125" style="199"/>
    <col min="13799" max="13799" width="19.28515625" style="199" customWidth="1"/>
    <col min="13800" max="13800" width="6.85546875" style="199" customWidth="1"/>
    <col min="13801" max="13801" width="48" style="199" bestFit="1" customWidth="1"/>
    <col min="13802" max="13803" width="7.42578125" style="199" customWidth="1"/>
    <col min="13804" max="13804" width="6.140625" style="199" customWidth="1"/>
    <col min="13805" max="13810" width="0" style="199" hidden="1" customWidth="1"/>
    <col min="13811" max="13816" width="5.85546875" style="199" customWidth="1"/>
    <col min="13817" max="13818" width="9.140625" style="199" customWidth="1"/>
    <col min="13819" max="13819" width="12.28515625" style="199" customWidth="1"/>
    <col min="13820" max="13844" width="0" style="199" hidden="1" customWidth="1"/>
    <col min="13845" max="13845" width="57.85546875" style="199" customWidth="1"/>
    <col min="13846" max="13846" width="42.140625" style="199" customWidth="1"/>
    <col min="13847" max="13847" width="9.7109375" style="199" customWidth="1"/>
    <col min="13848" max="13853" width="0" style="199" hidden="1" customWidth="1"/>
    <col min="13854" max="13859" width="11.42578125" style="199"/>
    <col min="13860" max="13860" width="14.42578125" style="199" bestFit="1" customWidth="1"/>
    <col min="13861" max="14054" width="11.42578125" style="199"/>
    <col min="14055" max="14055" width="19.28515625" style="199" customWidth="1"/>
    <col min="14056" max="14056" width="6.85546875" style="199" customWidth="1"/>
    <col min="14057" max="14057" width="48" style="199" bestFit="1" customWidth="1"/>
    <col min="14058" max="14059" width="7.42578125" style="199" customWidth="1"/>
    <col min="14060" max="14060" width="6.140625" style="199" customWidth="1"/>
    <col min="14061" max="14066" width="0" style="199" hidden="1" customWidth="1"/>
    <col min="14067" max="14072" width="5.85546875" style="199" customWidth="1"/>
    <col min="14073" max="14074" width="9.140625" style="199" customWidth="1"/>
    <col min="14075" max="14075" width="12.28515625" style="199" customWidth="1"/>
    <col min="14076" max="14100" width="0" style="199" hidden="1" customWidth="1"/>
    <col min="14101" max="14101" width="57.85546875" style="199" customWidth="1"/>
    <col min="14102" max="14102" width="42.140625" style="199" customWidth="1"/>
    <col min="14103" max="14103" width="9.7109375" style="199" customWidth="1"/>
    <col min="14104" max="14109" width="0" style="199" hidden="1" customWidth="1"/>
    <col min="14110" max="14115" width="11.42578125" style="199"/>
    <col min="14116" max="14116" width="14.42578125" style="199" bestFit="1" customWidth="1"/>
    <col min="14117" max="14310" width="11.42578125" style="199"/>
    <col min="14311" max="14311" width="19.28515625" style="199" customWidth="1"/>
    <col min="14312" max="14312" width="6.85546875" style="199" customWidth="1"/>
    <col min="14313" max="14313" width="48" style="199" bestFit="1" customWidth="1"/>
    <col min="14314" max="14315" width="7.42578125" style="199" customWidth="1"/>
    <col min="14316" max="14316" width="6.140625" style="199" customWidth="1"/>
    <col min="14317" max="14322" width="0" style="199" hidden="1" customWidth="1"/>
    <col min="14323" max="14328" width="5.85546875" style="199" customWidth="1"/>
    <col min="14329" max="14330" width="9.140625" style="199" customWidth="1"/>
    <col min="14331" max="14331" width="12.28515625" style="199" customWidth="1"/>
    <col min="14332" max="14356" width="0" style="199" hidden="1" customWidth="1"/>
    <col min="14357" max="14357" width="57.85546875" style="199" customWidth="1"/>
    <col min="14358" max="14358" width="42.140625" style="199" customWidth="1"/>
    <col min="14359" max="14359" width="9.7109375" style="199" customWidth="1"/>
    <col min="14360" max="14365" width="0" style="199" hidden="1" customWidth="1"/>
    <col min="14366" max="14371" width="11.42578125" style="199"/>
    <col min="14372" max="14372" width="14.42578125" style="199" bestFit="1" customWidth="1"/>
    <col min="14373" max="14566" width="11.42578125" style="199"/>
    <col min="14567" max="14567" width="19.28515625" style="199" customWidth="1"/>
    <col min="14568" max="14568" width="6.85546875" style="199" customWidth="1"/>
    <col min="14569" max="14569" width="48" style="199" bestFit="1" customWidth="1"/>
    <col min="14570" max="14571" width="7.42578125" style="199" customWidth="1"/>
    <col min="14572" max="14572" width="6.140625" style="199" customWidth="1"/>
    <col min="14573" max="14578" width="0" style="199" hidden="1" customWidth="1"/>
    <col min="14579" max="14584" width="5.85546875" style="199" customWidth="1"/>
    <col min="14585" max="14586" width="9.140625" style="199" customWidth="1"/>
    <col min="14587" max="14587" width="12.28515625" style="199" customWidth="1"/>
    <col min="14588" max="14612" width="0" style="199" hidden="1" customWidth="1"/>
    <col min="14613" max="14613" width="57.85546875" style="199" customWidth="1"/>
    <col min="14614" max="14614" width="42.140625" style="199" customWidth="1"/>
    <col min="14615" max="14615" width="9.7109375" style="199" customWidth="1"/>
    <col min="14616" max="14621" width="0" style="199" hidden="1" customWidth="1"/>
    <col min="14622" max="14627" width="11.42578125" style="199"/>
    <col min="14628" max="14628" width="14.42578125" style="199" bestFit="1" customWidth="1"/>
    <col min="14629" max="14822" width="11.42578125" style="199"/>
    <col min="14823" max="14823" width="19.28515625" style="199" customWidth="1"/>
    <col min="14824" max="14824" width="6.85546875" style="199" customWidth="1"/>
    <col min="14825" max="14825" width="48" style="199" bestFit="1" customWidth="1"/>
    <col min="14826" max="14827" width="7.42578125" style="199" customWidth="1"/>
    <col min="14828" max="14828" width="6.140625" style="199" customWidth="1"/>
    <col min="14829" max="14834" width="0" style="199" hidden="1" customWidth="1"/>
    <col min="14835" max="14840" width="5.85546875" style="199" customWidth="1"/>
    <col min="14841" max="14842" width="9.140625" style="199" customWidth="1"/>
    <col min="14843" max="14843" width="12.28515625" style="199" customWidth="1"/>
    <col min="14844" max="14868" width="0" style="199" hidden="1" customWidth="1"/>
    <col min="14869" max="14869" width="57.85546875" style="199" customWidth="1"/>
    <col min="14870" max="14870" width="42.140625" style="199" customWidth="1"/>
    <col min="14871" max="14871" width="9.7109375" style="199" customWidth="1"/>
    <col min="14872" max="14877" width="0" style="199" hidden="1" customWidth="1"/>
    <col min="14878" max="14883" width="11.42578125" style="199"/>
    <col min="14884" max="14884" width="14.42578125" style="199" bestFit="1" customWidth="1"/>
    <col min="14885" max="15078" width="11.42578125" style="199"/>
    <col min="15079" max="15079" width="19.28515625" style="199" customWidth="1"/>
    <col min="15080" max="15080" width="6.85546875" style="199" customWidth="1"/>
    <col min="15081" max="15081" width="48" style="199" bestFit="1" customWidth="1"/>
    <col min="15082" max="15083" width="7.42578125" style="199" customWidth="1"/>
    <col min="15084" max="15084" width="6.140625" style="199" customWidth="1"/>
    <col min="15085" max="15090" width="0" style="199" hidden="1" customWidth="1"/>
    <col min="15091" max="15096" width="5.85546875" style="199" customWidth="1"/>
    <col min="15097" max="15098" width="9.140625" style="199" customWidth="1"/>
    <col min="15099" max="15099" width="12.28515625" style="199" customWidth="1"/>
    <col min="15100" max="15124" width="0" style="199" hidden="1" customWidth="1"/>
    <col min="15125" max="15125" width="57.85546875" style="199" customWidth="1"/>
    <col min="15126" max="15126" width="42.140625" style="199" customWidth="1"/>
    <col min="15127" max="15127" width="9.7109375" style="199" customWidth="1"/>
    <col min="15128" max="15133" width="0" style="199" hidden="1" customWidth="1"/>
    <col min="15134" max="15139" width="11.42578125" style="199"/>
    <col min="15140" max="15140" width="14.42578125" style="199" bestFit="1" customWidth="1"/>
    <col min="15141" max="15334" width="11.42578125" style="199"/>
    <col min="15335" max="15335" width="19.28515625" style="199" customWidth="1"/>
    <col min="15336" max="15336" width="6.85546875" style="199" customWidth="1"/>
    <col min="15337" max="15337" width="48" style="199" bestFit="1" customWidth="1"/>
    <col min="15338" max="15339" width="7.42578125" style="199" customWidth="1"/>
    <col min="15340" max="15340" width="6.140625" style="199" customWidth="1"/>
    <col min="15341" max="15346" width="0" style="199" hidden="1" customWidth="1"/>
    <col min="15347" max="15352" width="5.85546875" style="199" customWidth="1"/>
    <col min="15353" max="15354" width="9.140625" style="199" customWidth="1"/>
    <col min="15355" max="15355" width="12.28515625" style="199" customWidth="1"/>
    <col min="15356" max="15380" width="0" style="199" hidden="1" customWidth="1"/>
    <col min="15381" max="15381" width="57.85546875" style="199" customWidth="1"/>
    <col min="15382" max="15382" width="42.140625" style="199" customWidth="1"/>
    <col min="15383" max="15383" width="9.7109375" style="199" customWidth="1"/>
    <col min="15384" max="15389" width="0" style="199" hidden="1" customWidth="1"/>
    <col min="15390" max="15395" width="11.42578125" style="199"/>
    <col min="15396" max="15396" width="14.42578125" style="199" bestFit="1" customWidth="1"/>
    <col min="15397" max="15590" width="11.42578125" style="199"/>
    <col min="15591" max="15591" width="19.28515625" style="199" customWidth="1"/>
    <col min="15592" max="15592" width="6.85546875" style="199" customWidth="1"/>
    <col min="15593" max="15593" width="48" style="199" bestFit="1" customWidth="1"/>
    <col min="15594" max="15595" width="7.42578125" style="199" customWidth="1"/>
    <col min="15596" max="15596" width="6.140625" style="199" customWidth="1"/>
    <col min="15597" max="15602" width="0" style="199" hidden="1" customWidth="1"/>
    <col min="15603" max="15608" width="5.85546875" style="199" customWidth="1"/>
    <col min="15609" max="15610" width="9.140625" style="199" customWidth="1"/>
    <col min="15611" max="15611" width="12.28515625" style="199" customWidth="1"/>
    <col min="15612" max="15636" width="0" style="199" hidden="1" customWidth="1"/>
    <col min="15637" max="15637" width="57.85546875" style="199" customWidth="1"/>
    <col min="15638" max="15638" width="42.140625" style="199" customWidth="1"/>
    <col min="15639" max="15639" width="9.7109375" style="199" customWidth="1"/>
    <col min="15640" max="15645" width="0" style="199" hidden="1" customWidth="1"/>
    <col min="15646" max="15651" width="11.42578125" style="199"/>
    <col min="15652" max="15652" width="14.42578125" style="199" bestFit="1" customWidth="1"/>
    <col min="15653" max="15846" width="11.42578125" style="199"/>
    <col min="15847" max="15847" width="19.28515625" style="199" customWidth="1"/>
    <col min="15848" max="15848" width="6.85546875" style="199" customWidth="1"/>
    <col min="15849" max="15849" width="48" style="199" bestFit="1" customWidth="1"/>
    <col min="15850" max="15851" width="7.42578125" style="199" customWidth="1"/>
    <col min="15852" max="15852" width="6.140625" style="199" customWidth="1"/>
    <col min="15853" max="15858" width="0" style="199" hidden="1" customWidth="1"/>
    <col min="15859" max="15864" width="5.85546875" style="199" customWidth="1"/>
    <col min="15865" max="15866" width="9.140625" style="199" customWidth="1"/>
    <col min="15867" max="15867" width="12.28515625" style="199" customWidth="1"/>
    <col min="15868" max="15892" width="0" style="199" hidden="1" customWidth="1"/>
    <col min="15893" max="15893" width="57.85546875" style="199" customWidth="1"/>
    <col min="15894" max="15894" width="42.140625" style="199" customWidth="1"/>
    <col min="15895" max="15895" width="9.7109375" style="199" customWidth="1"/>
    <col min="15896" max="15901" width="0" style="199" hidden="1" customWidth="1"/>
    <col min="15902" max="15907" width="11.42578125" style="199"/>
    <col min="15908" max="15908" width="14.42578125" style="199" bestFit="1" customWidth="1"/>
    <col min="15909" max="16102" width="11.42578125" style="199"/>
    <col min="16103" max="16103" width="19.28515625" style="199" customWidth="1"/>
    <col min="16104" max="16104" width="6.85546875" style="199" customWidth="1"/>
    <col min="16105" max="16105" width="48" style="199" bestFit="1" customWidth="1"/>
    <col min="16106" max="16107" width="7.42578125" style="199" customWidth="1"/>
    <col min="16108" max="16108" width="6.140625" style="199" customWidth="1"/>
    <col min="16109" max="16114" width="0" style="199" hidden="1" customWidth="1"/>
    <col min="16115" max="16120" width="5.85546875" style="199" customWidth="1"/>
    <col min="16121" max="16122" width="9.140625" style="199" customWidth="1"/>
    <col min="16123" max="16123" width="12.28515625" style="199" customWidth="1"/>
    <col min="16124" max="16148" width="0" style="199" hidden="1" customWidth="1"/>
    <col min="16149" max="16149" width="57.85546875" style="199" customWidth="1"/>
    <col min="16150" max="16150" width="42.140625" style="199" customWidth="1"/>
    <col min="16151" max="16151" width="9.7109375" style="199" customWidth="1"/>
    <col min="16152" max="16157" width="0" style="199" hidden="1" customWidth="1"/>
    <col min="16158" max="16163" width="11.42578125" style="199"/>
    <col min="16164" max="16164" width="14.42578125" style="199" bestFit="1" customWidth="1"/>
    <col min="16165" max="16384" width="11.42578125" style="199"/>
  </cols>
  <sheetData>
    <row r="1" spans="1:52" s="322" customFormat="1" ht="28.5" customHeight="1" x14ac:dyDescent="0.25">
      <c r="A1" s="523"/>
      <c r="B1" s="524"/>
      <c r="C1" s="470" t="s">
        <v>415</v>
      </c>
      <c r="D1" s="471"/>
      <c r="E1" s="471"/>
      <c r="F1" s="471"/>
      <c r="G1" s="471"/>
      <c r="H1" s="471"/>
      <c r="I1" s="471"/>
      <c r="J1" s="471"/>
      <c r="K1" s="471"/>
      <c r="L1" s="471"/>
      <c r="M1" s="471"/>
      <c r="N1" s="471"/>
      <c r="O1" s="471"/>
      <c r="P1" s="471"/>
      <c r="Q1" s="471"/>
      <c r="R1" s="471"/>
      <c r="S1" s="471"/>
      <c r="T1" s="471"/>
      <c r="U1" s="471"/>
      <c r="V1" s="471"/>
      <c r="W1" s="471"/>
      <c r="X1" s="471"/>
      <c r="Y1" s="471"/>
      <c r="Z1" s="471"/>
      <c r="AA1" s="471"/>
      <c r="AB1" s="471"/>
      <c r="AC1" s="471"/>
      <c r="AD1" s="471"/>
      <c r="AE1" s="471"/>
      <c r="AF1" s="471"/>
      <c r="AG1" s="471"/>
      <c r="AH1" s="471"/>
      <c r="AI1" s="471"/>
      <c r="AJ1" s="471"/>
      <c r="AK1" s="471"/>
      <c r="AL1" s="471"/>
      <c r="AM1" s="471"/>
      <c r="AN1" s="471"/>
      <c r="AO1" s="471"/>
      <c r="AP1" s="471"/>
      <c r="AQ1" s="471"/>
      <c r="AR1" s="471"/>
      <c r="AS1" s="471"/>
      <c r="AT1" s="471"/>
      <c r="AU1" s="355"/>
      <c r="AV1" s="355"/>
      <c r="AW1" s="355"/>
      <c r="AX1" s="355"/>
      <c r="AY1" s="355"/>
      <c r="AZ1" s="356"/>
    </row>
    <row r="2" spans="1:52" s="322" customFormat="1" ht="21" customHeight="1" x14ac:dyDescent="0.25">
      <c r="A2" s="525"/>
      <c r="B2" s="526"/>
      <c r="C2" s="473"/>
      <c r="D2" s="474"/>
      <c r="E2" s="474"/>
      <c r="F2" s="474"/>
      <c r="G2" s="474"/>
      <c r="H2" s="474"/>
      <c r="I2" s="474"/>
      <c r="J2" s="474"/>
      <c r="K2" s="474"/>
      <c r="L2" s="474"/>
      <c r="M2" s="474"/>
      <c r="N2" s="474"/>
      <c r="O2" s="474"/>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357"/>
      <c r="AV2" s="357"/>
      <c r="AW2" s="357"/>
      <c r="AX2" s="357"/>
      <c r="AY2" s="357"/>
      <c r="AZ2" s="358"/>
    </row>
    <row r="3" spans="1:52" s="322" customFormat="1" ht="28.5" customHeight="1" thickBot="1" x14ac:dyDescent="0.3">
      <c r="A3" s="527"/>
      <c r="B3" s="528"/>
      <c r="C3" s="476"/>
      <c r="D3" s="477"/>
      <c r="E3" s="477"/>
      <c r="F3" s="477"/>
      <c r="G3" s="477"/>
      <c r="H3" s="477"/>
      <c r="I3" s="477"/>
      <c r="J3" s="477"/>
      <c r="K3" s="477"/>
      <c r="L3" s="477"/>
      <c r="M3" s="477"/>
      <c r="N3" s="477"/>
      <c r="O3" s="477"/>
      <c r="P3" s="477"/>
      <c r="Q3" s="477"/>
      <c r="R3" s="477"/>
      <c r="S3" s="477"/>
      <c r="T3" s="477"/>
      <c r="U3" s="477"/>
      <c r="V3" s="477"/>
      <c r="W3" s="477"/>
      <c r="X3" s="477"/>
      <c r="Y3" s="477"/>
      <c r="Z3" s="477"/>
      <c r="AA3" s="477"/>
      <c r="AB3" s="477"/>
      <c r="AC3" s="477"/>
      <c r="AD3" s="477"/>
      <c r="AE3" s="477"/>
      <c r="AF3" s="477"/>
      <c r="AG3" s="477"/>
      <c r="AH3" s="477"/>
      <c r="AI3" s="477"/>
      <c r="AJ3" s="477"/>
      <c r="AK3" s="477"/>
      <c r="AL3" s="477"/>
      <c r="AM3" s="477"/>
      <c r="AN3" s="477"/>
      <c r="AO3" s="477"/>
      <c r="AP3" s="477"/>
      <c r="AQ3" s="477"/>
      <c r="AR3" s="477"/>
      <c r="AS3" s="477"/>
      <c r="AT3" s="477"/>
      <c r="AU3" s="359"/>
      <c r="AV3" s="359"/>
      <c r="AW3" s="359"/>
      <c r="AX3" s="359"/>
      <c r="AY3" s="359"/>
      <c r="AZ3" s="360"/>
    </row>
    <row r="4" spans="1:52" s="234" customFormat="1" ht="15" customHeight="1" thickBot="1" x14ac:dyDescent="0.3">
      <c r="B4" s="237"/>
      <c r="C4" s="237"/>
      <c r="D4" s="237"/>
      <c r="E4" s="237"/>
      <c r="F4" s="237"/>
      <c r="G4" s="237"/>
      <c r="H4" s="237"/>
      <c r="I4" s="237"/>
      <c r="J4" s="237"/>
      <c r="K4" s="237"/>
      <c r="L4" s="237"/>
      <c r="M4" s="237"/>
      <c r="N4" s="237"/>
      <c r="O4" s="237"/>
      <c r="P4" s="237"/>
      <c r="Q4" s="235"/>
      <c r="R4" s="235"/>
      <c r="S4" s="235"/>
      <c r="T4" s="235"/>
      <c r="U4" s="235"/>
      <c r="V4" s="235"/>
      <c r="W4" s="235"/>
      <c r="X4" s="235"/>
      <c r="Y4" s="235"/>
      <c r="Z4" s="235"/>
      <c r="AA4" s="235"/>
      <c r="AB4" s="235"/>
      <c r="AC4" s="235"/>
      <c r="AD4" s="235"/>
      <c r="AE4" s="235"/>
      <c r="AF4" s="235"/>
      <c r="AG4" s="235"/>
    </row>
    <row r="5" spans="1:52" s="234" customFormat="1" ht="21" customHeight="1" thickBot="1" x14ac:dyDescent="0.3">
      <c r="A5" s="545" t="s">
        <v>406</v>
      </c>
      <c r="B5" s="546"/>
      <c r="C5" s="546"/>
      <c r="D5" s="546"/>
      <c r="E5" s="546"/>
      <c r="F5" s="546"/>
      <c r="G5" s="546"/>
      <c r="H5" s="546"/>
      <c r="I5" s="546"/>
      <c r="J5" s="546"/>
      <c r="K5" s="546"/>
      <c r="L5" s="546"/>
      <c r="M5" s="546"/>
      <c r="N5" s="546"/>
      <c r="O5" s="547"/>
      <c r="P5" s="283"/>
      <c r="Q5" s="548" t="s">
        <v>48</v>
      </c>
      <c r="R5" s="549"/>
      <c r="S5" s="549"/>
      <c r="T5" s="549"/>
      <c r="U5" s="549"/>
      <c r="V5" s="549"/>
      <c r="W5" s="549"/>
      <c r="X5" s="549"/>
      <c r="Y5" s="549"/>
      <c r="Z5" s="549"/>
      <c r="AA5" s="549"/>
      <c r="AB5" s="549"/>
      <c r="AC5" s="549"/>
      <c r="AD5" s="549"/>
      <c r="AE5" s="549"/>
      <c r="AF5" s="550"/>
      <c r="AG5" s="332"/>
      <c r="AH5" s="545" t="s">
        <v>46</v>
      </c>
      <c r="AI5" s="546"/>
      <c r="AJ5" s="546"/>
      <c r="AK5" s="546"/>
      <c r="AL5" s="546"/>
      <c r="AM5" s="546"/>
      <c r="AN5" s="546"/>
      <c r="AO5" s="546"/>
      <c r="AP5" s="546"/>
      <c r="AQ5" s="546"/>
      <c r="AR5" s="546"/>
      <c r="AS5" s="546"/>
      <c r="AT5" s="547"/>
    </row>
    <row r="6" spans="1:52" s="234" customFormat="1" ht="8.25" customHeight="1" thickBot="1" x14ac:dyDescent="0.3">
      <c r="B6" s="165"/>
      <c r="C6" s="165"/>
      <c r="D6" s="165"/>
      <c r="E6" s="165"/>
      <c r="F6" s="165"/>
      <c r="G6" s="165"/>
      <c r="H6" s="165"/>
      <c r="P6" s="235"/>
      <c r="R6" s="293"/>
      <c r="S6" s="235"/>
      <c r="T6" s="235"/>
      <c r="U6" s="235"/>
      <c r="V6" s="235"/>
      <c r="W6" s="235"/>
      <c r="X6" s="235"/>
      <c r="Y6" s="235"/>
      <c r="Z6" s="235"/>
      <c r="AA6" s="235"/>
      <c r="AB6" s="235"/>
      <c r="AC6" s="235"/>
      <c r="AD6" s="235"/>
      <c r="AE6" s="235"/>
      <c r="AF6" s="235"/>
      <c r="AG6" s="235"/>
    </row>
    <row r="7" spans="1:52" s="174" customFormat="1" ht="33.75" customHeight="1" thickBot="1" x14ac:dyDescent="0.3">
      <c r="A7" s="529" t="s">
        <v>193</v>
      </c>
      <c r="B7" s="530"/>
      <c r="C7" s="284" t="s">
        <v>50</v>
      </c>
      <c r="D7" s="284" t="s">
        <v>51</v>
      </c>
      <c r="E7" s="284" t="s">
        <v>52</v>
      </c>
      <c r="F7" s="284" t="s">
        <v>53</v>
      </c>
      <c r="G7" s="284" t="s">
        <v>54</v>
      </c>
      <c r="H7" s="284" t="s">
        <v>55</v>
      </c>
      <c r="I7" s="167" t="s">
        <v>56</v>
      </c>
      <c r="J7" s="167" t="s">
        <v>57</v>
      </c>
      <c r="K7" s="167" t="s">
        <v>58</v>
      </c>
      <c r="L7" s="167" t="s">
        <v>59</v>
      </c>
      <c r="M7" s="167" t="s">
        <v>60</v>
      </c>
      <c r="N7" s="167" t="s">
        <v>61</v>
      </c>
      <c r="O7" s="168" t="s">
        <v>6</v>
      </c>
      <c r="P7" s="169"/>
      <c r="Q7" s="285" t="s">
        <v>49</v>
      </c>
      <c r="R7" s="286" t="s">
        <v>47</v>
      </c>
      <c r="S7" s="170"/>
      <c r="T7" s="170" t="s">
        <v>50</v>
      </c>
      <c r="U7" s="170" t="s">
        <v>51</v>
      </c>
      <c r="V7" s="170" t="s">
        <v>52</v>
      </c>
      <c r="W7" s="170" t="s">
        <v>53</v>
      </c>
      <c r="X7" s="170" t="s">
        <v>54</v>
      </c>
      <c r="Y7" s="170" t="s">
        <v>55</v>
      </c>
      <c r="Z7" s="170" t="s">
        <v>56</v>
      </c>
      <c r="AA7" s="170" t="s">
        <v>57</v>
      </c>
      <c r="AB7" s="170" t="s">
        <v>58</v>
      </c>
      <c r="AC7" s="170" t="s">
        <v>59</v>
      </c>
      <c r="AD7" s="170" t="s">
        <v>60</v>
      </c>
      <c r="AE7" s="170" t="s">
        <v>61</v>
      </c>
      <c r="AF7" s="168" t="s">
        <v>6</v>
      </c>
      <c r="AG7" s="169"/>
      <c r="AH7" s="223" t="s">
        <v>225</v>
      </c>
      <c r="AI7" s="224" t="s">
        <v>226</v>
      </c>
      <c r="AJ7" s="224" t="s">
        <v>227</v>
      </c>
      <c r="AK7" s="224" t="s">
        <v>228</v>
      </c>
      <c r="AL7" s="224" t="s">
        <v>229</v>
      </c>
      <c r="AM7" s="224" t="s">
        <v>230</v>
      </c>
      <c r="AN7" s="224" t="s">
        <v>0</v>
      </c>
      <c r="AO7" s="224" t="s">
        <v>1</v>
      </c>
      <c r="AP7" s="224" t="s">
        <v>2</v>
      </c>
      <c r="AQ7" s="224" t="s">
        <v>3</v>
      </c>
      <c r="AR7" s="224" t="s">
        <v>4</v>
      </c>
      <c r="AS7" s="224" t="s">
        <v>5</v>
      </c>
      <c r="AT7" s="225" t="s">
        <v>62</v>
      </c>
    </row>
    <row r="8" spans="1:52" s="174" customFormat="1" ht="26.1" customHeight="1" x14ac:dyDescent="0.25">
      <c r="A8" s="609">
        <v>1</v>
      </c>
      <c r="B8" s="612" t="str">
        <f>+'CONSOLIDADO ENE-DIC 2017'!C27</f>
        <v>Atender 243.000 personas a través de la red de información turística</v>
      </c>
      <c r="C8" s="742">
        <v>10991</v>
      </c>
      <c r="D8" s="742">
        <v>12188</v>
      </c>
      <c r="E8" s="742">
        <v>12318</v>
      </c>
      <c r="F8" s="742">
        <v>16364</v>
      </c>
      <c r="G8" s="742">
        <v>21901</v>
      </c>
      <c r="H8" s="742">
        <v>15621</v>
      </c>
      <c r="I8" s="742">
        <v>24230</v>
      </c>
      <c r="J8" s="742">
        <v>21119</v>
      </c>
      <c r="K8" s="742">
        <v>53700</v>
      </c>
      <c r="L8" s="742">
        <v>17881</v>
      </c>
      <c r="M8" s="742">
        <v>14175</v>
      </c>
      <c r="N8" s="742">
        <v>27989</v>
      </c>
      <c r="O8" s="745">
        <f>SUM(C8:N23)</f>
        <v>248477</v>
      </c>
      <c r="P8" s="254"/>
      <c r="Q8" s="520" t="s">
        <v>63</v>
      </c>
      <c r="R8" s="521" t="s">
        <v>118</v>
      </c>
      <c r="S8" s="176" t="s">
        <v>44</v>
      </c>
      <c r="T8" s="64"/>
      <c r="U8" s="64"/>
      <c r="V8" s="64">
        <v>10</v>
      </c>
      <c r="W8" s="64">
        <v>10</v>
      </c>
      <c r="X8" s="64">
        <v>10</v>
      </c>
      <c r="Y8" s="64">
        <v>10</v>
      </c>
      <c r="Z8" s="64">
        <v>10</v>
      </c>
      <c r="AA8" s="64">
        <v>10</v>
      </c>
      <c r="AB8" s="64">
        <v>10</v>
      </c>
      <c r="AC8" s="64">
        <v>10</v>
      </c>
      <c r="AD8" s="64">
        <v>10</v>
      </c>
      <c r="AE8" s="64">
        <v>10</v>
      </c>
      <c r="AF8" s="178">
        <f>IF(SUM(T8:AE8)=100,SUM(T8:AE8),IF(SUM(T8:AE8)=0,0,"Debe ponderar 100 puntos"))</f>
        <v>100</v>
      </c>
      <c r="AG8" s="247"/>
      <c r="AH8" s="738" t="str">
        <f t="shared" ref="AH8" si="0">IF(AND(T8=0,T9=0),"No Prog ni Ejec",IF(T8=0,CONCATENATE("No Prog, Ejec=  ",T9),T9/T8))</f>
        <v>No Prog ni Ejec</v>
      </c>
      <c r="AI8" s="607" t="str">
        <f t="shared" ref="AI8" si="1">IF(AND(U8=0,U9=0),"No Prog ni Ejec",IF(U8=0,CONCATENATE("No Prog, Ejec=  ",U9),U9/U8))</f>
        <v>No Prog ni Ejec</v>
      </c>
      <c r="AJ8" s="607">
        <f t="shared" ref="AJ8" si="2">IF(AND(V8=0,V9=0),"No Prog ni Ejec",IF(V8=0,CONCATENATE("No Prog, Ejec=  ",V9),V9/V8))</f>
        <v>0.5</v>
      </c>
      <c r="AK8" s="607">
        <f t="shared" ref="AK8" si="3">IF(AND(W8=0,W9=0),"No Prog ni Ejec",IF(W8=0,CONCATENATE("No Prog, Ejec=  ",W9),W9/W8))</f>
        <v>0.8</v>
      </c>
      <c r="AL8" s="607">
        <f t="shared" ref="AL8" si="4">IF(AND(X8=0,X9=0),"No Prog ni Ejec",IF(X8=0,CONCATENATE("No Prog, Ejec=  ",X9),X9/X8))</f>
        <v>0.9</v>
      </c>
      <c r="AM8" s="607">
        <f t="shared" ref="AM8" si="5">IF(AND(Y8=0,Y9=0),"No Prog ni Ejec",IF(Y8=0,CONCATENATE("No Prog, Ejec=  ",Y9),Y9/Y8))</f>
        <v>0.7</v>
      </c>
      <c r="AN8" s="607">
        <f t="shared" ref="AN8" si="6">IF(AND(Z8=0,Z9=0),"No Prog ni Ejec",IF(Z8=0,CONCATENATE("No Prog, Ejec=  ",Z9),Z9/Z8))</f>
        <v>1</v>
      </c>
      <c r="AO8" s="607">
        <f t="shared" ref="AO8" si="7">IF(AND(AA8=0,AA9=0),"No Prog ni Ejec",IF(AA8=0,CONCATENATE("No Prog, Ejec=  ",AA9),AA9/AA8))</f>
        <v>1</v>
      </c>
      <c r="AP8" s="607">
        <f t="shared" ref="AP8" si="8">IF(AND(AB8=0,AB9=0),"No Prog ni Ejec",IF(AB8=0,CONCATENATE("No Prog, Ejec=  ",AB9),AB9/AB8))</f>
        <v>1</v>
      </c>
      <c r="AQ8" s="607">
        <f t="shared" ref="AQ8" si="9">IF(AND(AC8=0,AC9=0),"No Prog ni Ejec",IF(AC8=0,CONCATENATE("No Prog, Ejec=  ",AC9),AC9/AC8))</f>
        <v>0.8</v>
      </c>
      <c r="AR8" s="607">
        <f t="shared" ref="AR8" si="10">IF(AND(AD8=0,AD9=0),"No Prog ni Ejec",IF(AD8=0,CONCATENATE("No Prog, Ejec=  ",AD9),AD9/AD8))</f>
        <v>0.7</v>
      </c>
      <c r="AS8" s="607">
        <f t="shared" ref="AS8" si="11">IF(AND(AE8=0,AE9=0),"No Prog ni Ejec",IF(AE8=0,CONCATENATE("No Prog, Ejec=  ",AE9),AE9/AE8))</f>
        <v>2.6</v>
      </c>
      <c r="AT8" s="608">
        <f t="shared" ref="AT8" si="12">IF(AND(AF8=0,AF9=0),"No Prog ni Ejec",IF(AF8=0,CONCATENATE("No Prog, Ejec=  ",AF9),AF9/AF8))</f>
        <v>1</v>
      </c>
    </row>
    <row r="9" spans="1:52" s="174" customFormat="1" ht="26.1" customHeight="1" x14ac:dyDescent="0.25">
      <c r="A9" s="490"/>
      <c r="B9" s="613"/>
      <c r="C9" s="743"/>
      <c r="D9" s="743"/>
      <c r="E9" s="743"/>
      <c r="F9" s="743"/>
      <c r="G9" s="743"/>
      <c r="H9" s="743"/>
      <c r="I9" s="743"/>
      <c r="J9" s="743"/>
      <c r="K9" s="743"/>
      <c r="L9" s="743"/>
      <c r="M9" s="743"/>
      <c r="N9" s="743"/>
      <c r="O9" s="746"/>
      <c r="P9" s="254"/>
      <c r="Q9" s="507"/>
      <c r="R9" s="508"/>
      <c r="S9" s="179" t="s">
        <v>45</v>
      </c>
      <c r="T9" s="65"/>
      <c r="U9" s="65"/>
      <c r="V9" s="65">
        <v>5</v>
      </c>
      <c r="W9" s="65">
        <v>8</v>
      </c>
      <c r="X9" s="65">
        <v>9</v>
      </c>
      <c r="Y9" s="65">
        <v>7</v>
      </c>
      <c r="Z9" s="65">
        <v>10</v>
      </c>
      <c r="AA9" s="65">
        <v>10</v>
      </c>
      <c r="AB9" s="65">
        <v>10</v>
      </c>
      <c r="AC9" s="65">
        <v>8</v>
      </c>
      <c r="AD9" s="65">
        <v>7</v>
      </c>
      <c r="AE9" s="65">
        <v>26</v>
      </c>
      <c r="AF9" s="181">
        <f>SUM(T9:AE9)</f>
        <v>100</v>
      </c>
      <c r="AG9" s="247"/>
      <c r="AH9" s="583"/>
      <c r="AI9" s="577"/>
      <c r="AJ9" s="577"/>
      <c r="AK9" s="577"/>
      <c r="AL9" s="577"/>
      <c r="AM9" s="577"/>
      <c r="AN9" s="577"/>
      <c r="AO9" s="577"/>
      <c r="AP9" s="577"/>
      <c r="AQ9" s="577"/>
      <c r="AR9" s="577"/>
      <c r="AS9" s="577"/>
      <c r="AT9" s="580"/>
    </row>
    <row r="10" spans="1:52" s="174" customFormat="1" ht="33" customHeight="1" x14ac:dyDescent="0.25">
      <c r="A10" s="490"/>
      <c r="B10" s="613"/>
      <c r="C10" s="743"/>
      <c r="D10" s="743"/>
      <c r="E10" s="743"/>
      <c r="F10" s="743"/>
      <c r="G10" s="743"/>
      <c r="H10" s="743"/>
      <c r="I10" s="743"/>
      <c r="J10" s="743"/>
      <c r="K10" s="743"/>
      <c r="L10" s="743"/>
      <c r="M10" s="743"/>
      <c r="N10" s="743"/>
      <c r="O10" s="746"/>
      <c r="P10" s="254"/>
      <c r="Q10" s="507" t="s">
        <v>65</v>
      </c>
      <c r="R10" s="508" t="s">
        <v>118</v>
      </c>
      <c r="S10" s="182" t="s">
        <v>44</v>
      </c>
      <c r="T10" s="64">
        <v>34</v>
      </c>
      <c r="U10" s="64">
        <v>66</v>
      </c>
      <c r="V10" s="64"/>
      <c r="W10" s="64"/>
      <c r="X10" s="64"/>
      <c r="Y10" s="64"/>
      <c r="Z10" s="64"/>
      <c r="AA10" s="64"/>
      <c r="AB10" s="64"/>
      <c r="AC10" s="64"/>
      <c r="AD10" s="64"/>
      <c r="AE10" s="64"/>
      <c r="AF10" s="184">
        <f t="shared" ref="AF10" si="13">IF(SUM(T10:AE10)=100,SUM(T10:AE10),IF(SUM(T10:AE10)=0,0,"Debe ponderar 100 puntos"))</f>
        <v>100</v>
      </c>
      <c r="AG10" s="247"/>
      <c r="AH10" s="583">
        <f t="shared" ref="AH10" si="14">IF(AND(T10=0,T11=0),"No Prog ni Ejec",IF(T10=0,CONCATENATE("No Prog, Ejec=  ",T11),T11/T10))</f>
        <v>1</v>
      </c>
      <c r="AI10" s="577">
        <f t="shared" ref="AI10" si="15">IF(AND(U10=0,U11=0),"No Prog ni Ejec",IF(U10=0,CONCATENATE("No Prog, Ejec=  ",U11),U11/U10))</f>
        <v>0.62121212121212122</v>
      </c>
      <c r="AJ10" s="577" t="str">
        <f t="shared" ref="AJ10" si="16">IF(AND(V10=0,V11=0),"No Prog ni Ejec",IF(V10=0,CONCATENATE("No Prog, Ejec=  ",V11),V11/V10))</f>
        <v>No Prog, Ejec=  16</v>
      </c>
      <c r="AK10" s="577" t="str">
        <f t="shared" ref="AK10" si="17">IF(AND(W10=0,W11=0),"No Prog ni Ejec",IF(W10=0,CONCATENATE("No Prog, Ejec=  ",W11),W11/W10))</f>
        <v>No Prog ni Ejec</v>
      </c>
      <c r="AL10" s="577" t="str">
        <f t="shared" ref="AL10" si="18">IF(AND(X10=0,X11=0),"No Prog ni Ejec",IF(X10=0,CONCATENATE("No Prog, Ejec=  ",X11),X11/X10))</f>
        <v>No Prog, Ejec=  9</v>
      </c>
      <c r="AM10" s="577" t="str">
        <f t="shared" ref="AM10" si="19">IF(AND(Y10=0,Y11=0),"No Prog ni Ejec",IF(Y10=0,CONCATENATE("No Prog, Ejec=  ",Y11),Y11/Y10))</f>
        <v>No Prog ni Ejec</v>
      </c>
      <c r="AN10" s="577" t="str">
        <f t="shared" ref="AN10" si="20">IF(AND(Z10=0,Z11=0),"No Prog ni Ejec",IF(Z10=0,CONCATENATE("No Prog, Ejec=  ",Z11),Z11/Z10))</f>
        <v>No Prog ni Ejec</v>
      </c>
      <c r="AO10" s="577" t="str">
        <f t="shared" ref="AO10" si="21">IF(AND(AA10=0,AA11=0),"No Prog ni Ejec",IF(AA10=0,CONCATENATE("No Prog, Ejec=  ",AA11),AA11/AA10))</f>
        <v>No Prog ni Ejec</v>
      </c>
      <c r="AP10" s="577" t="str">
        <f t="shared" ref="AP10" si="22">IF(AND(AB10=0,AB11=0),"No Prog ni Ejec",IF(AB10=0,CONCATENATE("No Prog, Ejec=  ",AB11),AB11/AB10))</f>
        <v>No Prog ni Ejec</v>
      </c>
      <c r="AQ10" s="577" t="str">
        <f t="shared" ref="AQ10" si="23">IF(AND(AC10=0,AC11=0),"No Prog ni Ejec",IF(AC10=0,CONCATENATE("No Prog, Ejec=  ",AC11),AC11/AC10))</f>
        <v>No Prog ni Ejec</v>
      </c>
      <c r="AR10" s="577" t="str">
        <f t="shared" ref="AR10" si="24">IF(AND(AD10=0,AD11=0),"No Prog ni Ejec",IF(AD10=0,CONCATENATE("No Prog, Ejec=  ",AD11),AD11/AD10))</f>
        <v>No Prog ni Ejec</v>
      </c>
      <c r="AS10" s="577" t="str">
        <f t="shared" ref="AS10" si="25">IF(AND(AE10=0,AE11=0),"No Prog ni Ejec",IF(AE10=0,CONCATENATE("No Prog, Ejec=  ",AE11),AE11/AE10))</f>
        <v>No Prog ni Ejec</v>
      </c>
      <c r="AT10" s="580">
        <f t="shared" ref="AT10" si="26">IF(AND(AF10=0,AF11=0),"No Prog ni Ejec",IF(AF10=0,CONCATENATE("No Prog, Ejec=  ",AF11),AF11/AF10))</f>
        <v>1</v>
      </c>
    </row>
    <row r="11" spans="1:52" s="174" customFormat="1" ht="33" customHeight="1" x14ac:dyDescent="0.25">
      <c r="A11" s="490"/>
      <c r="B11" s="613"/>
      <c r="C11" s="743"/>
      <c r="D11" s="743"/>
      <c r="E11" s="743"/>
      <c r="F11" s="743"/>
      <c r="G11" s="743"/>
      <c r="H11" s="743"/>
      <c r="I11" s="743"/>
      <c r="J11" s="743"/>
      <c r="K11" s="743"/>
      <c r="L11" s="743"/>
      <c r="M11" s="743"/>
      <c r="N11" s="743"/>
      <c r="O11" s="746"/>
      <c r="P11" s="254"/>
      <c r="Q11" s="507"/>
      <c r="R11" s="508"/>
      <c r="S11" s="179" t="s">
        <v>45</v>
      </c>
      <c r="T11" s="65">
        <v>34</v>
      </c>
      <c r="U11" s="65">
        <v>41</v>
      </c>
      <c r="V11" s="65">
        <v>16</v>
      </c>
      <c r="W11" s="65"/>
      <c r="X11" s="65">
        <v>9</v>
      </c>
      <c r="Y11" s="65"/>
      <c r="Z11" s="65"/>
      <c r="AA11" s="65"/>
      <c r="AB11" s="65"/>
      <c r="AC11" s="65"/>
      <c r="AD11" s="65"/>
      <c r="AE11" s="65"/>
      <c r="AF11" s="181">
        <f t="shared" ref="AF11" si="27">SUM(T11:AE11)</f>
        <v>100</v>
      </c>
      <c r="AG11" s="247"/>
      <c r="AH11" s="583"/>
      <c r="AI11" s="577"/>
      <c r="AJ11" s="577"/>
      <c r="AK11" s="577"/>
      <c r="AL11" s="577"/>
      <c r="AM11" s="577"/>
      <c r="AN11" s="577"/>
      <c r="AO11" s="577"/>
      <c r="AP11" s="577"/>
      <c r="AQ11" s="577"/>
      <c r="AR11" s="577"/>
      <c r="AS11" s="577"/>
      <c r="AT11" s="580"/>
    </row>
    <row r="12" spans="1:52" s="174" customFormat="1" ht="26.1" customHeight="1" x14ac:dyDescent="0.25">
      <c r="A12" s="490"/>
      <c r="B12" s="613"/>
      <c r="C12" s="743"/>
      <c r="D12" s="743"/>
      <c r="E12" s="743"/>
      <c r="F12" s="743"/>
      <c r="G12" s="743"/>
      <c r="H12" s="743"/>
      <c r="I12" s="743"/>
      <c r="J12" s="743"/>
      <c r="K12" s="743"/>
      <c r="L12" s="743"/>
      <c r="M12" s="743"/>
      <c r="N12" s="743"/>
      <c r="O12" s="746"/>
      <c r="P12" s="254"/>
      <c r="Q12" s="507" t="s">
        <v>97</v>
      </c>
      <c r="R12" s="508" t="s">
        <v>119</v>
      </c>
      <c r="S12" s="182" t="s">
        <v>44</v>
      </c>
      <c r="T12" s="64"/>
      <c r="U12" s="64"/>
      <c r="V12" s="64">
        <v>10</v>
      </c>
      <c r="W12" s="64">
        <v>10</v>
      </c>
      <c r="X12" s="64">
        <v>10</v>
      </c>
      <c r="Y12" s="64">
        <v>10</v>
      </c>
      <c r="Z12" s="64">
        <v>10</v>
      </c>
      <c r="AA12" s="64">
        <v>10</v>
      </c>
      <c r="AB12" s="64">
        <v>10</v>
      </c>
      <c r="AC12" s="64">
        <v>10</v>
      </c>
      <c r="AD12" s="64">
        <v>10</v>
      </c>
      <c r="AE12" s="64">
        <v>10</v>
      </c>
      <c r="AF12" s="184">
        <f t="shared" ref="AF12" si="28">IF(SUM(T12:AE12)=100,SUM(T12:AE12),IF(SUM(T12:AE12)=0,0,"Debe ponderar 100 puntos"))</f>
        <v>100</v>
      </c>
      <c r="AG12" s="247"/>
      <c r="AH12" s="583" t="str">
        <f t="shared" ref="AH12" si="29">IF(AND(T12=0,T13=0),"No Prog ni Ejec",IF(T12=0,CONCATENATE("No Prog, Ejec=  ",T13),T13/T12))</f>
        <v>No Prog ni Ejec</v>
      </c>
      <c r="AI12" s="577" t="str">
        <f t="shared" ref="AI12" si="30">IF(AND(U12=0,U13=0),"No Prog ni Ejec",IF(U12=0,CONCATENATE("No Prog, Ejec=  ",U13),U13/U12))</f>
        <v>No Prog ni Ejec</v>
      </c>
      <c r="AJ12" s="577">
        <f t="shared" ref="AJ12" si="31">IF(AND(V12=0,V13=0),"No Prog ni Ejec",IF(V12=0,CONCATENATE("No Prog, Ejec=  ",V13),V13/V12))</f>
        <v>1</v>
      </c>
      <c r="AK12" s="577">
        <f t="shared" ref="AK12" si="32">IF(AND(W12=0,W13=0),"No Prog ni Ejec",IF(W12=0,CONCATENATE("No Prog, Ejec=  ",W13),W13/W12))</f>
        <v>1</v>
      </c>
      <c r="AL12" s="577">
        <f t="shared" ref="AL12" si="33">IF(AND(X12=0,X13=0),"No Prog ni Ejec",IF(X12=0,CONCATENATE("No Prog, Ejec=  ",X13),X13/X12))</f>
        <v>1</v>
      </c>
      <c r="AM12" s="577">
        <f t="shared" ref="AM12" si="34">IF(AND(Y12=0,Y13=0),"No Prog ni Ejec",IF(Y12=0,CONCATENATE("No Prog, Ejec=  ",Y13),Y13/Y12))</f>
        <v>1</v>
      </c>
      <c r="AN12" s="577">
        <f t="shared" ref="AN12" si="35">IF(AND(Z12=0,Z13=0),"No Prog ni Ejec",IF(Z12=0,CONCATENATE("No Prog, Ejec=  ",Z13),Z13/Z12))</f>
        <v>1</v>
      </c>
      <c r="AO12" s="577">
        <f t="shared" ref="AO12" si="36">IF(AND(AA12=0,AA13=0),"No Prog ni Ejec",IF(AA12=0,CONCATENATE("No Prog, Ejec=  ",AA13),AA13/AA12))</f>
        <v>1</v>
      </c>
      <c r="AP12" s="577">
        <f t="shared" ref="AP12" si="37">IF(AND(AB12=0,AB13=0),"No Prog ni Ejec",IF(AB12=0,CONCATENATE("No Prog, Ejec=  ",AB13),AB13/AB12))</f>
        <v>1</v>
      </c>
      <c r="AQ12" s="577">
        <f t="shared" ref="AQ12" si="38">IF(AND(AC12=0,AC13=0),"No Prog ni Ejec",IF(AC12=0,CONCATENATE("No Prog, Ejec=  ",AC13),AC13/AC12))</f>
        <v>1</v>
      </c>
      <c r="AR12" s="577">
        <f t="shared" ref="AR12" si="39">IF(AND(AD12=0,AD13=0),"No Prog ni Ejec",IF(AD12=0,CONCATENATE("No Prog, Ejec=  ",AD13),AD13/AD12))</f>
        <v>1</v>
      </c>
      <c r="AS12" s="577">
        <f t="shared" ref="AS12" si="40">IF(AND(AE12=0,AE13=0),"No Prog ni Ejec",IF(AE12=0,CONCATENATE("No Prog, Ejec=  ",AE13),AE13/AE12))</f>
        <v>1</v>
      </c>
      <c r="AT12" s="580">
        <f t="shared" ref="AT12" si="41">IF(AND(AF12=0,AF13=0),"No Prog ni Ejec",IF(AF12=0,CONCATENATE("No Prog, Ejec=  ",AF13),AF13/AF12))</f>
        <v>1</v>
      </c>
    </row>
    <row r="13" spans="1:52" s="174" customFormat="1" ht="26.1" customHeight="1" x14ac:dyDescent="0.25">
      <c r="A13" s="490"/>
      <c r="B13" s="613"/>
      <c r="C13" s="743"/>
      <c r="D13" s="743"/>
      <c r="E13" s="743"/>
      <c r="F13" s="743"/>
      <c r="G13" s="743"/>
      <c r="H13" s="743"/>
      <c r="I13" s="743"/>
      <c r="J13" s="743"/>
      <c r="K13" s="743"/>
      <c r="L13" s="743"/>
      <c r="M13" s="743"/>
      <c r="N13" s="743"/>
      <c r="O13" s="746"/>
      <c r="P13" s="254"/>
      <c r="Q13" s="507"/>
      <c r="R13" s="508"/>
      <c r="S13" s="179" t="s">
        <v>45</v>
      </c>
      <c r="T13" s="65"/>
      <c r="U13" s="65"/>
      <c r="V13" s="65">
        <v>10</v>
      </c>
      <c r="W13" s="65">
        <v>10</v>
      </c>
      <c r="X13" s="65">
        <v>10</v>
      </c>
      <c r="Y13" s="65">
        <v>10</v>
      </c>
      <c r="Z13" s="65">
        <v>10</v>
      </c>
      <c r="AA13" s="65">
        <v>10</v>
      </c>
      <c r="AB13" s="65">
        <v>10</v>
      </c>
      <c r="AC13" s="65">
        <v>10</v>
      </c>
      <c r="AD13" s="65">
        <v>10</v>
      </c>
      <c r="AE13" s="65">
        <v>10</v>
      </c>
      <c r="AF13" s="181">
        <f t="shared" ref="AF13" si="42">SUM(T13:AE13)</f>
        <v>100</v>
      </c>
      <c r="AG13" s="247"/>
      <c r="AH13" s="583"/>
      <c r="AI13" s="577"/>
      <c r="AJ13" s="577"/>
      <c r="AK13" s="577"/>
      <c r="AL13" s="577"/>
      <c r="AM13" s="577"/>
      <c r="AN13" s="577"/>
      <c r="AO13" s="577"/>
      <c r="AP13" s="577"/>
      <c r="AQ13" s="577"/>
      <c r="AR13" s="577"/>
      <c r="AS13" s="577"/>
      <c r="AT13" s="580"/>
    </row>
    <row r="14" spans="1:52" s="174" customFormat="1" ht="26.1" customHeight="1" x14ac:dyDescent="0.25">
      <c r="A14" s="490"/>
      <c r="B14" s="613"/>
      <c r="C14" s="743"/>
      <c r="D14" s="743"/>
      <c r="E14" s="743"/>
      <c r="F14" s="743"/>
      <c r="G14" s="743"/>
      <c r="H14" s="743"/>
      <c r="I14" s="743"/>
      <c r="J14" s="743"/>
      <c r="K14" s="743"/>
      <c r="L14" s="743"/>
      <c r="M14" s="743"/>
      <c r="N14" s="743"/>
      <c r="O14" s="746"/>
      <c r="P14" s="254"/>
      <c r="Q14" s="507" t="s">
        <v>99</v>
      </c>
      <c r="R14" s="508" t="s">
        <v>119</v>
      </c>
      <c r="S14" s="182" t="s">
        <v>44</v>
      </c>
      <c r="T14" s="64">
        <v>44</v>
      </c>
      <c r="U14" s="64">
        <v>56</v>
      </c>
      <c r="V14" s="64"/>
      <c r="W14" s="64"/>
      <c r="X14" s="64"/>
      <c r="Y14" s="64"/>
      <c r="Z14" s="64"/>
      <c r="AA14" s="64"/>
      <c r="AB14" s="64"/>
      <c r="AC14" s="64"/>
      <c r="AD14" s="64"/>
      <c r="AE14" s="64"/>
      <c r="AF14" s="184">
        <f t="shared" ref="AF14" si="43">IF(SUM(T14:AE14)=100,SUM(T14:AE14),IF(SUM(T14:AE14)=0,0,"Debe ponderar 100 puntos"))</f>
        <v>100</v>
      </c>
      <c r="AG14" s="247"/>
      <c r="AH14" s="583">
        <f t="shared" ref="AH14" si="44">IF(AND(T14=0,T15=0),"No Prog ni Ejec",IF(T14=0,CONCATENATE("No Prog, Ejec=  ",T15),T15/T14))</f>
        <v>1</v>
      </c>
      <c r="AI14" s="577">
        <f t="shared" ref="AI14" si="45">IF(AND(U14=0,U15=0),"No Prog ni Ejec",IF(U14=0,CONCATENATE("No Prog, Ejec=  ",U15),U15/U14))</f>
        <v>1</v>
      </c>
      <c r="AJ14" s="577" t="str">
        <f t="shared" ref="AJ14" si="46">IF(AND(V14=0,V15=0),"No Prog ni Ejec",IF(V14=0,CONCATENATE("No Prog, Ejec=  ",V15),V15/V14))</f>
        <v>No Prog ni Ejec</v>
      </c>
      <c r="AK14" s="577" t="str">
        <f t="shared" ref="AK14" si="47">IF(AND(W14=0,W15=0),"No Prog ni Ejec",IF(W14=0,CONCATENATE("No Prog, Ejec=  ",W15),W15/W14))</f>
        <v>No Prog ni Ejec</v>
      </c>
      <c r="AL14" s="577" t="str">
        <f t="shared" ref="AL14" si="48">IF(AND(X14=0,X15=0),"No Prog ni Ejec",IF(X14=0,CONCATENATE("No Prog, Ejec=  ",X15),X15/X14))</f>
        <v>No Prog ni Ejec</v>
      </c>
      <c r="AM14" s="577" t="str">
        <f t="shared" ref="AM14" si="49">IF(AND(Y14=0,Y15=0),"No Prog ni Ejec",IF(Y14=0,CONCATENATE("No Prog, Ejec=  ",Y15),Y15/Y14))</f>
        <v>No Prog ni Ejec</v>
      </c>
      <c r="AN14" s="577" t="str">
        <f t="shared" ref="AN14" si="50">IF(AND(Z14=0,Z15=0),"No Prog ni Ejec",IF(Z14=0,CONCATENATE("No Prog, Ejec=  ",Z15),Z15/Z14))</f>
        <v>No Prog ni Ejec</v>
      </c>
      <c r="AO14" s="577" t="str">
        <f t="shared" ref="AO14" si="51">IF(AND(AA14=0,AA15=0),"No Prog ni Ejec",IF(AA14=0,CONCATENATE("No Prog, Ejec=  ",AA15),AA15/AA14))</f>
        <v>No Prog ni Ejec</v>
      </c>
      <c r="AP14" s="577" t="str">
        <f t="shared" ref="AP14" si="52">IF(AND(AB14=0,AB15=0),"No Prog ni Ejec",IF(AB14=0,CONCATENATE("No Prog, Ejec=  ",AB15),AB15/AB14))</f>
        <v>No Prog ni Ejec</v>
      </c>
      <c r="AQ14" s="577" t="str">
        <f t="shared" ref="AQ14" si="53">IF(AND(AC14=0,AC15=0),"No Prog ni Ejec",IF(AC14=0,CONCATENATE("No Prog, Ejec=  ",AC15),AC15/AC14))</f>
        <v>No Prog ni Ejec</v>
      </c>
      <c r="AR14" s="577" t="str">
        <f t="shared" ref="AR14" si="54">IF(AND(AD14=0,AD15=0),"No Prog ni Ejec",IF(AD14=0,CONCATENATE("No Prog, Ejec=  ",AD15),AD15/AD14))</f>
        <v>No Prog ni Ejec</v>
      </c>
      <c r="AS14" s="577" t="str">
        <f t="shared" ref="AS14" si="55">IF(AND(AE14=0,AE15=0),"No Prog ni Ejec",IF(AE14=0,CONCATENATE("No Prog, Ejec=  ",AE15),AE15/AE14))</f>
        <v>No Prog ni Ejec</v>
      </c>
      <c r="AT14" s="580">
        <f t="shared" ref="AT14" si="56">IF(AND(AF14=0,AF15=0),"No Prog ni Ejec",IF(AF14=0,CONCATENATE("No Prog, Ejec=  ",AF15),AF15/AF14))</f>
        <v>1</v>
      </c>
    </row>
    <row r="15" spans="1:52" s="174" customFormat="1" ht="26.1" customHeight="1" x14ac:dyDescent="0.25">
      <c r="A15" s="490"/>
      <c r="B15" s="613"/>
      <c r="C15" s="743"/>
      <c r="D15" s="743"/>
      <c r="E15" s="743"/>
      <c r="F15" s="743"/>
      <c r="G15" s="743"/>
      <c r="H15" s="743"/>
      <c r="I15" s="743"/>
      <c r="J15" s="743"/>
      <c r="K15" s="743"/>
      <c r="L15" s="743"/>
      <c r="M15" s="743"/>
      <c r="N15" s="743"/>
      <c r="O15" s="746"/>
      <c r="P15" s="254"/>
      <c r="Q15" s="507"/>
      <c r="R15" s="508"/>
      <c r="S15" s="179" t="s">
        <v>45</v>
      </c>
      <c r="T15" s="65">
        <v>44</v>
      </c>
      <c r="U15" s="65">
        <v>56</v>
      </c>
      <c r="V15" s="65"/>
      <c r="W15" s="65"/>
      <c r="X15" s="65"/>
      <c r="Y15" s="65"/>
      <c r="Z15" s="65"/>
      <c r="AA15" s="65"/>
      <c r="AB15" s="65"/>
      <c r="AC15" s="65"/>
      <c r="AD15" s="65"/>
      <c r="AE15" s="65"/>
      <c r="AF15" s="181">
        <f t="shared" ref="AF15" si="57">SUM(T15:AE15)</f>
        <v>100</v>
      </c>
      <c r="AG15" s="247"/>
      <c r="AH15" s="583"/>
      <c r="AI15" s="577"/>
      <c r="AJ15" s="577"/>
      <c r="AK15" s="577"/>
      <c r="AL15" s="577"/>
      <c r="AM15" s="577"/>
      <c r="AN15" s="577"/>
      <c r="AO15" s="577"/>
      <c r="AP15" s="577"/>
      <c r="AQ15" s="577"/>
      <c r="AR15" s="577"/>
      <c r="AS15" s="577"/>
      <c r="AT15" s="580"/>
    </row>
    <row r="16" spans="1:52" s="174" customFormat="1" ht="26.1" customHeight="1" x14ac:dyDescent="0.25">
      <c r="A16" s="490"/>
      <c r="B16" s="613"/>
      <c r="C16" s="743"/>
      <c r="D16" s="743"/>
      <c r="E16" s="743"/>
      <c r="F16" s="743"/>
      <c r="G16" s="743"/>
      <c r="H16" s="743"/>
      <c r="I16" s="743"/>
      <c r="J16" s="743"/>
      <c r="K16" s="743"/>
      <c r="L16" s="743"/>
      <c r="M16" s="743"/>
      <c r="N16" s="743"/>
      <c r="O16" s="746"/>
      <c r="P16" s="254"/>
      <c r="Q16" s="507" t="s">
        <v>101</v>
      </c>
      <c r="R16" s="508" t="s">
        <v>120</v>
      </c>
      <c r="S16" s="182" t="s">
        <v>44</v>
      </c>
      <c r="T16" s="64"/>
      <c r="U16" s="64"/>
      <c r="V16" s="64">
        <v>7</v>
      </c>
      <c r="W16" s="64">
        <v>8</v>
      </c>
      <c r="X16" s="64">
        <v>8</v>
      </c>
      <c r="Y16" s="64">
        <v>10</v>
      </c>
      <c r="Z16" s="64">
        <v>10</v>
      </c>
      <c r="AA16" s="64">
        <v>10</v>
      </c>
      <c r="AB16" s="64">
        <v>11</v>
      </c>
      <c r="AC16" s="64">
        <v>12</v>
      </c>
      <c r="AD16" s="64">
        <v>12</v>
      </c>
      <c r="AE16" s="64">
        <v>12</v>
      </c>
      <c r="AF16" s="184">
        <f t="shared" ref="AF16" si="58">IF(SUM(T16:AE16)=100,SUM(T16:AE16),IF(SUM(T16:AE16)=0,0,"Debe ponderar 100 puntos"))</f>
        <v>100</v>
      </c>
      <c r="AG16" s="247"/>
      <c r="AH16" s="583" t="str">
        <f t="shared" ref="AH16" si="59">IF(AND(T16=0,T17=0),"No Prog ni Ejec",IF(T16=0,CONCATENATE("No Prog, Ejec=  ",T17),T17/T16))</f>
        <v>No Prog ni Ejec</v>
      </c>
      <c r="AI16" s="577" t="str">
        <f t="shared" ref="AI16" si="60">IF(AND(U16=0,U17=0),"No Prog ni Ejec",IF(U16=0,CONCATENATE("No Prog, Ejec=  ",U17),U17/U16))</f>
        <v>No Prog ni Ejec</v>
      </c>
      <c r="AJ16" s="577">
        <f t="shared" ref="AJ16" si="61">IF(AND(V16=0,V17=0),"No Prog ni Ejec",IF(V16=0,CONCATENATE("No Prog, Ejec=  ",V17),V17/V16))</f>
        <v>1</v>
      </c>
      <c r="AK16" s="577">
        <f t="shared" ref="AK16" si="62">IF(AND(W16=0,W17=0),"No Prog ni Ejec",IF(W16=0,CONCATENATE("No Prog, Ejec=  ",W17),W17/W16))</f>
        <v>1</v>
      </c>
      <c r="AL16" s="577">
        <f t="shared" ref="AL16" si="63">IF(AND(X16=0,X17=0),"No Prog ni Ejec",IF(X16=0,CONCATENATE("No Prog, Ejec=  ",X17),X17/X16))</f>
        <v>1</v>
      </c>
      <c r="AM16" s="577">
        <f t="shared" ref="AM16" si="64">IF(AND(Y16=0,Y17=0),"No Prog ni Ejec",IF(Y16=0,CONCATENATE("No Prog, Ejec=  ",Y17),Y17/Y16))</f>
        <v>1</v>
      </c>
      <c r="AN16" s="577">
        <f t="shared" ref="AN16" si="65">IF(AND(Z16=0,Z17=0),"No Prog ni Ejec",IF(Z16=0,CONCATENATE("No Prog, Ejec=  ",Z17),Z17/Z16))</f>
        <v>1</v>
      </c>
      <c r="AO16" s="577">
        <f t="shared" ref="AO16" si="66">IF(AND(AA16=0,AA17=0),"No Prog ni Ejec",IF(AA16=0,CONCATENATE("No Prog, Ejec=  ",AA17),AA17/AA16))</f>
        <v>1</v>
      </c>
      <c r="AP16" s="577">
        <v>0.91</v>
      </c>
      <c r="AQ16" s="577">
        <f t="shared" ref="AQ16" si="67">IF(AND(AC16=0,AC17=0),"No Prog ni Ejec",IF(AC16=0,CONCATENATE("No Prog, Ejec=  ",AC17),AC17/AC16))</f>
        <v>0.91666666666666663</v>
      </c>
      <c r="AR16" s="577">
        <f t="shared" ref="AR16" si="68">IF(AND(AD16=0,AD17=0),"No Prog ni Ejec",IF(AD16=0,CONCATENATE("No Prog, Ejec=  ",AD17),AD17/AD16))</f>
        <v>0.91666666666666663</v>
      </c>
      <c r="AS16" s="577">
        <f t="shared" ref="AS16" si="69">IF(AND(AE16=0,AE17=0),"No Prog ni Ejec",IF(AE16=0,CONCATENATE("No Prog, Ejec=  ",AE17),AE17/AE16))</f>
        <v>0.91666666666666663</v>
      </c>
      <c r="AT16" s="580">
        <f t="shared" ref="AT16" si="70">IF(AND(AF16=0,AF17=0),"No Prog ni Ejec",IF(AF16=0,CONCATENATE("No Prog, Ejec=  ",AF17),AF17/AF16))</f>
        <v>0.96</v>
      </c>
    </row>
    <row r="17" spans="1:46" s="174" customFormat="1" ht="26.1" customHeight="1" x14ac:dyDescent="0.25">
      <c r="A17" s="490"/>
      <c r="B17" s="613"/>
      <c r="C17" s="743"/>
      <c r="D17" s="743"/>
      <c r="E17" s="743"/>
      <c r="F17" s="743"/>
      <c r="G17" s="743"/>
      <c r="H17" s="743"/>
      <c r="I17" s="743"/>
      <c r="J17" s="743"/>
      <c r="K17" s="743"/>
      <c r="L17" s="743"/>
      <c r="M17" s="743"/>
      <c r="N17" s="743"/>
      <c r="O17" s="746"/>
      <c r="P17" s="254"/>
      <c r="Q17" s="507"/>
      <c r="R17" s="508"/>
      <c r="S17" s="179" t="s">
        <v>45</v>
      </c>
      <c r="T17" s="65"/>
      <c r="U17" s="65"/>
      <c r="V17" s="65">
        <v>7</v>
      </c>
      <c r="W17" s="65">
        <v>8</v>
      </c>
      <c r="X17" s="65">
        <v>8</v>
      </c>
      <c r="Y17" s="65">
        <v>10</v>
      </c>
      <c r="Z17" s="65">
        <v>10</v>
      </c>
      <c r="AA17" s="65">
        <v>10</v>
      </c>
      <c r="AB17" s="65">
        <v>10</v>
      </c>
      <c r="AC17" s="65">
        <v>11</v>
      </c>
      <c r="AD17" s="65">
        <v>11</v>
      </c>
      <c r="AE17" s="65">
        <v>11</v>
      </c>
      <c r="AF17" s="181">
        <f t="shared" ref="AF17" si="71">SUM(T17:AE17)</f>
        <v>96</v>
      </c>
      <c r="AG17" s="247"/>
      <c r="AH17" s="583"/>
      <c r="AI17" s="577"/>
      <c r="AJ17" s="577"/>
      <c r="AK17" s="577"/>
      <c r="AL17" s="577"/>
      <c r="AM17" s="577"/>
      <c r="AN17" s="577"/>
      <c r="AO17" s="577"/>
      <c r="AP17" s="577"/>
      <c r="AQ17" s="577"/>
      <c r="AR17" s="577"/>
      <c r="AS17" s="577"/>
      <c r="AT17" s="580"/>
    </row>
    <row r="18" spans="1:46" s="174" customFormat="1" ht="26.1" customHeight="1" x14ac:dyDescent="0.25">
      <c r="A18" s="490"/>
      <c r="B18" s="613"/>
      <c r="C18" s="743"/>
      <c r="D18" s="743"/>
      <c r="E18" s="743"/>
      <c r="F18" s="743"/>
      <c r="G18" s="743"/>
      <c r="H18" s="743"/>
      <c r="I18" s="743"/>
      <c r="J18" s="743"/>
      <c r="K18" s="743"/>
      <c r="L18" s="743"/>
      <c r="M18" s="743"/>
      <c r="N18" s="743"/>
      <c r="O18" s="746"/>
      <c r="P18" s="254"/>
      <c r="Q18" s="507" t="s">
        <v>103</v>
      </c>
      <c r="R18" s="508" t="s">
        <v>120</v>
      </c>
      <c r="S18" s="182" t="s">
        <v>44</v>
      </c>
      <c r="T18" s="64">
        <v>50</v>
      </c>
      <c r="U18" s="64">
        <v>50</v>
      </c>
      <c r="V18" s="64"/>
      <c r="W18" s="64"/>
      <c r="X18" s="64"/>
      <c r="Y18" s="64"/>
      <c r="Z18" s="64"/>
      <c r="AA18" s="64"/>
      <c r="AB18" s="64"/>
      <c r="AC18" s="64"/>
      <c r="AD18" s="64"/>
      <c r="AE18" s="64"/>
      <c r="AF18" s="184">
        <f t="shared" ref="AF18" si="72">IF(SUM(T18:AE18)=100,SUM(T18:AE18),IF(SUM(T18:AE18)=0,0,"Debe ponderar 100 puntos"))</f>
        <v>100</v>
      </c>
      <c r="AG18" s="247"/>
      <c r="AH18" s="583">
        <f t="shared" ref="AH18" si="73">IF(AND(T18=0,T19=0),"No Prog ni Ejec",IF(T18=0,CONCATENATE("No Prog, Ejec=  ",T19),T19/T18))</f>
        <v>1</v>
      </c>
      <c r="AI18" s="577">
        <f t="shared" ref="AI18" si="74">IF(AND(U18=0,U19=0),"No Prog ni Ejec",IF(U18=0,CONCATENATE("No Prog, Ejec=  ",U19),U19/U18))</f>
        <v>1</v>
      </c>
      <c r="AJ18" s="577" t="str">
        <f t="shared" ref="AJ18" si="75">IF(AND(V18=0,V19=0),"No Prog ni Ejec",IF(V18=0,CONCATENATE("No Prog, Ejec=  ",V19),V19/V18))</f>
        <v>No Prog ni Ejec</v>
      </c>
      <c r="AK18" s="577" t="str">
        <f t="shared" ref="AK18" si="76">IF(AND(W18=0,W19=0),"No Prog ni Ejec",IF(W18=0,CONCATENATE("No Prog, Ejec=  ",W19),W19/W18))</f>
        <v>No Prog ni Ejec</v>
      </c>
      <c r="AL18" s="577" t="str">
        <f t="shared" ref="AL18" si="77">IF(AND(X18=0,X19=0),"No Prog ni Ejec",IF(X18=0,CONCATENATE("No Prog, Ejec=  ",X19),X19/X18))</f>
        <v>No Prog ni Ejec</v>
      </c>
      <c r="AM18" s="577" t="str">
        <f t="shared" ref="AM18" si="78">IF(AND(Y18=0,Y19=0),"No Prog ni Ejec",IF(Y18=0,CONCATENATE("No Prog, Ejec=  ",Y19),Y19/Y18))</f>
        <v>No Prog ni Ejec</v>
      </c>
      <c r="AN18" s="577" t="str">
        <f t="shared" ref="AN18" si="79">IF(AND(Z18=0,Z19=0),"No Prog ni Ejec",IF(Z18=0,CONCATENATE("No Prog, Ejec=  ",Z19),Z19/Z18))</f>
        <v>No Prog ni Ejec</v>
      </c>
      <c r="AO18" s="577" t="str">
        <f t="shared" ref="AO18" si="80">IF(AND(AA18=0,AA19=0),"No Prog ni Ejec",IF(AA18=0,CONCATENATE("No Prog, Ejec=  ",AA19),AA19/AA18))</f>
        <v>No Prog ni Ejec</v>
      </c>
      <c r="AP18" s="577" t="str">
        <f t="shared" ref="AP18" si="81">IF(AND(AB18=0,AB19=0),"No Prog ni Ejec",IF(AB18=0,CONCATENATE("No Prog, Ejec=  ",AB19),AB19/AB18))</f>
        <v>No Prog ni Ejec</v>
      </c>
      <c r="AQ18" s="577" t="str">
        <f t="shared" ref="AQ18" si="82">IF(AND(AC18=0,AC19=0),"No Prog ni Ejec",IF(AC18=0,CONCATENATE("No Prog, Ejec=  ",AC19),AC19/AC18))</f>
        <v>No Prog ni Ejec</v>
      </c>
      <c r="AR18" s="577" t="str">
        <f t="shared" ref="AR18" si="83">IF(AND(AD18=0,AD19=0),"No Prog ni Ejec",IF(AD18=0,CONCATENATE("No Prog, Ejec=  ",AD19),AD19/AD18))</f>
        <v>No Prog ni Ejec</v>
      </c>
      <c r="AS18" s="577" t="str">
        <f t="shared" ref="AS18" si="84">IF(AND(AE18=0,AE19=0),"No Prog ni Ejec",IF(AE18=0,CONCATENATE("No Prog, Ejec=  ",AE19),AE19/AE18))</f>
        <v>No Prog ni Ejec</v>
      </c>
      <c r="AT18" s="580">
        <f t="shared" ref="AT18" si="85">IF(AND(AF18=0,AF19=0),"No Prog ni Ejec",IF(AF18=0,CONCATENATE("No Prog, Ejec=  ",AF19),AF19/AF18))</f>
        <v>1</v>
      </c>
    </row>
    <row r="19" spans="1:46" s="174" customFormat="1" ht="26.1" customHeight="1" x14ac:dyDescent="0.25">
      <c r="A19" s="490"/>
      <c r="B19" s="613"/>
      <c r="C19" s="743"/>
      <c r="D19" s="743"/>
      <c r="E19" s="743"/>
      <c r="F19" s="743"/>
      <c r="G19" s="743"/>
      <c r="H19" s="743"/>
      <c r="I19" s="743"/>
      <c r="J19" s="743"/>
      <c r="K19" s="743"/>
      <c r="L19" s="743"/>
      <c r="M19" s="743"/>
      <c r="N19" s="743"/>
      <c r="O19" s="746"/>
      <c r="P19" s="254"/>
      <c r="Q19" s="507"/>
      <c r="R19" s="508"/>
      <c r="S19" s="179" t="s">
        <v>45</v>
      </c>
      <c r="T19" s="65">
        <v>50</v>
      </c>
      <c r="U19" s="65">
        <v>50</v>
      </c>
      <c r="V19" s="65"/>
      <c r="W19" s="65"/>
      <c r="X19" s="65"/>
      <c r="Y19" s="65"/>
      <c r="Z19" s="65"/>
      <c r="AA19" s="65"/>
      <c r="AB19" s="65"/>
      <c r="AC19" s="65"/>
      <c r="AD19" s="65"/>
      <c r="AE19" s="65"/>
      <c r="AF19" s="181">
        <f t="shared" ref="AF19" si="86">SUM(T19:AE19)</f>
        <v>100</v>
      </c>
      <c r="AG19" s="247"/>
      <c r="AH19" s="583"/>
      <c r="AI19" s="577"/>
      <c r="AJ19" s="577"/>
      <c r="AK19" s="577"/>
      <c r="AL19" s="577"/>
      <c r="AM19" s="577"/>
      <c r="AN19" s="577"/>
      <c r="AO19" s="577"/>
      <c r="AP19" s="577"/>
      <c r="AQ19" s="577"/>
      <c r="AR19" s="577"/>
      <c r="AS19" s="577"/>
      <c r="AT19" s="580"/>
    </row>
    <row r="20" spans="1:46" s="174" customFormat="1" ht="26.1" customHeight="1" x14ac:dyDescent="0.25">
      <c r="A20" s="490"/>
      <c r="B20" s="613"/>
      <c r="C20" s="743"/>
      <c r="D20" s="743"/>
      <c r="E20" s="743"/>
      <c r="F20" s="743"/>
      <c r="G20" s="743"/>
      <c r="H20" s="743"/>
      <c r="I20" s="743"/>
      <c r="J20" s="743"/>
      <c r="K20" s="743"/>
      <c r="L20" s="743"/>
      <c r="M20" s="743"/>
      <c r="N20" s="743"/>
      <c r="O20" s="746"/>
      <c r="P20" s="254"/>
      <c r="Q20" s="507" t="s">
        <v>297</v>
      </c>
      <c r="R20" s="508" t="s">
        <v>121</v>
      </c>
      <c r="S20" s="182" t="s">
        <v>44</v>
      </c>
      <c r="T20" s="68"/>
      <c r="U20" s="68"/>
      <c r="V20" s="64">
        <v>10</v>
      </c>
      <c r="W20" s="64">
        <v>10</v>
      </c>
      <c r="X20" s="64">
        <v>10</v>
      </c>
      <c r="Y20" s="64">
        <v>10</v>
      </c>
      <c r="Z20" s="64">
        <v>10</v>
      </c>
      <c r="AA20" s="64">
        <v>10</v>
      </c>
      <c r="AB20" s="64">
        <v>10</v>
      </c>
      <c r="AC20" s="64">
        <v>10</v>
      </c>
      <c r="AD20" s="64">
        <v>10</v>
      </c>
      <c r="AE20" s="64">
        <v>10</v>
      </c>
      <c r="AF20" s="184">
        <f t="shared" ref="AF20" si="87">IF(SUM(T20:AE20)=100,SUM(T20:AE20),IF(SUM(T20:AE20)=0,0,"Debe ponderar 100 puntos"))</f>
        <v>100</v>
      </c>
      <c r="AG20" s="247"/>
      <c r="AH20" s="583" t="str">
        <f t="shared" ref="AH20" si="88">IF(AND(T20=0,T21=0),"No Prog ni Ejec",IF(T20=0,CONCATENATE("No Prog, Ejec=  ",T21),T21/T20))</f>
        <v>No Prog ni Ejec</v>
      </c>
      <c r="AI20" s="577" t="str">
        <f t="shared" ref="AI20" si="89">IF(AND(U20=0,U21=0),"No Prog ni Ejec",IF(U20=0,CONCATENATE("No Prog, Ejec=  ",U21),U21/U20))</f>
        <v>No Prog ni Ejec</v>
      </c>
      <c r="AJ20" s="577">
        <f t="shared" ref="AJ20" si="90">IF(AND(V20=0,V21=0),"No Prog ni Ejec",IF(V20=0,CONCATENATE("No Prog, Ejec=  ",V21),V21/V20))</f>
        <v>1</v>
      </c>
      <c r="AK20" s="577">
        <f t="shared" ref="AK20" si="91">IF(AND(W20=0,W21=0),"No Prog ni Ejec",IF(W20=0,CONCATENATE("No Prog, Ejec=  ",W21),W21/W20))</f>
        <v>1</v>
      </c>
      <c r="AL20" s="577">
        <f t="shared" ref="AL20" si="92">IF(AND(X20=0,X21=0),"No Prog ni Ejec",IF(X20=0,CONCATENATE("No Prog, Ejec=  ",X21),X21/X20))</f>
        <v>1</v>
      </c>
      <c r="AM20" s="577">
        <f t="shared" ref="AM20" si="93">IF(AND(Y20=0,Y21=0),"No Prog ni Ejec",IF(Y20=0,CONCATENATE("No Prog, Ejec=  ",Y21),Y21/Y20))</f>
        <v>1</v>
      </c>
      <c r="AN20" s="577">
        <f t="shared" ref="AN20" si="94">IF(AND(Z20=0,Z21=0),"No Prog ni Ejec",IF(Z20=0,CONCATENATE("No Prog, Ejec=  ",Z21),Z21/Z20))</f>
        <v>1</v>
      </c>
      <c r="AO20" s="577">
        <f t="shared" ref="AO20" si="95">IF(AND(AA20=0,AA21=0),"No Prog ni Ejec",IF(AA20=0,CONCATENATE("No Prog, Ejec=  ",AA21),AA21/AA20))</f>
        <v>1</v>
      </c>
      <c r="AP20" s="577">
        <f t="shared" ref="AP20" si="96">IF(AND(AB20=0,AB21=0),"No Prog ni Ejec",IF(AB20=0,CONCATENATE("No Prog, Ejec=  ",AB21),AB21/AB20))</f>
        <v>1</v>
      </c>
      <c r="AQ20" s="577">
        <f t="shared" ref="AQ20" si="97">IF(AND(AC20=0,AC21=0),"No Prog ni Ejec",IF(AC20=0,CONCATENATE("No Prog, Ejec=  ",AC21),AC21/AC20))</f>
        <v>1</v>
      </c>
      <c r="AR20" s="577">
        <f t="shared" ref="AR20" si="98">IF(AND(AD20=0,AD21=0),"No Prog ni Ejec",IF(AD20=0,CONCATENATE("No Prog, Ejec=  ",AD21),AD21/AD20))</f>
        <v>1</v>
      </c>
      <c r="AS20" s="577">
        <f t="shared" ref="AS20" si="99">IF(AND(AE20=0,AE21=0),"No Prog ni Ejec",IF(AE20=0,CONCATENATE("No Prog, Ejec=  ",AE21),AE21/AE20))</f>
        <v>1</v>
      </c>
      <c r="AT20" s="580">
        <f t="shared" ref="AT20" si="100">IF(AND(AF20=0,AF21=0),"No Prog ni Ejec",IF(AF20=0,CONCATENATE("No Prog, Ejec=  ",AF21),AF21/AF20))</f>
        <v>1</v>
      </c>
    </row>
    <row r="21" spans="1:46" s="174" customFormat="1" ht="26.1" customHeight="1" x14ac:dyDescent="0.25">
      <c r="A21" s="490"/>
      <c r="B21" s="613"/>
      <c r="C21" s="743"/>
      <c r="D21" s="743"/>
      <c r="E21" s="743"/>
      <c r="F21" s="743"/>
      <c r="G21" s="743"/>
      <c r="H21" s="743"/>
      <c r="I21" s="743"/>
      <c r="J21" s="743"/>
      <c r="K21" s="743"/>
      <c r="L21" s="743"/>
      <c r="M21" s="743"/>
      <c r="N21" s="743"/>
      <c r="O21" s="746"/>
      <c r="P21" s="254"/>
      <c r="Q21" s="507"/>
      <c r="R21" s="508"/>
      <c r="S21" s="179" t="s">
        <v>45</v>
      </c>
      <c r="T21" s="65"/>
      <c r="U21" s="65"/>
      <c r="V21" s="65">
        <v>10</v>
      </c>
      <c r="W21" s="65">
        <v>10</v>
      </c>
      <c r="X21" s="65">
        <v>10</v>
      </c>
      <c r="Y21" s="65">
        <v>10</v>
      </c>
      <c r="Z21" s="65">
        <v>10</v>
      </c>
      <c r="AA21" s="65">
        <v>10</v>
      </c>
      <c r="AB21" s="65">
        <v>10</v>
      </c>
      <c r="AC21" s="65">
        <v>10</v>
      </c>
      <c r="AD21" s="65">
        <v>10</v>
      </c>
      <c r="AE21" s="65">
        <v>10</v>
      </c>
      <c r="AF21" s="181">
        <f t="shared" ref="AF21" si="101">SUM(T21:AE21)</f>
        <v>100</v>
      </c>
      <c r="AG21" s="247"/>
      <c r="AH21" s="583"/>
      <c r="AI21" s="577"/>
      <c r="AJ21" s="577"/>
      <c r="AK21" s="577"/>
      <c r="AL21" s="577"/>
      <c r="AM21" s="577"/>
      <c r="AN21" s="577"/>
      <c r="AO21" s="577"/>
      <c r="AP21" s="577"/>
      <c r="AQ21" s="577"/>
      <c r="AR21" s="577"/>
      <c r="AS21" s="577"/>
      <c r="AT21" s="580"/>
    </row>
    <row r="22" spans="1:46" s="174" customFormat="1" ht="26.1" customHeight="1" x14ac:dyDescent="0.25">
      <c r="A22" s="490"/>
      <c r="B22" s="613"/>
      <c r="C22" s="743"/>
      <c r="D22" s="743"/>
      <c r="E22" s="743"/>
      <c r="F22" s="743"/>
      <c r="G22" s="743"/>
      <c r="H22" s="743"/>
      <c r="I22" s="743"/>
      <c r="J22" s="743"/>
      <c r="K22" s="743"/>
      <c r="L22" s="743"/>
      <c r="M22" s="743"/>
      <c r="N22" s="743"/>
      <c r="O22" s="746"/>
      <c r="P22" s="254"/>
      <c r="Q22" s="507" t="s">
        <v>298</v>
      </c>
      <c r="R22" s="508" t="s">
        <v>121</v>
      </c>
      <c r="S22" s="182" t="s">
        <v>44</v>
      </c>
      <c r="T22" s="68">
        <v>50</v>
      </c>
      <c r="U22" s="68">
        <v>50</v>
      </c>
      <c r="V22" s="68"/>
      <c r="W22" s="68"/>
      <c r="X22" s="299"/>
      <c r="Y22" s="68"/>
      <c r="Z22" s="68"/>
      <c r="AA22" s="68"/>
      <c r="AB22" s="68"/>
      <c r="AC22" s="68"/>
      <c r="AD22" s="68"/>
      <c r="AE22" s="68"/>
      <c r="AF22" s="184">
        <f t="shared" ref="AF22" si="102">IF(SUM(T22:AE22)=100,SUM(T22:AE22),IF(SUM(T22:AE22)=0,0,"Debe ponderar 100 puntos"))</f>
        <v>100</v>
      </c>
      <c r="AG22" s="247"/>
      <c r="AH22" s="583">
        <f t="shared" ref="AH22" si="103">IF(AND(T22=0,T23=0),"No Prog ni Ejec",IF(T22=0,CONCATENATE("No Prog, Ejec=  ",T23),T23/T22))</f>
        <v>1</v>
      </c>
      <c r="AI22" s="577">
        <f t="shared" ref="AI22" si="104">IF(AND(U22=0,U23=0),"No Prog ni Ejec",IF(U22=0,CONCATENATE("No Prog, Ejec=  ",U23),U23/U22))</f>
        <v>1</v>
      </c>
      <c r="AJ22" s="577" t="str">
        <f t="shared" ref="AJ22" si="105">IF(AND(V22=0,V23=0),"No Prog ni Ejec",IF(V22=0,CONCATENATE("No Prog, Ejec=  ",V23),V23/V22))</f>
        <v>No Prog ni Ejec</v>
      </c>
      <c r="AK22" s="577" t="str">
        <f t="shared" ref="AK22" si="106">IF(AND(W22=0,W23=0),"No Prog ni Ejec",IF(W22=0,CONCATENATE("No Prog, Ejec=  ",W23),W23/W22))</f>
        <v>No Prog ni Ejec</v>
      </c>
      <c r="AL22" s="577" t="str">
        <f t="shared" ref="AL22" si="107">IF(AND(X22=0,X23=0),"No Prog ni Ejec",IF(X22=0,CONCATENATE("No Prog, Ejec=  ",X23),X23/X22))</f>
        <v>No Prog ni Ejec</v>
      </c>
      <c r="AM22" s="577" t="str">
        <f t="shared" ref="AM22" si="108">IF(AND(Y22=0,Y23=0),"No Prog ni Ejec",IF(Y22=0,CONCATENATE("No Prog, Ejec=  ",Y23),Y23/Y22))</f>
        <v>No Prog ni Ejec</v>
      </c>
      <c r="AN22" s="577" t="str">
        <f t="shared" ref="AN22" si="109">IF(AND(Z22=0,Z23=0),"No Prog ni Ejec",IF(Z22=0,CONCATENATE("No Prog, Ejec=  ",Z23),Z23/Z22))</f>
        <v>No Prog ni Ejec</v>
      </c>
      <c r="AO22" s="577" t="str">
        <f t="shared" ref="AO22" si="110">IF(AND(AA22=0,AA23=0),"No Prog ni Ejec",IF(AA22=0,CONCATENATE("No Prog, Ejec=  ",AA23),AA23/AA22))</f>
        <v>No Prog ni Ejec</v>
      </c>
      <c r="AP22" s="577" t="str">
        <f t="shared" ref="AP22" si="111">IF(AND(AB22=0,AB23=0),"No Prog ni Ejec",IF(AB22=0,CONCATENATE("No Prog, Ejec=  ",AB23),AB23/AB22))</f>
        <v>No Prog ni Ejec</v>
      </c>
      <c r="AQ22" s="577" t="str">
        <f t="shared" ref="AQ22" si="112">IF(AND(AC22=0,AC23=0),"No Prog ni Ejec",IF(AC22=0,CONCATENATE("No Prog, Ejec=  ",AC23),AC23/AC22))</f>
        <v>No Prog ni Ejec</v>
      </c>
      <c r="AR22" s="577" t="str">
        <f t="shared" ref="AR22" si="113">IF(AND(AD22=0,AD23=0),"No Prog ni Ejec",IF(AD22=0,CONCATENATE("No Prog, Ejec=  ",AD23),AD23/AD22))</f>
        <v>No Prog ni Ejec</v>
      </c>
      <c r="AS22" s="577" t="str">
        <f t="shared" ref="AS22" si="114">IF(AND(AE22=0,AE23=0),"No Prog ni Ejec",IF(AE22=0,CONCATENATE("No Prog, Ejec=  ",AE23),AE23/AE22))</f>
        <v>No Prog ni Ejec</v>
      </c>
      <c r="AT22" s="580">
        <f t="shared" ref="AT22" si="115">IF(AND(AF22=0,AF23=0),"No Prog ni Ejec",IF(AF22=0,CONCATENATE("No Prog, Ejec=  ",AF23),AF23/AF22))</f>
        <v>1</v>
      </c>
    </row>
    <row r="23" spans="1:46" s="174" customFormat="1" ht="26.1" customHeight="1" thickBot="1" x14ac:dyDescent="0.3">
      <c r="A23" s="491"/>
      <c r="B23" s="614"/>
      <c r="C23" s="744"/>
      <c r="D23" s="744"/>
      <c r="E23" s="744"/>
      <c r="F23" s="744"/>
      <c r="G23" s="744"/>
      <c r="H23" s="744"/>
      <c r="I23" s="744"/>
      <c r="J23" s="744"/>
      <c r="K23" s="744"/>
      <c r="L23" s="744"/>
      <c r="M23" s="744"/>
      <c r="N23" s="744"/>
      <c r="O23" s="747"/>
      <c r="P23" s="254"/>
      <c r="Q23" s="516"/>
      <c r="R23" s="509"/>
      <c r="S23" s="185" t="s">
        <v>45</v>
      </c>
      <c r="T23" s="65">
        <v>50</v>
      </c>
      <c r="U23" s="65">
        <v>50</v>
      </c>
      <c r="V23" s="65"/>
      <c r="W23" s="300"/>
      <c r="X23" s="66"/>
      <c r="Y23" s="301"/>
      <c r="Z23" s="65"/>
      <c r="AA23" s="65"/>
      <c r="AB23" s="65"/>
      <c r="AC23" s="65"/>
      <c r="AD23" s="65"/>
      <c r="AE23" s="65"/>
      <c r="AF23" s="187">
        <f t="shared" ref="AF23" si="116">SUM(T23:AE23)</f>
        <v>100</v>
      </c>
      <c r="AG23" s="247"/>
      <c r="AH23" s="598"/>
      <c r="AI23" s="586"/>
      <c r="AJ23" s="586"/>
      <c r="AK23" s="586"/>
      <c r="AL23" s="586"/>
      <c r="AM23" s="586"/>
      <c r="AN23" s="586"/>
      <c r="AO23" s="586"/>
      <c r="AP23" s="586"/>
      <c r="AQ23" s="586"/>
      <c r="AR23" s="586"/>
      <c r="AS23" s="586"/>
      <c r="AT23" s="585"/>
    </row>
    <row r="24" spans="1:46" s="174" customFormat="1" ht="26.1" customHeight="1" thickTop="1" x14ac:dyDescent="0.25">
      <c r="A24" s="490">
        <v>2</v>
      </c>
      <c r="B24" s="613" t="str">
        <f>+'CONSOLIDADO ENE-DIC 2017'!C28</f>
        <v>Participar y/o realizar 93 actividades de promoción y posicionamiento turístico</v>
      </c>
      <c r="C24" s="722">
        <v>1</v>
      </c>
      <c r="D24" s="722">
        <v>5</v>
      </c>
      <c r="E24" s="722">
        <v>5</v>
      </c>
      <c r="F24" s="722">
        <v>2</v>
      </c>
      <c r="G24" s="722">
        <v>7</v>
      </c>
      <c r="H24" s="722">
        <v>5</v>
      </c>
      <c r="I24" s="722">
        <v>10</v>
      </c>
      <c r="J24" s="722">
        <v>11</v>
      </c>
      <c r="K24" s="722">
        <v>16</v>
      </c>
      <c r="L24" s="722">
        <v>19</v>
      </c>
      <c r="M24" s="722">
        <v>14</v>
      </c>
      <c r="N24" s="722">
        <v>6</v>
      </c>
      <c r="O24" s="726">
        <f>SUM(C24:N49)</f>
        <v>101</v>
      </c>
      <c r="P24" s="254"/>
      <c r="Q24" s="498" t="s">
        <v>66</v>
      </c>
      <c r="R24" s="499" t="s">
        <v>299</v>
      </c>
      <c r="S24" s="191" t="s">
        <v>44</v>
      </c>
      <c r="T24" s="70"/>
      <c r="U24" s="70"/>
      <c r="V24" s="70"/>
      <c r="W24" s="70"/>
      <c r="X24" s="64"/>
      <c r="Y24" s="70"/>
      <c r="Z24" s="70"/>
      <c r="AA24" s="70"/>
      <c r="AB24" s="70">
        <v>100</v>
      </c>
      <c r="AC24" s="70"/>
      <c r="AD24" s="70"/>
      <c r="AE24" s="70"/>
      <c r="AF24" s="193">
        <f t="shared" ref="AF24" si="117">IF(SUM(T24:AE24)=100,SUM(T24:AE24),IF(SUM(T24:AE24)=0,0,"Debe ponderar 100 puntos"))</f>
        <v>100</v>
      </c>
      <c r="AG24" s="247"/>
      <c r="AH24" s="506" t="str">
        <f t="shared" ref="AH24" si="118">IF(AND(T24=0,T25=0),"No Prog ni Ejec",IF(T24=0,CONCATENATE("No Prog, Ejec=  ",T25),T25/T24))</f>
        <v>No Prog ni Ejec</v>
      </c>
      <c r="AI24" s="485" t="str">
        <f t="shared" ref="AI24" si="119">IF(AND(U24=0,U25=0),"No Prog ni Ejec",IF(U24=0,CONCATENATE("No Prog, Ejec=  ",U25),U25/U24))</f>
        <v>No Prog ni Ejec</v>
      </c>
      <c r="AJ24" s="485" t="str">
        <f t="shared" ref="AJ24" si="120">IF(AND(V24=0,V25=0),"No Prog ni Ejec",IF(V24=0,CONCATENATE("No Prog, Ejec=  ",V25),V25/V24))</f>
        <v>No Prog ni Ejec</v>
      </c>
      <c r="AK24" s="485" t="str">
        <f t="shared" ref="AK24" si="121">IF(AND(W24=0,W25=0),"No Prog ni Ejec",IF(W24=0,CONCATENATE("No Prog, Ejec=  ",W25),W25/W24))</f>
        <v>No Prog ni Ejec</v>
      </c>
      <c r="AL24" s="485" t="str">
        <f t="shared" ref="AL24" si="122">IF(AND(X24=0,X25=0),"No Prog ni Ejec",IF(X24=0,CONCATENATE("No Prog, Ejec=  ",X25),X25/X24))</f>
        <v>No Prog ni Ejec</v>
      </c>
      <c r="AM24" s="485" t="str">
        <f t="shared" ref="AM24" si="123">IF(AND(Y24=0,Y25=0),"No Prog ni Ejec",IF(Y24=0,CONCATENATE("No Prog, Ejec=  ",Y25),Y25/Y24))</f>
        <v>No Prog ni Ejec</v>
      </c>
      <c r="AN24" s="485" t="str">
        <f t="shared" ref="AN24" si="124">IF(AND(Z24=0,Z25=0),"No Prog ni Ejec",IF(Z24=0,CONCATENATE("No Prog, Ejec=  ",Z25),Z25/Z24))</f>
        <v>No Prog ni Ejec</v>
      </c>
      <c r="AO24" s="485" t="str">
        <f t="shared" ref="AO24" si="125">IF(AND(AA24=0,AA25=0),"No Prog ni Ejec",IF(AA24=0,CONCATENATE("No Prog, Ejec=  ",AA25),AA25/AA24))</f>
        <v>No Prog ni Ejec</v>
      </c>
      <c r="AP24" s="485">
        <f t="shared" ref="AP24" si="126">IF(AND(AB24=0,AB25=0),"No Prog ni Ejec",IF(AB24=0,CONCATENATE("No Prog, Ejec=  ",AB25),AB25/AB24))</f>
        <v>0</v>
      </c>
      <c r="AQ24" s="485" t="str">
        <f t="shared" ref="AQ24" si="127">IF(AND(AC24=0,AC25=0),"No Prog ni Ejec",IF(AC24=0,CONCATENATE("No Prog, Ejec=  ",AC25),AC25/AC24))</f>
        <v>No Prog, Ejec=  50</v>
      </c>
      <c r="AR24" s="485" t="str">
        <f t="shared" ref="AR24" si="128">IF(AND(AD24=0,AD25=0),"No Prog ni Ejec",IF(AD24=0,CONCATENATE("No Prog, Ejec=  ",AD25),AD25/AD24))</f>
        <v>No Prog, Ejec=  50</v>
      </c>
      <c r="AS24" s="485" t="str">
        <f t="shared" ref="AS24" si="129">IF(AND(AE24=0,AE25=0),"No Prog ni Ejec",IF(AE24=0,CONCATENATE("No Prog, Ejec=  ",AE25),AE25/AE24))</f>
        <v>No Prog ni Ejec</v>
      </c>
      <c r="AT24" s="483">
        <f t="shared" ref="AT24" si="130">IF(AND(AF24=0,AF25=0),"No Prog ni Ejec",IF(AF24=0,CONCATENATE("No Prog, Ejec=  ",AF25),AF25/AF24))</f>
        <v>1</v>
      </c>
    </row>
    <row r="25" spans="1:46" s="174" customFormat="1" ht="26.1" customHeight="1" x14ac:dyDescent="0.25">
      <c r="A25" s="490"/>
      <c r="B25" s="613"/>
      <c r="C25" s="722"/>
      <c r="D25" s="722"/>
      <c r="E25" s="722"/>
      <c r="F25" s="722"/>
      <c r="G25" s="722"/>
      <c r="H25" s="722"/>
      <c r="I25" s="722"/>
      <c r="J25" s="722"/>
      <c r="K25" s="722"/>
      <c r="L25" s="722"/>
      <c r="M25" s="722"/>
      <c r="N25" s="722"/>
      <c r="O25" s="726"/>
      <c r="P25" s="254"/>
      <c r="Q25" s="507"/>
      <c r="R25" s="508"/>
      <c r="S25" s="179" t="s">
        <v>45</v>
      </c>
      <c r="T25" s="65"/>
      <c r="U25" s="65"/>
      <c r="V25" s="65"/>
      <c r="W25" s="65"/>
      <c r="X25" s="65"/>
      <c r="Y25" s="65"/>
      <c r="Z25" s="65"/>
      <c r="AA25" s="65"/>
      <c r="AB25" s="65">
        <v>0</v>
      </c>
      <c r="AC25" s="65">
        <v>50</v>
      </c>
      <c r="AD25" s="65">
        <v>50</v>
      </c>
      <c r="AE25" s="65"/>
      <c r="AF25" s="181">
        <f t="shared" ref="AF25" si="131">SUM(T25:AE25)</f>
        <v>100</v>
      </c>
      <c r="AG25" s="247"/>
      <c r="AH25" s="583"/>
      <c r="AI25" s="577"/>
      <c r="AJ25" s="577"/>
      <c r="AK25" s="577"/>
      <c r="AL25" s="577"/>
      <c r="AM25" s="577"/>
      <c r="AN25" s="577"/>
      <c r="AO25" s="577"/>
      <c r="AP25" s="577"/>
      <c r="AQ25" s="577"/>
      <c r="AR25" s="577"/>
      <c r="AS25" s="577"/>
      <c r="AT25" s="580"/>
    </row>
    <row r="26" spans="1:46" s="174" customFormat="1" ht="26.1" customHeight="1" x14ac:dyDescent="0.25">
      <c r="A26" s="490"/>
      <c r="B26" s="613"/>
      <c r="C26" s="722"/>
      <c r="D26" s="722"/>
      <c r="E26" s="722"/>
      <c r="F26" s="722"/>
      <c r="G26" s="722"/>
      <c r="H26" s="722"/>
      <c r="I26" s="722"/>
      <c r="J26" s="722"/>
      <c r="K26" s="722"/>
      <c r="L26" s="722"/>
      <c r="M26" s="722"/>
      <c r="N26" s="722"/>
      <c r="O26" s="726"/>
      <c r="P26" s="254"/>
      <c r="Q26" s="507" t="s">
        <v>67</v>
      </c>
      <c r="R26" s="508" t="s">
        <v>299</v>
      </c>
      <c r="S26" s="182" t="s">
        <v>44</v>
      </c>
      <c r="T26" s="68">
        <v>33</v>
      </c>
      <c r="U26" s="68"/>
      <c r="V26" s="68">
        <v>67</v>
      </c>
      <c r="W26" s="68"/>
      <c r="X26" s="68"/>
      <c r="Y26" s="68"/>
      <c r="Z26" s="68"/>
      <c r="AA26" s="68"/>
      <c r="AB26" s="68"/>
      <c r="AC26" s="68"/>
      <c r="AD26" s="68"/>
      <c r="AE26" s="68"/>
      <c r="AF26" s="184">
        <f t="shared" ref="AF26" si="132">IF(SUM(T26:AE26)=100,SUM(T26:AE26),IF(SUM(T26:AE26)=0,0,"Debe ponderar 100 puntos"))</f>
        <v>100</v>
      </c>
      <c r="AG26" s="247"/>
      <c r="AH26" s="583">
        <f t="shared" ref="AH26" si="133">IF(AND(T26=0,T27=0),"No Prog ni Ejec",IF(T26=0,CONCATENATE("No Prog, Ejec=  ",T27),T27/T26))</f>
        <v>1</v>
      </c>
      <c r="AI26" s="577" t="str">
        <f t="shared" ref="AI26" si="134">IF(AND(U26=0,U27=0),"No Prog ni Ejec",IF(U26=0,CONCATENATE("No Prog, Ejec=  ",U27),U27/U26))</f>
        <v>No Prog ni Ejec</v>
      </c>
      <c r="AJ26" s="577">
        <f t="shared" ref="AJ26" si="135">IF(AND(V26=0,V27=0),"No Prog ni Ejec",IF(V26=0,CONCATENATE("No Prog, Ejec=  ",V27),V27/V26))</f>
        <v>1</v>
      </c>
      <c r="AK26" s="577" t="str">
        <f t="shared" ref="AK26" si="136">IF(AND(W26=0,W27=0),"No Prog ni Ejec",IF(W26=0,CONCATENATE("No Prog, Ejec=  ",W27),W27/W26))</f>
        <v>No Prog ni Ejec</v>
      </c>
      <c r="AL26" s="577" t="str">
        <f t="shared" ref="AL26" si="137">IF(AND(X26=0,X27=0),"No Prog ni Ejec",IF(X26=0,CONCATENATE("No Prog, Ejec=  ",X27),X27/X26))</f>
        <v>No Prog ni Ejec</v>
      </c>
      <c r="AM26" s="577" t="str">
        <f t="shared" ref="AM26" si="138">IF(AND(Y26=0,Y27=0),"No Prog ni Ejec",IF(Y26=0,CONCATENATE("No Prog, Ejec=  ",Y27),Y27/Y26))</f>
        <v>No Prog ni Ejec</v>
      </c>
      <c r="AN26" s="577" t="str">
        <f t="shared" ref="AN26" si="139">IF(AND(Z26=0,Z27=0),"No Prog ni Ejec",IF(Z26=0,CONCATENATE("No Prog, Ejec=  ",Z27),Z27/Z26))</f>
        <v>No Prog ni Ejec</v>
      </c>
      <c r="AO26" s="577" t="str">
        <f t="shared" ref="AO26" si="140">IF(AND(AA26=0,AA27=0),"No Prog ni Ejec",IF(AA26=0,CONCATENATE("No Prog, Ejec=  ",AA27),AA27/AA26))</f>
        <v>No Prog ni Ejec</v>
      </c>
      <c r="AP26" s="577" t="str">
        <f t="shared" ref="AP26" si="141">IF(AND(AB26=0,AB27=0),"No Prog ni Ejec",IF(AB26=0,CONCATENATE("No Prog, Ejec=  ",AB27),AB27/AB26))</f>
        <v>No Prog ni Ejec</v>
      </c>
      <c r="AQ26" s="577" t="str">
        <f t="shared" ref="AQ26" si="142">IF(AND(AC26=0,AC27=0),"No Prog ni Ejec",IF(AC26=0,CONCATENATE("No Prog, Ejec=  ",AC27),AC27/AC26))</f>
        <v>No Prog ni Ejec</v>
      </c>
      <c r="AR26" s="577" t="str">
        <f t="shared" ref="AR26" si="143">IF(AND(AD26=0,AD27=0),"No Prog ni Ejec",IF(AD26=0,CONCATENATE("No Prog, Ejec=  ",AD27),AD27/AD26))</f>
        <v>No Prog ni Ejec</v>
      </c>
      <c r="AS26" s="577" t="str">
        <f t="shared" ref="AS26" si="144">IF(AND(AE26=0,AE27=0),"No Prog ni Ejec",IF(AE26=0,CONCATENATE("No Prog, Ejec=  ",AE27),AE27/AE26))</f>
        <v>No Prog ni Ejec</v>
      </c>
      <c r="AT26" s="580">
        <f t="shared" ref="AT26" si="145">IF(AND(AF26=0,AF27=0),"No Prog ni Ejec",IF(AF26=0,CONCATENATE("No Prog, Ejec=  ",AF27),AF27/AF26))</f>
        <v>1</v>
      </c>
    </row>
    <row r="27" spans="1:46" s="174" customFormat="1" ht="26.1" customHeight="1" x14ac:dyDescent="0.25">
      <c r="A27" s="490"/>
      <c r="B27" s="613"/>
      <c r="C27" s="722"/>
      <c r="D27" s="722"/>
      <c r="E27" s="722"/>
      <c r="F27" s="722"/>
      <c r="G27" s="722"/>
      <c r="H27" s="722"/>
      <c r="I27" s="722"/>
      <c r="J27" s="722"/>
      <c r="K27" s="722"/>
      <c r="L27" s="722"/>
      <c r="M27" s="722"/>
      <c r="N27" s="722"/>
      <c r="O27" s="726"/>
      <c r="P27" s="254"/>
      <c r="Q27" s="507"/>
      <c r="R27" s="508"/>
      <c r="S27" s="179" t="s">
        <v>45</v>
      </c>
      <c r="T27" s="65">
        <v>33</v>
      </c>
      <c r="U27" s="65"/>
      <c r="V27" s="65">
        <v>67</v>
      </c>
      <c r="W27" s="65"/>
      <c r="X27" s="65"/>
      <c r="Y27" s="65"/>
      <c r="Z27" s="65"/>
      <c r="AA27" s="65"/>
      <c r="AB27" s="65"/>
      <c r="AC27" s="65"/>
      <c r="AD27" s="65"/>
      <c r="AE27" s="65"/>
      <c r="AF27" s="181">
        <f t="shared" ref="AF27" si="146">SUM(T27:AE27)</f>
        <v>100</v>
      </c>
      <c r="AG27" s="247"/>
      <c r="AH27" s="583"/>
      <c r="AI27" s="577"/>
      <c r="AJ27" s="577"/>
      <c r="AK27" s="577"/>
      <c r="AL27" s="577"/>
      <c r="AM27" s="577"/>
      <c r="AN27" s="577"/>
      <c r="AO27" s="577"/>
      <c r="AP27" s="577"/>
      <c r="AQ27" s="577"/>
      <c r="AR27" s="577"/>
      <c r="AS27" s="577"/>
      <c r="AT27" s="580"/>
    </row>
    <row r="28" spans="1:46" s="174" customFormat="1" ht="30.75" customHeight="1" x14ac:dyDescent="0.25">
      <c r="A28" s="490"/>
      <c r="B28" s="613"/>
      <c r="C28" s="722"/>
      <c r="D28" s="722"/>
      <c r="E28" s="722"/>
      <c r="F28" s="722"/>
      <c r="G28" s="722"/>
      <c r="H28" s="722"/>
      <c r="I28" s="722"/>
      <c r="J28" s="722"/>
      <c r="K28" s="722"/>
      <c r="L28" s="722"/>
      <c r="M28" s="722"/>
      <c r="N28" s="722"/>
      <c r="O28" s="726"/>
      <c r="P28" s="254"/>
      <c r="Q28" s="507" t="s">
        <v>68</v>
      </c>
      <c r="R28" s="508" t="s">
        <v>300</v>
      </c>
      <c r="S28" s="182" t="s">
        <v>44</v>
      </c>
      <c r="T28" s="68"/>
      <c r="U28" s="68"/>
      <c r="V28" s="68"/>
      <c r="W28" s="68"/>
      <c r="X28" s="68"/>
      <c r="Y28" s="68">
        <v>17</v>
      </c>
      <c r="Z28" s="68">
        <v>17</v>
      </c>
      <c r="AA28" s="68">
        <v>17</v>
      </c>
      <c r="AB28" s="68">
        <v>17</v>
      </c>
      <c r="AC28" s="68">
        <v>17</v>
      </c>
      <c r="AD28" s="68">
        <v>15</v>
      </c>
      <c r="AE28" s="68"/>
      <c r="AF28" s="184">
        <f t="shared" ref="AF28" si="147">IF(SUM(T28:AE28)=100,SUM(T28:AE28),IF(SUM(T28:AE28)=0,0,"Debe ponderar 100 puntos"))</f>
        <v>100</v>
      </c>
      <c r="AG28" s="247"/>
      <c r="AH28" s="583" t="str">
        <f t="shared" ref="AH28" si="148">IF(AND(T28=0,T29=0),"No Prog ni Ejec",IF(T28=0,CONCATENATE("No Prog, Ejec=  ",T29),T29/T28))</f>
        <v>No Prog ni Ejec</v>
      </c>
      <c r="AI28" s="577" t="str">
        <f t="shared" ref="AI28" si="149">IF(AND(U28=0,U29=0),"No Prog ni Ejec",IF(U28=0,CONCATENATE("No Prog, Ejec=  ",U29),U29/U28))</f>
        <v>No Prog ni Ejec</v>
      </c>
      <c r="AJ28" s="577" t="str">
        <f t="shared" ref="AJ28" si="150">IF(AND(V28=0,V29=0),"No Prog ni Ejec",IF(V28=0,CONCATENATE("No Prog, Ejec=  ",V29),V29/V28))</f>
        <v>No Prog ni Ejec</v>
      </c>
      <c r="AK28" s="577" t="str">
        <f t="shared" ref="AK28" si="151">IF(AND(W28=0,W29=0),"No Prog ni Ejec",IF(W28=0,CONCATENATE("No Prog, Ejec=  ",W29),W29/W28))</f>
        <v>No Prog ni Ejec</v>
      </c>
      <c r="AL28" s="577" t="str">
        <f t="shared" ref="AL28" si="152">IF(AND(X28=0,X29=0),"No Prog ni Ejec",IF(X28=0,CONCATENATE("No Prog, Ejec=  ",X29),X29/X28))</f>
        <v>No Prog, Ejec=  17</v>
      </c>
      <c r="AM28" s="577">
        <f t="shared" ref="AM28" si="153">IF(AND(Y28=0,Y29=0),"No Prog ni Ejec",IF(Y28=0,CONCATENATE("No Prog, Ejec=  ",Y29),Y29/Y28))</f>
        <v>1</v>
      </c>
      <c r="AN28" s="577">
        <f t="shared" ref="AN28" si="154">IF(AND(Z28=0,Z29=0),"No Prog ni Ejec",IF(Z28=0,CONCATENATE("No Prog, Ejec=  ",Z29),Z29/Z28))</f>
        <v>1</v>
      </c>
      <c r="AO28" s="577">
        <f t="shared" ref="AO28" si="155">IF(AND(AA28=0,AA29=0),"No Prog ni Ejec",IF(AA28=0,CONCATENATE("No Prog, Ejec=  ",AA29),AA29/AA28))</f>
        <v>0.52941176470588236</v>
      </c>
      <c r="AP28" s="577">
        <f t="shared" ref="AP28" si="156">IF(AND(AB28=0,AB29=0),"No Prog ni Ejec",IF(AB28=0,CONCATENATE("No Prog, Ejec=  ",AB29),AB29/AB28))</f>
        <v>1</v>
      </c>
      <c r="AQ28" s="577">
        <f t="shared" ref="AQ28" si="157">IF(AND(AC28=0,AC29=0),"No Prog ni Ejec",IF(AC28=0,CONCATENATE("No Prog, Ejec=  ",AC29),AC29/AC28))</f>
        <v>1</v>
      </c>
      <c r="AR28" s="577">
        <f t="shared" ref="AR28" si="158">IF(AND(AD28=0,AD29=0),"No Prog ni Ejec",IF(AD28=0,CONCATENATE("No Prog, Ejec=  ",AD29),AD29/AD28))</f>
        <v>0.4</v>
      </c>
      <c r="AS28" s="577" t="str">
        <f t="shared" ref="AS28" si="159">IF(AND(AE28=0,AE29=0),"No Prog ni Ejec",IF(AE28=0,CONCATENATE("No Prog, Ejec=  ",AE29),AE29/AE28))</f>
        <v>No Prog ni Ejec</v>
      </c>
      <c r="AT28" s="580">
        <f t="shared" ref="AT28" si="160">IF(AND(AF28=0,AF29=0),"No Prog ni Ejec",IF(AF28=0,CONCATENATE("No Prog, Ejec=  ",AF29),AF29/AF28))</f>
        <v>1</v>
      </c>
    </row>
    <row r="29" spans="1:46" s="174" customFormat="1" ht="30.75" customHeight="1" x14ac:dyDescent="0.25">
      <c r="A29" s="490"/>
      <c r="B29" s="613"/>
      <c r="C29" s="722"/>
      <c r="D29" s="722"/>
      <c r="E29" s="722"/>
      <c r="F29" s="722"/>
      <c r="G29" s="722"/>
      <c r="H29" s="722"/>
      <c r="I29" s="722"/>
      <c r="J29" s="722"/>
      <c r="K29" s="722"/>
      <c r="L29" s="722"/>
      <c r="M29" s="722"/>
      <c r="N29" s="722"/>
      <c r="O29" s="726"/>
      <c r="P29" s="254"/>
      <c r="Q29" s="507"/>
      <c r="R29" s="508"/>
      <c r="S29" s="179" t="s">
        <v>45</v>
      </c>
      <c r="T29" s="65"/>
      <c r="U29" s="65"/>
      <c r="V29" s="65"/>
      <c r="W29" s="65"/>
      <c r="X29" s="65">
        <v>17</v>
      </c>
      <c r="Y29" s="65">
        <v>17</v>
      </c>
      <c r="Z29" s="65">
        <v>17</v>
      </c>
      <c r="AA29" s="65">
        <v>9</v>
      </c>
      <c r="AB29" s="65">
        <v>17</v>
      </c>
      <c r="AC29" s="65">
        <v>17</v>
      </c>
      <c r="AD29" s="65">
        <v>6</v>
      </c>
      <c r="AE29" s="65"/>
      <c r="AF29" s="181">
        <f t="shared" ref="AF29" si="161">SUM(T29:AE29)</f>
        <v>100</v>
      </c>
      <c r="AG29" s="247"/>
      <c r="AH29" s="583"/>
      <c r="AI29" s="577"/>
      <c r="AJ29" s="577"/>
      <c r="AK29" s="577"/>
      <c r="AL29" s="577"/>
      <c r="AM29" s="577"/>
      <c r="AN29" s="577"/>
      <c r="AO29" s="577"/>
      <c r="AP29" s="577"/>
      <c r="AQ29" s="577"/>
      <c r="AR29" s="577"/>
      <c r="AS29" s="577"/>
      <c r="AT29" s="580"/>
    </row>
    <row r="30" spans="1:46" s="174" customFormat="1" ht="30.75" customHeight="1" x14ac:dyDescent="0.25">
      <c r="A30" s="490"/>
      <c r="B30" s="613"/>
      <c r="C30" s="722"/>
      <c r="D30" s="722"/>
      <c r="E30" s="722"/>
      <c r="F30" s="722"/>
      <c r="G30" s="722"/>
      <c r="H30" s="722"/>
      <c r="I30" s="722"/>
      <c r="J30" s="722"/>
      <c r="K30" s="722"/>
      <c r="L30" s="722"/>
      <c r="M30" s="722"/>
      <c r="N30" s="722"/>
      <c r="O30" s="726"/>
      <c r="P30" s="254"/>
      <c r="Q30" s="507" t="s">
        <v>69</v>
      </c>
      <c r="R30" s="508" t="s">
        <v>300</v>
      </c>
      <c r="S30" s="182" t="s">
        <v>44</v>
      </c>
      <c r="T30" s="68"/>
      <c r="U30" s="68"/>
      <c r="V30" s="68"/>
      <c r="W30" s="68"/>
      <c r="X30" s="68">
        <v>100</v>
      </c>
      <c r="Y30" s="68"/>
      <c r="Z30" s="68"/>
      <c r="AA30" s="68"/>
      <c r="AB30" s="68"/>
      <c r="AC30" s="68"/>
      <c r="AD30" s="68"/>
      <c r="AE30" s="68"/>
      <c r="AF30" s="184">
        <f t="shared" ref="AF30" si="162">IF(SUM(T30:AE30)=100,SUM(T30:AE30),IF(SUM(T30:AE30)=0,0,"Debe ponderar 100 puntos"))</f>
        <v>100</v>
      </c>
      <c r="AG30" s="247"/>
      <c r="AH30" s="583" t="str">
        <f t="shared" ref="AH30" si="163">IF(AND(T30=0,T31=0),"No Prog ni Ejec",IF(T30=0,CONCATENATE("No Prog, Ejec=  ",T31),T31/T30))</f>
        <v>No Prog ni Ejec</v>
      </c>
      <c r="AI30" s="577" t="str">
        <f t="shared" ref="AI30" si="164">IF(AND(U30=0,U31=0),"No Prog ni Ejec",IF(U30=0,CONCATENATE("No Prog, Ejec=  ",U31),U31/U30))</f>
        <v>No Prog ni Ejec</v>
      </c>
      <c r="AJ30" s="577" t="str">
        <f t="shared" ref="AJ30" si="165">IF(AND(V30=0,V31=0),"No Prog ni Ejec",IF(V30=0,CONCATENATE("No Prog, Ejec=  ",V31),V31/V30))</f>
        <v>No Prog, Ejec=  50</v>
      </c>
      <c r="AK30" s="577" t="str">
        <f t="shared" ref="AK30" si="166">IF(AND(W30=0,W31=0),"No Prog ni Ejec",IF(W30=0,CONCATENATE("No Prog, Ejec=  ",W31),W31/W30))</f>
        <v>No Prog ni Ejec</v>
      </c>
      <c r="AL30" s="577">
        <f t="shared" ref="AL30" si="167">IF(AND(X30=0,X31=0),"No Prog ni Ejec",IF(X30=0,CONCATENATE("No Prog, Ejec=  ",X31),X31/X30))</f>
        <v>0.5</v>
      </c>
      <c r="AM30" s="577" t="str">
        <f t="shared" ref="AM30" si="168">IF(AND(Y30=0,Y31=0),"No Prog ni Ejec",IF(Y30=0,CONCATENATE("No Prog, Ejec=  ",Y31),Y31/Y30))</f>
        <v>No Prog ni Ejec</v>
      </c>
      <c r="AN30" s="577" t="str">
        <f t="shared" ref="AN30" si="169">IF(AND(Z30=0,Z31=0),"No Prog ni Ejec",IF(Z30=0,CONCATENATE("No Prog, Ejec=  ",Z31),Z31/Z30))</f>
        <v>No Prog ni Ejec</v>
      </c>
      <c r="AO30" s="577" t="str">
        <f t="shared" ref="AO30" si="170">IF(AND(AA30=0,AA31=0),"No Prog ni Ejec",IF(AA30=0,CONCATENATE("No Prog, Ejec=  ",AA31),AA31/AA30))</f>
        <v>No Prog ni Ejec</v>
      </c>
      <c r="AP30" s="577" t="str">
        <f t="shared" ref="AP30" si="171">IF(AND(AB30=0,AB31=0),"No Prog ni Ejec",IF(AB30=0,CONCATENATE("No Prog, Ejec=  ",AB31),AB31/AB30))</f>
        <v>No Prog ni Ejec</v>
      </c>
      <c r="AQ30" s="577" t="str">
        <f t="shared" ref="AQ30" si="172">IF(AND(AC30=0,AC31=0),"No Prog ni Ejec",IF(AC30=0,CONCATENATE("No Prog, Ejec=  ",AC31),AC31/AC30))</f>
        <v>No Prog ni Ejec</v>
      </c>
      <c r="AR30" s="577" t="str">
        <f t="shared" ref="AR30" si="173">IF(AND(AD30=0,AD31=0),"No Prog ni Ejec",IF(AD30=0,CONCATENATE("No Prog, Ejec=  ",AD31),AD31/AD30))</f>
        <v>No Prog ni Ejec</v>
      </c>
      <c r="AS30" s="577" t="str">
        <f t="shared" ref="AS30" si="174">IF(AND(AE30=0,AE31=0),"No Prog ni Ejec",IF(AE30=0,CONCATENATE("No Prog, Ejec=  ",AE31),AE31/AE30))</f>
        <v>No Prog ni Ejec</v>
      </c>
      <c r="AT30" s="580">
        <f t="shared" ref="AT30" si="175">IF(AND(AF30=0,AF31=0),"No Prog ni Ejec",IF(AF30=0,CONCATENATE("No Prog, Ejec=  ",AF31),AF31/AF30))</f>
        <v>1</v>
      </c>
    </row>
    <row r="31" spans="1:46" s="174" customFormat="1" ht="30.75" customHeight="1" x14ac:dyDescent="0.25">
      <c r="A31" s="490"/>
      <c r="B31" s="613"/>
      <c r="C31" s="722"/>
      <c r="D31" s="722"/>
      <c r="E31" s="722"/>
      <c r="F31" s="722"/>
      <c r="G31" s="722"/>
      <c r="H31" s="722"/>
      <c r="I31" s="722"/>
      <c r="J31" s="722"/>
      <c r="K31" s="722"/>
      <c r="L31" s="722"/>
      <c r="M31" s="722"/>
      <c r="N31" s="722"/>
      <c r="O31" s="726"/>
      <c r="P31" s="254"/>
      <c r="Q31" s="507"/>
      <c r="R31" s="508"/>
      <c r="S31" s="179" t="s">
        <v>45</v>
      </c>
      <c r="T31" s="65"/>
      <c r="U31" s="65"/>
      <c r="V31" s="65">
        <v>50</v>
      </c>
      <c r="W31" s="65"/>
      <c r="X31" s="65">
        <v>50</v>
      </c>
      <c r="Y31" s="65"/>
      <c r="Z31" s="65"/>
      <c r="AA31" s="65"/>
      <c r="AB31" s="65"/>
      <c r="AC31" s="65"/>
      <c r="AD31" s="65"/>
      <c r="AE31" s="65"/>
      <c r="AF31" s="181">
        <f t="shared" ref="AF31" si="176">SUM(T31:AE31)</f>
        <v>100</v>
      </c>
      <c r="AG31" s="247"/>
      <c r="AH31" s="583"/>
      <c r="AI31" s="577"/>
      <c r="AJ31" s="577"/>
      <c r="AK31" s="577"/>
      <c r="AL31" s="577"/>
      <c r="AM31" s="577"/>
      <c r="AN31" s="577"/>
      <c r="AO31" s="577"/>
      <c r="AP31" s="577"/>
      <c r="AQ31" s="577"/>
      <c r="AR31" s="577"/>
      <c r="AS31" s="577"/>
      <c r="AT31" s="580"/>
    </row>
    <row r="32" spans="1:46" s="174" customFormat="1" ht="30.75" customHeight="1" x14ac:dyDescent="0.25">
      <c r="A32" s="490"/>
      <c r="B32" s="613"/>
      <c r="C32" s="722"/>
      <c r="D32" s="722"/>
      <c r="E32" s="722"/>
      <c r="F32" s="722"/>
      <c r="G32" s="722"/>
      <c r="H32" s="722"/>
      <c r="I32" s="722"/>
      <c r="J32" s="722"/>
      <c r="K32" s="722"/>
      <c r="L32" s="722"/>
      <c r="M32" s="722"/>
      <c r="N32" s="722"/>
      <c r="O32" s="726"/>
      <c r="P32" s="254"/>
      <c r="Q32" s="507" t="s">
        <v>102</v>
      </c>
      <c r="R32" s="508" t="s">
        <v>301</v>
      </c>
      <c r="S32" s="182" t="s">
        <v>44</v>
      </c>
      <c r="T32" s="68"/>
      <c r="U32" s="68"/>
      <c r="V32" s="68"/>
      <c r="W32" s="64"/>
      <c r="X32" s="64">
        <v>8</v>
      </c>
      <c r="Y32" s="64">
        <v>8</v>
      </c>
      <c r="Z32" s="64">
        <v>15</v>
      </c>
      <c r="AA32" s="64">
        <v>15</v>
      </c>
      <c r="AB32" s="64">
        <v>15</v>
      </c>
      <c r="AC32" s="64">
        <v>15</v>
      </c>
      <c r="AD32" s="64">
        <v>24</v>
      </c>
      <c r="AE32" s="68"/>
      <c r="AF32" s="184">
        <f t="shared" ref="AF32" si="177">IF(SUM(T32:AE32)=100,SUM(T32:AE32),IF(SUM(T32:AE32)=0,0,"Debe ponderar 100 puntos"))</f>
        <v>100</v>
      </c>
      <c r="AG32" s="247"/>
      <c r="AH32" s="583" t="str">
        <f t="shared" ref="AH32" si="178">IF(AND(T32=0,T33=0),"No Prog ni Ejec",IF(T32=0,CONCATENATE("No Prog, Ejec=  ",T33),T33/T32))</f>
        <v>No Prog ni Ejec</v>
      </c>
      <c r="AI32" s="577" t="str">
        <f t="shared" ref="AI32" si="179">IF(AND(U32=0,U33=0),"No Prog ni Ejec",IF(U32=0,CONCATENATE("No Prog, Ejec=  ",U33),U33/U32))</f>
        <v>No Prog, Ejec=  8</v>
      </c>
      <c r="AJ32" s="577" t="str">
        <f t="shared" ref="AJ32" si="180">IF(AND(V32=0,V33=0),"No Prog ni Ejec",IF(V32=0,CONCATENATE("No Prog, Ejec=  ",V33),V33/V32))</f>
        <v>No Prog ni Ejec</v>
      </c>
      <c r="AK32" s="577" t="str">
        <f t="shared" ref="AK32" si="181">IF(AND(W32=0,W33=0),"No Prog ni Ejec",IF(W32=0,CONCATENATE("No Prog, Ejec=  ",W33),W33/W32))</f>
        <v>No Prog ni Ejec</v>
      </c>
      <c r="AL32" s="577">
        <f t="shared" ref="AL32" si="182">IF(AND(X32=0,X33=0),"No Prog ni Ejec",IF(X32=0,CONCATENATE("No Prog, Ejec=  ",X33),X33/X32))</f>
        <v>1</v>
      </c>
      <c r="AM32" s="577">
        <f t="shared" ref="AM32" si="183">IF(AND(Y32=0,Y33=0),"No Prog ni Ejec",IF(Y32=0,CONCATENATE("No Prog, Ejec=  ",Y33),Y33/Y32))</f>
        <v>1</v>
      </c>
      <c r="AN32" s="577">
        <f t="shared" ref="AN32" si="184">IF(AND(Z32=0,Z33=0),"No Prog ni Ejec",IF(Z32=0,CONCATENATE("No Prog, Ejec=  ",Z33),Z33/Z32))</f>
        <v>0.53333333333333333</v>
      </c>
      <c r="AO32" s="577">
        <f t="shared" ref="AO32" si="185">IF(AND(AA32=0,AA33=0),"No Prog ni Ejec",IF(AA32=0,CONCATENATE("No Prog, Ejec=  ",AA33),AA33/AA32))</f>
        <v>0.53333333333333333</v>
      </c>
      <c r="AP32" s="577">
        <f t="shared" ref="AP32" si="186">IF(AND(AB32=0,AB33=0),"No Prog ni Ejec",IF(AB32=0,CONCATENATE("No Prog, Ejec=  ",AB33),AB33/AB32))</f>
        <v>1</v>
      </c>
      <c r="AQ32" s="577">
        <f t="shared" ref="AQ32" si="187">IF(AND(AC32=0,AC33=0),"No Prog ni Ejec",IF(AC32=0,CONCATENATE("No Prog, Ejec=  ",AC33),AC33/AC32))</f>
        <v>1</v>
      </c>
      <c r="AR32" s="577">
        <f t="shared" ref="AR32" si="188">IF(AND(AD32=0,AD33=0),"No Prog ni Ejec",IF(AD32=0,CONCATENATE("No Prog, Ejec=  ",AD33),AD33/AD32))</f>
        <v>1.25</v>
      </c>
      <c r="AS32" s="577" t="str">
        <f t="shared" ref="AS32" si="189">IF(AND(AE32=0,AE33=0),"No Prog ni Ejec",IF(AE32=0,CONCATENATE("No Prog, Ejec=  ",AE33),AE33/AE32))</f>
        <v>No Prog ni Ejec</v>
      </c>
      <c r="AT32" s="580">
        <f t="shared" ref="AT32" si="190">IF(AND(AF32=0,AF33=0),"No Prog ni Ejec",IF(AF32=0,CONCATENATE("No Prog, Ejec=  ",AF33),AF33/AF32))</f>
        <v>1</v>
      </c>
    </row>
    <row r="33" spans="1:46" s="174" customFormat="1" ht="30.75" customHeight="1" x14ac:dyDescent="0.25">
      <c r="A33" s="490"/>
      <c r="B33" s="613"/>
      <c r="C33" s="722"/>
      <c r="D33" s="722"/>
      <c r="E33" s="722"/>
      <c r="F33" s="722"/>
      <c r="G33" s="722"/>
      <c r="H33" s="722"/>
      <c r="I33" s="722"/>
      <c r="J33" s="722"/>
      <c r="K33" s="722"/>
      <c r="L33" s="722"/>
      <c r="M33" s="722"/>
      <c r="N33" s="722"/>
      <c r="O33" s="726"/>
      <c r="P33" s="254"/>
      <c r="Q33" s="507"/>
      <c r="R33" s="508"/>
      <c r="S33" s="179" t="s">
        <v>45</v>
      </c>
      <c r="T33" s="65"/>
      <c r="U33" s="65">
        <v>8</v>
      </c>
      <c r="V33" s="65"/>
      <c r="W33" s="65"/>
      <c r="X33" s="65">
        <v>8</v>
      </c>
      <c r="Y33" s="65">
        <v>8</v>
      </c>
      <c r="Z33" s="65">
        <v>8</v>
      </c>
      <c r="AA33" s="65">
        <v>8</v>
      </c>
      <c r="AB33" s="65">
        <v>15</v>
      </c>
      <c r="AC33" s="65">
        <v>15</v>
      </c>
      <c r="AD33" s="65">
        <v>30</v>
      </c>
      <c r="AE33" s="65"/>
      <c r="AF33" s="181">
        <f t="shared" ref="AF33" si="191">SUM(T33:AE33)</f>
        <v>100</v>
      </c>
      <c r="AG33" s="247"/>
      <c r="AH33" s="583"/>
      <c r="AI33" s="577"/>
      <c r="AJ33" s="577"/>
      <c r="AK33" s="577"/>
      <c r="AL33" s="577"/>
      <c r="AM33" s="577"/>
      <c r="AN33" s="577"/>
      <c r="AO33" s="577"/>
      <c r="AP33" s="577"/>
      <c r="AQ33" s="577"/>
      <c r="AR33" s="577"/>
      <c r="AS33" s="577"/>
      <c r="AT33" s="580"/>
    </row>
    <row r="34" spans="1:46" s="174" customFormat="1" ht="26.1" customHeight="1" x14ac:dyDescent="0.25">
      <c r="A34" s="490"/>
      <c r="B34" s="613"/>
      <c r="C34" s="722"/>
      <c r="D34" s="722"/>
      <c r="E34" s="722"/>
      <c r="F34" s="722"/>
      <c r="G34" s="722"/>
      <c r="H34" s="722"/>
      <c r="I34" s="722"/>
      <c r="J34" s="722"/>
      <c r="K34" s="722"/>
      <c r="L34" s="722"/>
      <c r="M34" s="722"/>
      <c r="N34" s="722"/>
      <c r="O34" s="726"/>
      <c r="P34" s="254"/>
      <c r="Q34" s="507" t="s">
        <v>123</v>
      </c>
      <c r="R34" s="508" t="s">
        <v>302</v>
      </c>
      <c r="S34" s="182" t="s">
        <v>44</v>
      </c>
      <c r="T34" s="68"/>
      <c r="U34" s="64">
        <v>10</v>
      </c>
      <c r="V34" s="64">
        <v>3</v>
      </c>
      <c r="W34" s="64">
        <v>6</v>
      </c>
      <c r="X34" s="64">
        <v>10</v>
      </c>
      <c r="Y34" s="64">
        <v>3</v>
      </c>
      <c r="Z34" s="64">
        <v>10</v>
      </c>
      <c r="AA34" s="64">
        <v>13</v>
      </c>
      <c r="AB34" s="64">
        <v>19</v>
      </c>
      <c r="AC34" s="64">
        <v>13</v>
      </c>
      <c r="AD34" s="64">
        <v>10</v>
      </c>
      <c r="AE34" s="64">
        <v>3</v>
      </c>
      <c r="AF34" s="184">
        <f t="shared" ref="AF34" si="192">IF(SUM(T34:AE34)=100,SUM(T34:AE34),IF(SUM(T34:AE34)=0,0,"Debe ponderar 100 puntos"))</f>
        <v>100</v>
      </c>
      <c r="AG34" s="247"/>
      <c r="AH34" s="583" t="str">
        <f t="shared" ref="AH34" si="193">IF(AND(T34=0,T35=0),"No Prog ni Ejec",IF(T34=0,CONCATENATE("No Prog, Ejec=  ",T35),T35/T34))</f>
        <v>No Prog ni Ejec</v>
      </c>
      <c r="AI34" s="577">
        <f t="shared" ref="AI34" si="194">IF(AND(U34=0,U35=0),"No Prog ni Ejec",IF(U34=0,CONCATENATE("No Prog, Ejec=  ",U35),U35/U34))</f>
        <v>1.3</v>
      </c>
      <c r="AJ34" s="577">
        <f t="shared" ref="AJ34" si="195">IF(AND(V34=0,V35=0),"No Prog ni Ejec",IF(V34=0,CONCATENATE("No Prog, Ejec=  ",V35),V35/V34))</f>
        <v>1</v>
      </c>
      <c r="AK34" s="577">
        <f t="shared" ref="AK34" si="196">IF(AND(W34=0,W35=0),"No Prog ni Ejec",IF(W34=0,CONCATENATE("No Prog, Ejec=  ",W35),W35/W34))</f>
        <v>1</v>
      </c>
      <c r="AL34" s="577">
        <f t="shared" ref="AL34" si="197">IF(AND(X34=0,X35=0),"No Prog ni Ejec",IF(X34=0,CONCATENATE("No Prog, Ejec=  ",X35),X35/X34))</f>
        <v>1</v>
      </c>
      <c r="AM34" s="577">
        <f t="shared" ref="AM34" si="198">IF(AND(Y34=0,Y35=0),"No Prog ni Ejec",IF(Y34=0,CONCATENATE("No Prog, Ejec=  ",Y35),Y35/Y34))</f>
        <v>1</v>
      </c>
      <c r="AN34" s="577">
        <f t="shared" ref="AN34" si="199">IF(AND(Z34=0,Z35=0),"No Prog ni Ejec",IF(Z34=0,CONCATENATE("No Prog, Ejec=  ",Z35),Z35/Z34))</f>
        <v>1</v>
      </c>
      <c r="AO34" s="577">
        <f t="shared" ref="AO34" si="200">IF(AND(AA34=0,AA35=0),"No Prog ni Ejec",IF(AA34=0,CONCATENATE("No Prog, Ejec=  ",AA35),AA35/AA34))</f>
        <v>1</v>
      </c>
      <c r="AP34" s="577">
        <f t="shared" ref="AP34" si="201">IF(AND(AB34=0,AB35=0),"No Prog ni Ejec",IF(AB34=0,CONCATENATE("No Prog, Ejec=  ",AB35),AB35/AB34))</f>
        <v>1</v>
      </c>
      <c r="AQ34" s="577">
        <f t="shared" ref="AQ34" si="202">IF(AND(AC34=0,AC35=0),"No Prog ni Ejec",IF(AC34=0,CONCATENATE("No Prog, Ejec=  ",AC35),AC35/AC34))</f>
        <v>1</v>
      </c>
      <c r="AR34" s="577">
        <f t="shared" ref="AR34" si="203">IF(AND(AD34=0,AD35=0),"No Prog ni Ejec",IF(AD34=0,CONCATENATE("No Prog, Ejec=  ",AD35),AD35/AD34))</f>
        <v>1</v>
      </c>
      <c r="AS34" s="577">
        <f t="shared" ref="AS34" si="204">IF(AND(AE34=0,AE35=0),"No Prog ni Ejec",IF(AE34=0,CONCATENATE("No Prog, Ejec=  ",AE35),AE35/AE34))</f>
        <v>0</v>
      </c>
      <c r="AT34" s="580">
        <f t="shared" ref="AT34" si="205">IF(AND(AF34=0,AF35=0),"No Prog ni Ejec",IF(AF34=0,CONCATENATE("No Prog, Ejec=  ",AF35),AF35/AF34))</f>
        <v>1</v>
      </c>
    </row>
    <row r="35" spans="1:46" s="174" customFormat="1" ht="26.1" customHeight="1" x14ac:dyDescent="0.25">
      <c r="A35" s="490"/>
      <c r="B35" s="613"/>
      <c r="C35" s="722"/>
      <c r="D35" s="722"/>
      <c r="E35" s="722"/>
      <c r="F35" s="722"/>
      <c r="G35" s="722"/>
      <c r="H35" s="722"/>
      <c r="I35" s="722"/>
      <c r="J35" s="722"/>
      <c r="K35" s="722"/>
      <c r="L35" s="722"/>
      <c r="M35" s="722"/>
      <c r="N35" s="722"/>
      <c r="O35" s="726"/>
      <c r="P35" s="254"/>
      <c r="Q35" s="507"/>
      <c r="R35" s="508"/>
      <c r="S35" s="179" t="s">
        <v>45</v>
      </c>
      <c r="T35" s="65"/>
      <c r="U35" s="65">
        <v>13</v>
      </c>
      <c r="V35" s="65">
        <v>3</v>
      </c>
      <c r="W35" s="65">
        <v>6</v>
      </c>
      <c r="X35" s="65">
        <v>10</v>
      </c>
      <c r="Y35" s="65">
        <v>3</v>
      </c>
      <c r="Z35" s="65">
        <v>10</v>
      </c>
      <c r="AA35" s="65">
        <v>13</v>
      </c>
      <c r="AB35" s="65">
        <v>19</v>
      </c>
      <c r="AC35" s="65">
        <v>13</v>
      </c>
      <c r="AD35" s="65">
        <v>10</v>
      </c>
      <c r="AE35" s="65">
        <v>0</v>
      </c>
      <c r="AF35" s="181">
        <f t="shared" ref="AF35" si="206">SUM(T35:AE35)</f>
        <v>100</v>
      </c>
      <c r="AG35" s="247"/>
      <c r="AH35" s="583"/>
      <c r="AI35" s="577"/>
      <c r="AJ35" s="577"/>
      <c r="AK35" s="577"/>
      <c r="AL35" s="577"/>
      <c r="AM35" s="577"/>
      <c r="AN35" s="577"/>
      <c r="AO35" s="577"/>
      <c r="AP35" s="577"/>
      <c r="AQ35" s="577"/>
      <c r="AR35" s="577"/>
      <c r="AS35" s="577"/>
      <c r="AT35" s="580"/>
    </row>
    <row r="36" spans="1:46" s="174" customFormat="1" ht="26.1" customHeight="1" x14ac:dyDescent="0.25">
      <c r="A36" s="490"/>
      <c r="B36" s="613"/>
      <c r="C36" s="722"/>
      <c r="D36" s="722"/>
      <c r="E36" s="722"/>
      <c r="F36" s="722"/>
      <c r="G36" s="722"/>
      <c r="H36" s="722"/>
      <c r="I36" s="722"/>
      <c r="J36" s="722"/>
      <c r="K36" s="722"/>
      <c r="L36" s="722"/>
      <c r="M36" s="722"/>
      <c r="N36" s="722"/>
      <c r="O36" s="726"/>
      <c r="P36" s="254"/>
      <c r="Q36" s="507" t="s">
        <v>125</v>
      </c>
      <c r="R36" s="508" t="s">
        <v>303</v>
      </c>
      <c r="S36" s="182" t="s">
        <v>44</v>
      </c>
      <c r="T36" s="68"/>
      <c r="U36" s="68"/>
      <c r="V36" s="68"/>
      <c r="W36" s="68"/>
      <c r="X36" s="68"/>
      <c r="Y36" s="302"/>
      <c r="Z36" s="68"/>
      <c r="AA36" s="68"/>
      <c r="AB36" s="68"/>
      <c r="AC36" s="68"/>
      <c r="AD36" s="68">
        <v>100</v>
      </c>
      <c r="AE36" s="68"/>
      <c r="AF36" s="184">
        <f t="shared" ref="AF36" si="207">IF(SUM(T36:AE36)=100,SUM(T36:AE36),IF(SUM(T36:AE36)=0,0,"Debe ponderar 100 puntos"))</f>
        <v>100</v>
      </c>
      <c r="AG36" s="247"/>
      <c r="AH36" s="583" t="str">
        <f t="shared" ref="AH36" si="208">IF(AND(T36=0,T37=0),"No Prog ni Ejec",IF(T36=0,CONCATENATE("No Prog, Ejec=  ",T37),T37/T36))</f>
        <v>No Prog ni Ejec</v>
      </c>
      <c r="AI36" s="577" t="str">
        <f t="shared" ref="AI36" si="209">IF(AND(U36=0,U37=0),"No Prog ni Ejec",IF(U36=0,CONCATENATE("No Prog, Ejec=  ",U37),U37/U36))</f>
        <v>No Prog ni Ejec</v>
      </c>
      <c r="AJ36" s="577" t="str">
        <f t="shared" ref="AJ36" si="210">IF(AND(V36=0,V37=0),"No Prog ni Ejec",IF(V36=0,CONCATENATE("No Prog, Ejec=  ",V37),V37/V36))</f>
        <v>No Prog ni Ejec</v>
      </c>
      <c r="AK36" s="577" t="str">
        <f t="shared" ref="AK36" si="211">IF(AND(W36=0,W37=0),"No Prog ni Ejec",IF(W36=0,CONCATENATE("No Prog, Ejec=  ",W37),W37/W36))</f>
        <v>No Prog ni Ejec</v>
      </c>
      <c r="AL36" s="577" t="str">
        <f t="shared" ref="AL36" si="212">IF(AND(X36=0,X37=0),"No Prog ni Ejec",IF(X36=0,CONCATENATE("No Prog, Ejec=  ",X37),X37/X36))</f>
        <v>No Prog ni Ejec</v>
      </c>
      <c r="AM36" s="577" t="str">
        <f t="shared" ref="AM36" si="213">IF(AND(Y36=0,Y37=0),"No Prog ni Ejec",IF(Y36=0,CONCATENATE("No Prog, Ejec=  ",Y37),Y37/Y36))</f>
        <v>No Prog ni Ejec</v>
      </c>
      <c r="AN36" s="577" t="str">
        <f t="shared" ref="AN36" si="214">IF(AND(Z36=0,Z37=0),"No Prog ni Ejec",IF(Z36=0,CONCATENATE("No Prog, Ejec=  ",Z37),Z37/Z36))</f>
        <v>No Prog ni Ejec</v>
      </c>
      <c r="AO36" s="577" t="str">
        <f t="shared" ref="AO36" si="215">IF(AND(AA36=0,AA37=0),"No Prog ni Ejec",IF(AA36=0,CONCATENATE("No Prog, Ejec=  ",AA37),AA37/AA36))</f>
        <v>No Prog ni Ejec</v>
      </c>
      <c r="AP36" s="577" t="str">
        <f t="shared" ref="AP36" si="216">IF(AND(AB36=0,AB37=0),"No Prog ni Ejec",IF(AB36=0,CONCATENATE("No Prog, Ejec=  ",AB37),AB37/AB36))</f>
        <v>No Prog ni Ejec</v>
      </c>
      <c r="AQ36" s="577" t="str">
        <f t="shared" ref="AQ36" si="217">IF(AND(AC36=0,AC37=0),"No Prog ni Ejec",IF(AC36=0,CONCATENATE("No Prog, Ejec=  ",AC37),AC37/AC36))</f>
        <v>No Prog ni Ejec</v>
      </c>
      <c r="AR36" s="577">
        <f t="shared" ref="AR36" si="218">IF(AND(AD36=0,AD37=0),"No Prog ni Ejec",IF(AD36=0,CONCATENATE("No Prog, Ejec=  ",AD37),AD37/AD36))</f>
        <v>1</v>
      </c>
      <c r="AS36" s="577" t="str">
        <f t="shared" ref="AS36" si="219">IF(AND(AE36=0,AE37=0),"No Prog ni Ejec",IF(AE36=0,CONCATENATE("No Prog, Ejec=  ",AE37),AE37/AE36))</f>
        <v>No Prog ni Ejec</v>
      </c>
      <c r="AT36" s="580">
        <f t="shared" ref="AT36" si="220">IF(AND(AF36=0,AF37=0),"No Prog ni Ejec",IF(AF36=0,CONCATENATE("No Prog, Ejec=  ",AF37),AF37/AF36))</f>
        <v>1</v>
      </c>
    </row>
    <row r="37" spans="1:46" s="174" customFormat="1" ht="26.1" customHeight="1" x14ac:dyDescent="0.25">
      <c r="A37" s="490"/>
      <c r="B37" s="613"/>
      <c r="C37" s="722"/>
      <c r="D37" s="722"/>
      <c r="E37" s="722"/>
      <c r="F37" s="722"/>
      <c r="G37" s="722"/>
      <c r="H37" s="722"/>
      <c r="I37" s="722"/>
      <c r="J37" s="722"/>
      <c r="K37" s="722"/>
      <c r="L37" s="722"/>
      <c r="M37" s="722"/>
      <c r="N37" s="722"/>
      <c r="O37" s="726"/>
      <c r="P37" s="254"/>
      <c r="Q37" s="507"/>
      <c r="R37" s="508"/>
      <c r="S37" s="179" t="s">
        <v>45</v>
      </c>
      <c r="T37" s="65"/>
      <c r="U37" s="65"/>
      <c r="V37" s="65"/>
      <c r="W37" s="65"/>
      <c r="X37" s="65"/>
      <c r="Y37" s="65"/>
      <c r="Z37" s="65"/>
      <c r="AA37" s="65"/>
      <c r="AB37" s="65"/>
      <c r="AC37" s="65"/>
      <c r="AD37" s="65">
        <v>100</v>
      </c>
      <c r="AE37" s="65"/>
      <c r="AF37" s="181">
        <f t="shared" ref="AF37" si="221">SUM(T37:AE37)</f>
        <v>100</v>
      </c>
      <c r="AG37" s="247"/>
      <c r="AH37" s="583"/>
      <c r="AI37" s="577"/>
      <c r="AJ37" s="577"/>
      <c r="AK37" s="577"/>
      <c r="AL37" s="577"/>
      <c r="AM37" s="577"/>
      <c r="AN37" s="577"/>
      <c r="AO37" s="577"/>
      <c r="AP37" s="577"/>
      <c r="AQ37" s="577"/>
      <c r="AR37" s="577"/>
      <c r="AS37" s="577"/>
      <c r="AT37" s="580"/>
    </row>
    <row r="38" spans="1:46" s="174" customFormat="1" ht="26.1" customHeight="1" x14ac:dyDescent="0.25">
      <c r="A38" s="490"/>
      <c r="B38" s="613"/>
      <c r="C38" s="722"/>
      <c r="D38" s="722"/>
      <c r="E38" s="722"/>
      <c r="F38" s="722"/>
      <c r="G38" s="722"/>
      <c r="H38" s="722"/>
      <c r="I38" s="722"/>
      <c r="J38" s="722"/>
      <c r="K38" s="722"/>
      <c r="L38" s="722"/>
      <c r="M38" s="722"/>
      <c r="N38" s="722"/>
      <c r="O38" s="726"/>
      <c r="P38" s="254"/>
      <c r="Q38" s="507" t="s">
        <v>126</v>
      </c>
      <c r="R38" s="508" t="s">
        <v>304</v>
      </c>
      <c r="S38" s="182" t="s">
        <v>44</v>
      </c>
      <c r="T38" s="68"/>
      <c r="U38" s="68"/>
      <c r="V38" s="68">
        <v>10</v>
      </c>
      <c r="W38" s="68">
        <v>10</v>
      </c>
      <c r="X38" s="68"/>
      <c r="Y38" s="68">
        <v>30</v>
      </c>
      <c r="Z38" s="68">
        <v>30</v>
      </c>
      <c r="AA38" s="68">
        <v>20</v>
      </c>
      <c r="AB38" s="68"/>
      <c r="AC38" s="68"/>
      <c r="AD38" s="68"/>
      <c r="AE38" s="68"/>
      <c r="AF38" s="184">
        <f t="shared" ref="AF38" si="222">IF(SUM(T38:AE38)=100,SUM(T38:AE38),IF(SUM(T38:AE38)=0,0,"Debe ponderar 100 puntos"))</f>
        <v>100</v>
      </c>
      <c r="AG38" s="247"/>
      <c r="AH38" s="583" t="str">
        <f t="shared" ref="AH38" si="223">IF(AND(T38=0,T39=0),"No Prog ni Ejec",IF(T38=0,CONCATENATE("No Prog, Ejec=  ",T39),T39/T38))</f>
        <v>No Prog ni Ejec</v>
      </c>
      <c r="AI38" s="577" t="str">
        <f t="shared" ref="AI38" si="224">IF(AND(U38=0,U39=0),"No Prog ni Ejec",IF(U38=0,CONCATENATE("No Prog, Ejec=  ",U39),U39/U38))</f>
        <v>No Prog ni Ejec</v>
      </c>
      <c r="AJ38" s="577">
        <f t="shared" ref="AJ38" si="225">IF(AND(V38=0,V39=0),"No Prog ni Ejec",IF(V38=0,CONCATENATE("No Prog, Ejec=  ",V39),V39/V38))</f>
        <v>1</v>
      </c>
      <c r="AK38" s="577">
        <f t="shared" ref="AK38" si="226">IF(AND(W38=0,W39=0),"No Prog ni Ejec",IF(W38=0,CONCATENATE("No Prog, Ejec=  ",W39),W39/W38))</f>
        <v>1</v>
      </c>
      <c r="AL38" s="577" t="str">
        <f t="shared" ref="AL38" si="227">IF(AND(X38=0,X39=0),"No Prog ni Ejec",IF(X38=0,CONCATENATE("No Prog, Ejec=  ",X39),X39/X38))</f>
        <v>No Prog ni Ejec</v>
      </c>
      <c r="AM38" s="577">
        <f t="shared" ref="AM38" si="228">IF(AND(Y38=0,Y39=0),"No Prog ni Ejec",IF(Y38=0,CONCATENATE("No Prog, Ejec=  ",Y39),Y39/Y38))</f>
        <v>1</v>
      </c>
      <c r="AN38" s="577">
        <f t="shared" ref="AN38" si="229">IF(AND(Z38=0,Z39=0),"No Prog ni Ejec",IF(Z38=0,CONCATENATE("No Prog, Ejec=  ",Z39),Z39/Z38))</f>
        <v>1</v>
      </c>
      <c r="AO38" s="577">
        <f t="shared" ref="AO38" si="230">IF(AND(AA38=0,AA39=0),"No Prog ni Ejec",IF(AA38=0,CONCATENATE("No Prog, Ejec=  ",AA39),AA39/AA38))</f>
        <v>1</v>
      </c>
      <c r="AP38" s="577" t="str">
        <f t="shared" ref="AP38" si="231">IF(AND(AB38=0,AB39=0),"No Prog ni Ejec",IF(AB38=0,CONCATENATE("No Prog, Ejec=  ",AB39),AB39/AB38))</f>
        <v>No Prog ni Ejec</v>
      </c>
      <c r="AQ38" s="577" t="str">
        <f t="shared" ref="AQ38" si="232">IF(AND(AC38=0,AC39=0),"No Prog ni Ejec",IF(AC38=0,CONCATENATE("No Prog, Ejec=  ",AC39),AC39/AC38))</f>
        <v>No Prog ni Ejec</v>
      </c>
      <c r="AR38" s="577" t="str">
        <f t="shared" ref="AR38" si="233">IF(AND(AD38=0,AD39=0),"No Prog ni Ejec",IF(AD38=0,CONCATENATE("No Prog, Ejec=  ",AD39),AD39/AD38))</f>
        <v>No Prog ni Ejec</v>
      </c>
      <c r="AS38" s="577" t="str">
        <f t="shared" ref="AS38" si="234">IF(AND(AE38=0,AE39=0),"No Prog ni Ejec",IF(AE38=0,CONCATENATE("No Prog, Ejec=  ",AE39),AE39/AE38))</f>
        <v>No Prog ni Ejec</v>
      </c>
      <c r="AT38" s="580">
        <f t="shared" ref="AT38" si="235">IF(AND(AF38=0,AF39=0),"No Prog ni Ejec",IF(AF38=0,CONCATENATE("No Prog, Ejec=  ",AF39),AF39/AF38))</f>
        <v>1</v>
      </c>
    </row>
    <row r="39" spans="1:46" s="174" customFormat="1" ht="26.1" customHeight="1" x14ac:dyDescent="0.25">
      <c r="A39" s="490"/>
      <c r="B39" s="613"/>
      <c r="C39" s="722"/>
      <c r="D39" s="722"/>
      <c r="E39" s="722"/>
      <c r="F39" s="722"/>
      <c r="G39" s="722"/>
      <c r="H39" s="722"/>
      <c r="I39" s="722"/>
      <c r="J39" s="722"/>
      <c r="K39" s="722"/>
      <c r="L39" s="722"/>
      <c r="M39" s="722"/>
      <c r="N39" s="722"/>
      <c r="O39" s="726"/>
      <c r="P39" s="254"/>
      <c r="Q39" s="507"/>
      <c r="R39" s="508"/>
      <c r="S39" s="179" t="s">
        <v>45</v>
      </c>
      <c r="T39" s="65"/>
      <c r="U39" s="65"/>
      <c r="V39" s="65">
        <v>10</v>
      </c>
      <c r="W39" s="65">
        <v>10</v>
      </c>
      <c r="X39" s="65"/>
      <c r="Y39" s="65">
        <v>30</v>
      </c>
      <c r="Z39" s="65">
        <v>30</v>
      </c>
      <c r="AA39" s="65">
        <v>20</v>
      </c>
      <c r="AB39" s="65"/>
      <c r="AC39" s="65"/>
      <c r="AD39" s="65"/>
      <c r="AE39" s="65"/>
      <c r="AF39" s="181">
        <f t="shared" ref="AF39" si="236">SUM(T39:AE39)</f>
        <v>100</v>
      </c>
      <c r="AG39" s="247"/>
      <c r="AH39" s="583"/>
      <c r="AI39" s="577"/>
      <c r="AJ39" s="577"/>
      <c r="AK39" s="577"/>
      <c r="AL39" s="577"/>
      <c r="AM39" s="577"/>
      <c r="AN39" s="577"/>
      <c r="AO39" s="577"/>
      <c r="AP39" s="577"/>
      <c r="AQ39" s="577"/>
      <c r="AR39" s="577"/>
      <c r="AS39" s="577"/>
      <c r="AT39" s="580"/>
    </row>
    <row r="40" spans="1:46" s="174" customFormat="1" ht="26.1" customHeight="1" x14ac:dyDescent="0.25">
      <c r="A40" s="490"/>
      <c r="B40" s="613"/>
      <c r="C40" s="722"/>
      <c r="D40" s="722"/>
      <c r="E40" s="722"/>
      <c r="F40" s="722"/>
      <c r="G40" s="722"/>
      <c r="H40" s="722"/>
      <c r="I40" s="722"/>
      <c r="J40" s="722"/>
      <c r="K40" s="722"/>
      <c r="L40" s="722"/>
      <c r="M40" s="722"/>
      <c r="N40" s="722"/>
      <c r="O40" s="726"/>
      <c r="P40" s="254"/>
      <c r="Q40" s="507" t="s">
        <v>250</v>
      </c>
      <c r="R40" s="508" t="s">
        <v>305</v>
      </c>
      <c r="S40" s="182" t="s">
        <v>44</v>
      </c>
      <c r="T40" s="68"/>
      <c r="U40" s="68"/>
      <c r="V40" s="68">
        <v>10</v>
      </c>
      <c r="W40" s="68">
        <v>10</v>
      </c>
      <c r="X40" s="68"/>
      <c r="Y40" s="68">
        <v>30</v>
      </c>
      <c r="Z40" s="68">
        <v>30</v>
      </c>
      <c r="AA40" s="68">
        <v>20</v>
      </c>
      <c r="AB40" s="68"/>
      <c r="AC40" s="68"/>
      <c r="AD40" s="68"/>
      <c r="AE40" s="68"/>
      <c r="AF40" s="184">
        <f t="shared" ref="AF40" si="237">IF(SUM(T40:AE40)=100,SUM(T40:AE40),IF(SUM(T40:AE40)=0,0,"Debe ponderar 100 puntos"))</f>
        <v>100</v>
      </c>
      <c r="AG40" s="247"/>
      <c r="AH40" s="583" t="str">
        <f t="shared" ref="AH40" si="238">IF(AND(T40=0,T41=0),"No Prog ni Ejec",IF(T40=0,CONCATENATE("No Prog, Ejec=  ",T41),T41/T40))</f>
        <v>No Prog ni Ejec</v>
      </c>
      <c r="AI40" s="577" t="str">
        <f t="shared" ref="AI40" si="239">IF(AND(U40=0,U41=0),"No Prog ni Ejec",IF(U40=0,CONCATENATE("No Prog, Ejec=  ",U41),U41/U40))</f>
        <v>No Prog ni Ejec</v>
      </c>
      <c r="AJ40" s="577">
        <f t="shared" ref="AJ40" si="240">IF(AND(V40=0,V41=0),"No Prog ni Ejec",IF(V40=0,CONCATENATE("No Prog, Ejec=  ",V41),V41/V40))</f>
        <v>1</v>
      </c>
      <c r="AK40" s="577">
        <f t="shared" ref="AK40" si="241">IF(AND(W40=0,W41=0),"No Prog ni Ejec",IF(W40=0,CONCATENATE("No Prog, Ejec=  ",W41),W41/W40))</f>
        <v>1</v>
      </c>
      <c r="AL40" s="577" t="str">
        <f t="shared" ref="AL40" si="242">IF(AND(X40=0,X41=0),"No Prog ni Ejec",IF(X40=0,CONCATENATE("No Prog, Ejec=  ",X41),X41/X40))</f>
        <v>No Prog ni Ejec</v>
      </c>
      <c r="AM40" s="577">
        <f t="shared" ref="AM40" si="243">IF(AND(Y40=0,Y41=0),"No Prog ni Ejec",IF(Y40=0,CONCATENATE("No Prog, Ejec=  ",Y41),Y41/Y40))</f>
        <v>1</v>
      </c>
      <c r="AN40" s="577">
        <f t="shared" ref="AN40" si="244">IF(AND(Z40=0,Z41=0),"No Prog ni Ejec",IF(Z40=0,CONCATENATE("No Prog, Ejec=  ",Z41),Z41/Z40))</f>
        <v>1</v>
      </c>
      <c r="AO40" s="577">
        <f t="shared" ref="AO40" si="245">IF(AND(AA40=0,AA41=0),"No Prog ni Ejec",IF(AA40=0,CONCATENATE("No Prog, Ejec=  ",AA41),AA41/AA40))</f>
        <v>1</v>
      </c>
      <c r="AP40" s="577" t="str">
        <f t="shared" ref="AP40" si="246">IF(AND(AB40=0,AB41=0),"No Prog ni Ejec",IF(AB40=0,CONCATENATE("No Prog, Ejec=  ",AB41),AB41/AB40))</f>
        <v>No Prog ni Ejec</v>
      </c>
      <c r="AQ40" s="577" t="str">
        <f t="shared" ref="AQ40" si="247">IF(AND(AC40=0,AC41=0),"No Prog ni Ejec",IF(AC40=0,CONCATENATE("No Prog, Ejec=  ",AC41),AC41/AC40))</f>
        <v>No Prog ni Ejec</v>
      </c>
      <c r="AR40" s="577" t="str">
        <f t="shared" ref="AR40" si="248">IF(AND(AD40=0,AD41=0),"No Prog ni Ejec",IF(AD40=0,CONCATENATE("No Prog, Ejec=  ",AD41),AD41/AD40))</f>
        <v>No Prog ni Ejec</v>
      </c>
      <c r="AS40" s="577" t="str">
        <f t="shared" ref="AS40" si="249">IF(AND(AE40=0,AE41=0),"No Prog ni Ejec",IF(AE40=0,CONCATENATE("No Prog, Ejec=  ",AE41),AE41/AE40))</f>
        <v>No Prog ni Ejec</v>
      </c>
      <c r="AT40" s="580">
        <f t="shared" ref="AT40" si="250">IF(AND(AF40=0,AF41=0),"No Prog ni Ejec",IF(AF40=0,CONCATENATE("No Prog, Ejec=  ",AF41),AF41/AF40))</f>
        <v>1</v>
      </c>
    </row>
    <row r="41" spans="1:46" s="174" customFormat="1" ht="26.1" customHeight="1" x14ac:dyDescent="0.25">
      <c r="A41" s="490"/>
      <c r="B41" s="613"/>
      <c r="C41" s="722"/>
      <c r="D41" s="722"/>
      <c r="E41" s="722"/>
      <c r="F41" s="722"/>
      <c r="G41" s="722"/>
      <c r="H41" s="722"/>
      <c r="I41" s="722"/>
      <c r="J41" s="722"/>
      <c r="K41" s="722"/>
      <c r="L41" s="722"/>
      <c r="M41" s="722"/>
      <c r="N41" s="722"/>
      <c r="O41" s="726"/>
      <c r="P41" s="254"/>
      <c r="Q41" s="507"/>
      <c r="R41" s="508"/>
      <c r="S41" s="179" t="s">
        <v>45</v>
      </c>
      <c r="T41" s="65"/>
      <c r="U41" s="65"/>
      <c r="V41" s="65">
        <v>10</v>
      </c>
      <c r="W41" s="65">
        <v>10</v>
      </c>
      <c r="X41" s="65"/>
      <c r="Y41" s="65">
        <v>30</v>
      </c>
      <c r="Z41" s="65">
        <v>30</v>
      </c>
      <c r="AA41" s="65">
        <v>20</v>
      </c>
      <c r="AB41" s="65"/>
      <c r="AC41" s="65"/>
      <c r="AD41" s="65"/>
      <c r="AE41" s="65"/>
      <c r="AF41" s="181">
        <f t="shared" ref="AF41" si="251">SUM(T41:AE41)</f>
        <v>100</v>
      </c>
      <c r="AG41" s="247"/>
      <c r="AH41" s="583"/>
      <c r="AI41" s="577"/>
      <c r="AJ41" s="577"/>
      <c r="AK41" s="577"/>
      <c r="AL41" s="577"/>
      <c r="AM41" s="577"/>
      <c r="AN41" s="577"/>
      <c r="AO41" s="577"/>
      <c r="AP41" s="577"/>
      <c r="AQ41" s="577"/>
      <c r="AR41" s="577"/>
      <c r="AS41" s="577"/>
      <c r="AT41" s="580"/>
    </row>
    <row r="42" spans="1:46" s="174" customFormat="1" ht="30.75" customHeight="1" x14ac:dyDescent="0.25">
      <c r="A42" s="490"/>
      <c r="B42" s="613"/>
      <c r="C42" s="722"/>
      <c r="D42" s="722"/>
      <c r="E42" s="722"/>
      <c r="F42" s="722"/>
      <c r="G42" s="722"/>
      <c r="H42" s="722"/>
      <c r="I42" s="722"/>
      <c r="J42" s="722"/>
      <c r="K42" s="722"/>
      <c r="L42" s="722"/>
      <c r="M42" s="722"/>
      <c r="N42" s="722"/>
      <c r="O42" s="726"/>
      <c r="P42" s="254"/>
      <c r="Q42" s="507" t="s">
        <v>251</v>
      </c>
      <c r="R42" s="508" t="s">
        <v>306</v>
      </c>
      <c r="S42" s="182" t="s">
        <v>44</v>
      </c>
      <c r="T42" s="68"/>
      <c r="U42" s="68"/>
      <c r="V42" s="68"/>
      <c r="W42" s="68"/>
      <c r="X42" s="68"/>
      <c r="Y42" s="68"/>
      <c r="Z42" s="302"/>
      <c r="AA42" s="68"/>
      <c r="AB42" s="68">
        <v>25</v>
      </c>
      <c r="AC42" s="68">
        <v>25</v>
      </c>
      <c r="AD42" s="68">
        <v>25</v>
      </c>
      <c r="AE42" s="68">
        <v>25</v>
      </c>
      <c r="AF42" s="184">
        <f t="shared" ref="AF42" si="252">IF(SUM(T42:AE42)=100,SUM(T42:AE42),IF(SUM(T42:AE42)=0,0,"Debe ponderar 100 puntos"))</f>
        <v>100</v>
      </c>
      <c r="AG42" s="247"/>
      <c r="AH42" s="583" t="str">
        <f t="shared" ref="AH42" si="253">IF(AND(T42=0,T43=0),"No Prog ni Ejec",IF(T42=0,CONCATENATE("No Prog, Ejec=  ",T43),T43/T42))</f>
        <v>No Prog ni Ejec</v>
      </c>
      <c r="AI42" s="577" t="str">
        <f t="shared" ref="AI42" si="254">IF(AND(U42=0,U43=0),"No Prog ni Ejec",IF(U42=0,CONCATENATE("No Prog, Ejec=  ",U43),U43/U42))</f>
        <v>No Prog ni Ejec</v>
      </c>
      <c r="AJ42" s="577" t="str">
        <f t="shared" ref="AJ42" si="255">IF(AND(V42=0,V43=0),"No Prog ni Ejec",IF(V42=0,CONCATENATE("No Prog, Ejec=  ",V43),V43/V42))</f>
        <v>No Prog ni Ejec</v>
      </c>
      <c r="AK42" s="577" t="str">
        <f t="shared" ref="AK42" si="256">IF(AND(W42=0,W43=0),"No Prog ni Ejec",IF(W42=0,CONCATENATE("No Prog, Ejec=  ",W43),W43/W42))</f>
        <v>No Prog ni Ejec</v>
      </c>
      <c r="AL42" s="577" t="str">
        <f t="shared" ref="AL42" si="257">IF(AND(X42=0,X43=0),"No Prog ni Ejec",IF(X42=0,CONCATENATE("No Prog, Ejec=  ",X43),X43/X42))</f>
        <v>No Prog ni Ejec</v>
      </c>
      <c r="AM42" s="577" t="str">
        <f t="shared" ref="AM42" si="258">IF(AND(Y42=0,Y43=0),"No Prog ni Ejec",IF(Y42=0,CONCATENATE("No Prog, Ejec=  ",Y43),Y43/Y42))</f>
        <v>No Prog ni Ejec</v>
      </c>
      <c r="AN42" s="577" t="str">
        <f t="shared" ref="AN42" si="259">IF(AND(Z42=0,Z43=0),"No Prog ni Ejec",IF(Z42=0,CONCATENATE("No Prog, Ejec=  ",Z43),Z43/Z42))</f>
        <v>No Prog ni Ejec</v>
      </c>
      <c r="AO42" s="577" t="str">
        <f t="shared" ref="AO42" si="260">IF(AND(AA42=0,AA43=0),"No Prog ni Ejec",IF(AA42=0,CONCATENATE("No Prog, Ejec=  ",AA43),AA43/AA42))</f>
        <v>No Prog, Ejec=  25</v>
      </c>
      <c r="AP42" s="577">
        <f t="shared" ref="AP42" si="261">IF(AND(AB42=0,AB43=0),"No Prog ni Ejec",IF(AB42=0,CONCATENATE("No Prog, Ejec=  ",AB43),AB43/AB42))</f>
        <v>1</v>
      </c>
      <c r="AQ42" s="577">
        <f t="shared" ref="AQ42" si="262">IF(AND(AC42=0,AC43=0),"No Prog ni Ejec",IF(AC42=0,CONCATENATE("No Prog, Ejec=  ",AC43),AC43/AC42))</f>
        <v>1</v>
      </c>
      <c r="AR42" s="577">
        <f t="shared" ref="AR42" si="263">IF(AND(AD42=0,AD43=0),"No Prog ni Ejec",IF(AD42=0,CONCATENATE("No Prog, Ejec=  ",AD43),AD43/AD42))</f>
        <v>1</v>
      </c>
      <c r="AS42" s="577">
        <f t="shared" ref="AS42" si="264">IF(AND(AE42=0,AE43=0),"No Prog ni Ejec",IF(AE42=0,CONCATENATE("No Prog, Ejec=  ",AE43),AE43/AE42))</f>
        <v>0</v>
      </c>
      <c r="AT42" s="580">
        <f t="shared" ref="AT42" si="265">IF(AND(AF42=0,AF43=0),"No Prog ni Ejec",IF(AF42=0,CONCATENATE("No Prog, Ejec=  ",AF43),AF43/AF42))</f>
        <v>1</v>
      </c>
    </row>
    <row r="43" spans="1:46" s="174" customFormat="1" ht="30.75" customHeight="1" x14ac:dyDescent="0.25">
      <c r="A43" s="490"/>
      <c r="B43" s="613"/>
      <c r="C43" s="722"/>
      <c r="D43" s="722"/>
      <c r="E43" s="722"/>
      <c r="F43" s="722"/>
      <c r="G43" s="722"/>
      <c r="H43" s="722"/>
      <c r="I43" s="722"/>
      <c r="J43" s="722"/>
      <c r="K43" s="722"/>
      <c r="L43" s="722"/>
      <c r="M43" s="722"/>
      <c r="N43" s="722"/>
      <c r="O43" s="726"/>
      <c r="P43" s="254"/>
      <c r="Q43" s="507"/>
      <c r="R43" s="508"/>
      <c r="S43" s="179" t="s">
        <v>45</v>
      </c>
      <c r="T43" s="65"/>
      <c r="U43" s="65"/>
      <c r="V43" s="65"/>
      <c r="W43" s="65"/>
      <c r="X43" s="65"/>
      <c r="Y43" s="65"/>
      <c r="Z43" s="65"/>
      <c r="AA43" s="65">
        <v>25</v>
      </c>
      <c r="AB43" s="65">
        <v>25</v>
      </c>
      <c r="AC43" s="65">
        <v>25</v>
      </c>
      <c r="AD43" s="65">
        <v>25</v>
      </c>
      <c r="AE43" s="65">
        <v>0</v>
      </c>
      <c r="AF43" s="181">
        <f t="shared" ref="AF43" si="266">SUM(T43:AE43)</f>
        <v>100</v>
      </c>
      <c r="AG43" s="247"/>
      <c r="AH43" s="583"/>
      <c r="AI43" s="577"/>
      <c r="AJ43" s="577"/>
      <c r="AK43" s="577"/>
      <c r="AL43" s="577"/>
      <c r="AM43" s="577"/>
      <c r="AN43" s="577"/>
      <c r="AO43" s="577"/>
      <c r="AP43" s="577"/>
      <c r="AQ43" s="577"/>
      <c r="AR43" s="577"/>
      <c r="AS43" s="577"/>
      <c r="AT43" s="580"/>
    </row>
    <row r="44" spans="1:46" s="174" customFormat="1" ht="26.1" customHeight="1" x14ac:dyDescent="0.25">
      <c r="A44" s="490"/>
      <c r="B44" s="613"/>
      <c r="C44" s="722"/>
      <c r="D44" s="722"/>
      <c r="E44" s="722"/>
      <c r="F44" s="722"/>
      <c r="G44" s="722"/>
      <c r="H44" s="722"/>
      <c r="I44" s="722"/>
      <c r="J44" s="722"/>
      <c r="K44" s="722"/>
      <c r="L44" s="722"/>
      <c r="M44" s="722"/>
      <c r="N44" s="722"/>
      <c r="O44" s="726"/>
      <c r="P44" s="254"/>
      <c r="Q44" s="507" t="s">
        <v>307</v>
      </c>
      <c r="R44" s="508" t="s">
        <v>308</v>
      </c>
      <c r="S44" s="182" t="s">
        <v>44</v>
      </c>
      <c r="T44" s="68"/>
      <c r="U44" s="68"/>
      <c r="V44" s="64">
        <v>10</v>
      </c>
      <c r="W44" s="64">
        <v>10</v>
      </c>
      <c r="X44" s="64">
        <v>10</v>
      </c>
      <c r="Y44" s="64">
        <v>10</v>
      </c>
      <c r="Z44" s="64">
        <v>10</v>
      </c>
      <c r="AA44" s="64">
        <v>10</v>
      </c>
      <c r="AB44" s="64">
        <v>10</v>
      </c>
      <c r="AC44" s="64">
        <v>10</v>
      </c>
      <c r="AD44" s="64">
        <v>10</v>
      </c>
      <c r="AE44" s="64">
        <v>10</v>
      </c>
      <c r="AF44" s="184">
        <f t="shared" ref="AF44" si="267">IF(SUM(T44:AE44)=100,SUM(T44:AE44),IF(SUM(T44:AE44)=0,0,"Debe ponderar 100 puntos"))</f>
        <v>100</v>
      </c>
      <c r="AG44" s="247"/>
      <c r="AH44" s="583" t="str">
        <f t="shared" ref="AH44" si="268">IF(AND(T44=0,T45=0),"No Prog ni Ejec",IF(T44=0,CONCATENATE("No Prog, Ejec=  ",T45),T45/T44))</f>
        <v>No Prog ni Ejec</v>
      </c>
      <c r="AI44" s="577" t="str">
        <f t="shared" ref="AI44" si="269">IF(AND(U44=0,U45=0),"No Prog ni Ejec",IF(U44=0,CONCATENATE("No Prog, Ejec=  ",U45),U45/U44))</f>
        <v>No Prog ni Ejec</v>
      </c>
      <c r="AJ44" s="577">
        <f t="shared" ref="AJ44" si="270">IF(AND(V44=0,V45=0),"No Prog ni Ejec",IF(V44=0,CONCATENATE("No Prog, Ejec=  ",V45),V45/V44))</f>
        <v>1</v>
      </c>
      <c r="AK44" s="577">
        <f t="shared" ref="AK44" si="271">IF(AND(W44=0,W45=0),"No Prog ni Ejec",IF(W44=0,CONCATENATE("No Prog, Ejec=  ",W45),W45/W44))</f>
        <v>1</v>
      </c>
      <c r="AL44" s="577">
        <f t="shared" ref="AL44" si="272">IF(AND(X44=0,X45=0),"No Prog ni Ejec",IF(X44=0,CONCATENATE("No Prog, Ejec=  ",X45),X45/X44))</f>
        <v>1</v>
      </c>
      <c r="AM44" s="577">
        <f t="shared" ref="AM44" si="273">IF(AND(Y44=0,Y45=0),"No Prog ni Ejec",IF(Y44=0,CONCATENATE("No Prog, Ejec=  ",Y45),Y45/Y44))</f>
        <v>1</v>
      </c>
      <c r="AN44" s="577">
        <f t="shared" ref="AN44" si="274">IF(AND(Z44=0,Z45=0),"No Prog ni Ejec",IF(Z44=0,CONCATENATE("No Prog, Ejec=  ",Z45),Z45/Z44))</f>
        <v>1</v>
      </c>
      <c r="AO44" s="577">
        <f t="shared" ref="AO44" si="275">IF(AND(AA44=0,AA45=0),"No Prog ni Ejec",IF(AA44=0,CONCATENATE("No Prog, Ejec=  ",AA45),AA45/AA44))</f>
        <v>0.25</v>
      </c>
      <c r="AP44" s="577">
        <f t="shared" ref="AP44" si="276">IF(AND(AB44=0,AB45=0),"No Prog ni Ejec",IF(AB44=0,CONCATENATE("No Prog, Ejec=  ",AB45),AB45/AB44))</f>
        <v>1</v>
      </c>
      <c r="AQ44" s="577">
        <f t="shared" ref="AQ44" si="277">IF(AND(AC44=0,AC45=0),"No Prog ni Ejec",IF(AC44=0,CONCATENATE("No Prog, Ejec=  ",AC45),AC45/AC44))</f>
        <v>1</v>
      </c>
      <c r="AR44" s="577">
        <f t="shared" ref="AR44" si="278">IF(AND(AD44=0,AD45=0),"No Prog ni Ejec",IF(AD44=0,CONCATENATE("No Prog, Ejec=  ",AD45),AD45/AD44))</f>
        <v>1</v>
      </c>
      <c r="AS44" s="577">
        <f t="shared" ref="AS44" si="279">IF(AND(AE44=0,AE45=0),"No Prog ni Ejec",IF(AE44=0,CONCATENATE("No Prog, Ejec=  ",AE45),AE45/AE44))</f>
        <v>1.7</v>
      </c>
      <c r="AT44" s="580">
        <v>1</v>
      </c>
    </row>
    <row r="45" spans="1:46" s="174" customFormat="1" ht="26.1" customHeight="1" x14ac:dyDescent="0.25">
      <c r="A45" s="490"/>
      <c r="B45" s="613"/>
      <c r="C45" s="722"/>
      <c r="D45" s="722"/>
      <c r="E45" s="722"/>
      <c r="F45" s="722"/>
      <c r="G45" s="722"/>
      <c r="H45" s="722"/>
      <c r="I45" s="722"/>
      <c r="J45" s="722"/>
      <c r="K45" s="722"/>
      <c r="L45" s="722"/>
      <c r="M45" s="722"/>
      <c r="N45" s="722"/>
      <c r="O45" s="726"/>
      <c r="P45" s="254"/>
      <c r="Q45" s="507"/>
      <c r="R45" s="508"/>
      <c r="S45" s="179" t="s">
        <v>45</v>
      </c>
      <c r="T45" s="65"/>
      <c r="U45" s="65"/>
      <c r="V45" s="65">
        <v>10</v>
      </c>
      <c r="W45" s="65">
        <v>10</v>
      </c>
      <c r="X45" s="65">
        <v>10</v>
      </c>
      <c r="Y45" s="65">
        <v>10</v>
      </c>
      <c r="Z45" s="65">
        <v>10</v>
      </c>
      <c r="AA45" s="65">
        <v>2.5</v>
      </c>
      <c r="AB45" s="65">
        <v>10</v>
      </c>
      <c r="AC45" s="65">
        <v>10</v>
      </c>
      <c r="AD45" s="65">
        <v>10</v>
      </c>
      <c r="AE45" s="65">
        <v>17</v>
      </c>
      <c r="AF45" s="181">
        <f t="shared" ref="AF45" si="280">SUM(T45:AE45)</f>
        <v>99.5</v>
      </c>
      <c r="AG45" s="247"/>
      <c r="AH45" s="583"/>
      <c r="AI45" s="577"/>
      <c r="AJ45" s="577"/>
      <c r="AK45" s="577"/>
      <c r="AL45" s="577"/>
      <c r="AM45" s="577"/>
      <c r="AN45" s="577"/>
      <c r="AO45" s="577"/>
      <c r="AP45" s="577"/>
      <c r="AQ45" s="577"/>
      <c r="AR45" s="577"/>
      <c r="AS45" s="577"/>
      <c r="AT45" s="580"/>
    </row>
    <row r="46" spans="1:46" s="174" customFormat="1" ht="27" customHeight="1" x14ac:dyDescent="0.25">
      <c r="A46" s="490"/>
      <c r="B46" s="613"/>
      <c r="C46" s="722"/>
      <c r="D46" s="722"/>
      <c r="E46" s="722"/>
      <c r="F46" s="722"/>
      <c r="G46" s="722"/>
      <c r="H46" s="722"/>
      <c r="I46" s="722"/>
      <c r="J46" s="722"/>
      <c r="K46" s="722"/>
      <c r="L46" s="722"/>
      <c r="M46" s="722"/>
      <c r="N46" s="722"/>
      <c r="O46" s="726"/>
      <c r="P46" s="254"/>
      <c r="Q46" s="507" t="s">
        <v>309</v>
      </c>
      <c r="R46" s="508" t="s">
        <v>122</v>
      </c>
      <c r="S46" s="182" t="s">
        <v>44</v>
      </c>
      <c r="T46" s="68"/>
      <c r="U46" s="68"/>
      <c r="V46" s="68">
        <v>100</v>
      </c>
      <c r="W46" s="68"/>
      <c r="X46" s="68"/>
      <c r="Y46" s="68"/>
      <c r="Z46" s="68"/>
      <c r="AA46" s="68"/>
      <c r="AB46" s="68"/>
      <c r="AC46" s="68"/>
      <c r="AD46" s="68"/>
      <c r="AE46" s="68"/>
      <c r="AF46" s="184">
        <f t="shared" ref="AF46" si="281">IF(SUM(T46:AE46)=100,SUM(T46:AE46),IF(SUM(T46:AE46)=0,0,"Debe ponderar 100 puntos"))</f>
        <v>100</v>
      </c>
      <c r="AG46" s="247"/>
      <c r="AH46" s="583" t="str">
        <f t="shared" ref="AH46" si="282">IF(AND(T46=0,T47=0),"No Prog ni Ejec",IF(T46=0,CONCATENATE("No Prog, Ejec=  ",T47),T47/T46))</f>
        <v>No Prog ni Ejec</v>
      </c>
      <c r="AI46" s="577" t="str">
        <f t="shared" ref="AI46" si="283">IF(AND(U46=0,U47=0),"No Prog ni Ejec",IF(U46=0,CONCATENATE("No Prog, Ejec=  ",U47),U47/U46))</f>
        <v>No Prog ni Ejec</v>
      </c>
      <c r="AJ46" s="577">
        <f t="shared" ref="AJ46" si="284">IF(AND(V46=0,V47=0),"No Prog ni Ejec",IF(V46=0,CONCATENATE("No Prog, Ejec=  ",V47),V47/V46))</f>
        <v>0</v>
      </c>
      <c r="AK46" s="577" t="str">
        <f t="shared" ref="AK46" si="285">IF(AND(W46=0,W47=0),"No Prog ni Ejec",IF(W46=0,CONCATENATE("No Prog, Ejec=  ",W47),W47/W46))</f>
        <v>No Prog, Ejec=  100</v>
      </c>
      <c r="AL46" s="577" t="str">
        <f t="shared" ref="AL46" si="286">IF(AND(X46=0,X47=0),"No Prog ni Ejec",IF(X46=0,CONCATENATE("No Prog, Ejec=  ",X47),X47/X46))</f>
        <v>No Prog ni Ejec</v>
      </c>
      <c r="AM46" s="577" t="str">
        <f t="shared" ref="AM46" si="287">IF(AND(Y46=0,Y47=0),"No Prog ni Ejec",IF(Y46=0,CONCATENATE("No Prog, Ejec=  ",Y47),Y47/Y46))</f>
        <v>No Prog ni Ejec</v>
      </c>
      <c r="AN46" s="577" t="str">
        <f t="shared" ref="AN46" si="288">IF(AND(Z46=0,Z47=0),"No Prog ni Ejec",IF(Z46=0,CONCATENATE("No Prog, Ejec=  ",Z47),Z47/Z46))</f>
        <v>No Prog ni Ejec</v>
      </c>
      <c r="AO46" s="577" t="str">
        <f t="shared" ref="AO46" si="289">IF(AND(AA46=0,AA47=0),"No Prog ni Ejec",IF(AA46=0,CONCATENATE("No Prog, Ejec=  ",AA47),AA47/AA46))</f>
        <v>No Prog ni Ejec</v>
      </c>
      <c r="AP46" s="577" t="str">
        <f t="shared" ref="AP46" si="290">IF(AND(AB46=0,AB47=0),"No Prog ni Ejec",IF(AB46=0,CONCATENATE("No Prog, Ejec=  ",AB47),AB47/AB46))</f>
        <v>No Prog ni Ejec</v>
      </c>
      <c r="AQ46" s="577" t="str">
        <f t="shared" ref="AQ46" si="291">IF(AND(AC46=0,AC47=0),"No Prog ni Ejec",IF(AC46=0,CONCATENATE("No Prog, Ejec=  ",AC47),AC47/AC46))</f>
        <v>No Prog ni Ejec</v>
      </c>
      <c r="AR46" s="577" t="str">
        <f t="shared" ref="AR46" si="292">IF(AND(AD46=0,AD47=0),"No Prog ni Ejec",IF(AD46=0,CONCATENATE("No Prog, Ejec=  ",AD47),AD47/AD46))</f>
        <v>No Prog ni Ejec</v>
      </c>
      <c r="AS46" s="577" t="str">
        <f t="shared" ref="AS46" si="293">IF(AND(AE46=0,AE47=0),"No Prog ni Ejec",IF(AE46=0,CONCATENATE("No Prog, Ejec=  ",AE47),AE47/AE46))</f>
        <v>No Prog ni Ejec</v>
      </c>
      <c r="AT46" s="580">
        <f t="shared" ref="AT46" si="294">IF(AND(AF46=0,AF47=0),"No Prog ni Ejec",IF(AF46=0,CONCATENATE("No Prog, Ejec=  ",AF47),AF47/AF46))</f>
        <v>1</v>
      </c>
    </row>
    <row r="47" spans="1:46" s="174" customFormat="1" ht="27" customHeight="1" x14ac:dyDescent="0.25">
      <c r="A47" s="490"/>
      <c r="B47" s="613"/>
      <c r="C47" s="722"/>
      <c r="D47" s="722"/>
      <c r="E47" s="722"/>
      <c r="F47" s="722"/>
      <c r="G47" s="722"/>
      <c r="H47" s="722"/>
      <c r="I47" s="722"/>
      <c r="J47" s="722"/>
      <c r="K47" s="722"/>
      <c r="L47" s="722"/>
      <c r="M47" s="722"/>
      <c r="N47" s="722"/>
      <c r="O47" s="726"/>
      <c r="P47" s="254"/>
      <c r="Q47" s="507"/>
      <c r="R47" s="508"/>
      <c r="S47" s="179" t="s">
        <v>45</v>
      </c>
      <c r="T47" s="65"/>
      <c r="U47" s="65"/>
      <c r="V47" s="65">
        <v>0</v>
      </c>
      <c r="W47" s="65">
        <v>100</v>
      </c>
      <c r="X47" s="65"/>
      <c r="Y47" s="65"/>
      <c r="Z47" s="65"/>
      <c r="AA47" s="65"/>
      <c r="AB47" s="65"/>
      <c r="AC47" s="65"/>
      <c r="AD47" s="65"/>
      <c r="AE47" s="65"/>
      <c r="AF47" s="181">
        <f t="shared" ref="AF47" si="295">SUM(T47:AE47)</f>
        <v>100</v>
      </c>
      <c r="AG47" s="247"/>
      <c r="AH47" s="583"/>
      <c r="AI47" s="577"/>
      <c r="AJ47" s="577"/>
      <c r="AK47" s="577"/>
      <c r="AL47" s="577"/>
      <c r="AM47" s="577"/>
      <c r="AN47" s="577"/>
      <c r="AO47" s="577"/>
      <c r="AP47" s="577"/>
      <c r="AQ47" s="577"/>
      <c r="AR47" s="577"/>
      <c r="AS47" s="577"/>
      <c r="AT47" s="580"/>
    </row>
    <row r="48" spans="1:46" s="174" customFormat="1" ht="23.25" customHeight="1" x14ac:dyDescent="0.25">
      <c r="A48" s="490"/>
      <c r="B48" s="613"/>
      <c r="C48" s="722"/>
      <c r="D48" s="722"/>
      <c r="E48" s="722"/>
      <c r="F48" s="722"/>
      <c r="G48" s="722"/>
      <c r="H48" s="722"/>
      <c r="I48" s="722"/>
      <c r="J48" s="722"/>
      <c r="K48" s="722"/>
      <c r="L48" s="722"/>
      <c r="M48" s="722"/>
      <c r="N48" s="722"/>
      <c r="O48" s="726"/>
      <c r="P48" s="254"/>
      <c r="Q48" s="507" t="s">
        <v>310</v>
      </c>
      <c r="R48" s="508" t="s">
        <v>124</v>
      </c>
      <c r="S48" s="182" t="s">
        <v>44</v>
      </c>
      <c r="T48" s="68">
        <v>8</v>
      </c>
      <c r="U48" s="68">
        <v>8</v>
      </c>
      <c r="V48" s="68">
        <v>9</v>
      </c>
      <c r="W48" s="68">
        <v>8</v>
      </c>
      <c r="X48" s="68">
        <v>8</v>
      </c>
      <c r="Y48" s="68">
        <v>8</v>
      </c>
      <c r="Z48" s="68">
        <v>9</v>
      </c>
      <c r="AA48" s="68">
        <v>8</v>
      </c>
      <c r="AB48" s="68">
        <v>8</v>
      </c>
      <c r="AC48" s="68">
        <v>9</v>
      </c>
      <c r="AD48" s="68">
        <v>8</v>
      </c>
      <c r="AE48" s="68">
        <v>9</v>
      </c>
      <c r="AF48" s="184">
        <f t="shared" ref="AF48" si="296">IF(SUM(T48:AE48)=100,SUM(T48:AE48),IF(SUM(T48:AE48)=0,0,"Debe ponderar 100 puntos"))</f>
        <v>100</v>
      </c>
      <c r="AG48" s="247"/>
      <c r="AH48" s="583">
        <f t="shared" ref="AH48" si="297">IF(AND(T48=0,T49=0),"No Prog ni Ejec",IF(T48=0,CONCATENATE("No Prog, Ejec=  ",T49),T49/T48))</f>
        <v>1</v>
      </c>
      <c r="AI48" s="577">
        <f t="shared" ref="AI48" si="298">IF(AND(U48=0,U49=0),"No Prog ni Ejec",IF(U48=0,CONCATENATE("No Prog, Ejec=  ",U49),U49/U48))</f>
        <v>1</v>
      </c>
      <c r="AJ48" s="577">
        <f t="shared" ref="AJ48" si="299">IF(AND(V48=0,V49=0),"No Prog ni Ejec",IF(V48=0,CONCATENATE("No Prog, Ejec=  ",V49),V49/V48))</f>
        <v>1</v>
      </c>
      <c r="AK48" s="577">
        <f t="shared" ref="AK48" si="300">IF(AND(W48=0,W49=0),"No Prog ni Ejec",IF(W48=0,CONCATENATE("No Prog, Ejec=  ",W49),W49/W48))</f>
        <v>1</v>
      </c>
      <c r="AL48" s="577">
        <f t="shared" ref="AL48" si="301">IF(AND(X48=0,X49=0),"No Prog ni Ejec",IF(X48=0,CONCATENATE("No Prog, Ejec=  ",X49),X49/X48))</f>
        <v>1</v>
      </c>
      <c r="AM48" s="577">
        <f t="shared" ref="AM48" si="302">IF(AND(Y48=0,Y49=0),"No Prog ni Ejec",IF(Y48=0,CONCATENATE("No Prog, Ejec=  ",Y49),Y49/Y48))</f>
        <v>1</v>
      </c>
      <c r="AN48" s="577">
        <f t="shared" ref="AN48" si="303">IF(AND(Z48=0,Z49=0),"No Prog ni Ejec",IF(Z48=0,CONCATENATE("No Prog, Ejec=  ",Z49),Z49/Z48))</f>
        <v>1</v>
      </c>
      <c r="AO48" s="577">
        <f t="shared" ref="AO48" si="304">IF(AND(AA48=0,AA49=0),"No Prog ni Ejec",IF(AA48=0,CONCATENATE("No Prog, Ejec=  ",AA49),AA49/AA48))</f>
        <v>1</v>
      </c>
      <c r="AP48" s="577">
        <f t="shared" ref="AP48" si="305">IF(AND(AB48=0,AB49=0),"No Prog ni Ejec",IF(AB48=0,CONCATENATE("No Prog, Ejec=  ",AB49),AB49/AB48))</f>
        <v>1</v>
      </c>
      <c r="AQ48" s="577">
        <f t="shared" ref="AQ48" si="306">IF(AND(AC48=0,AC49=0),"No Prog ni Ejec",IF(AC48=0,CONCATENATE("No Prog, Ejec=  ",AC49),AC49/AC48))</f>
        <v>1</v>
      </c>
      <c r="AR48" s="577">
        <f t="shared" ref="AR48" si="307">IF(AND(AD48=0,AD49=0),"No Prog ni Ejec",IF(AD48=0,CONCATENATE("No Prog, Ejec=  ",AD49),AD49/AD48))</f>
        <v>1</v>
      </c>
      <c r="AS48" s="577">
        <f t="shared" ref="AS48" si="308">IF(AND(AE48=0,AE49=0),"No Prog ni Ejec",IF(AE48=0,CONCATENATE("No Prog, Ejec=  ",AE49),AE49/AE48))</f>
        <v>1</v>
      </c>
      <c r="AT48" s="580">
        <f t="shared" ref="AT48" si="309">IF(AND(AF48=0,AF49=0),"No Prog ni Ejec",IF(AF48=0,CONCATENATE("No Prog, Ejec=  ",AF49),AF49/AF48))</f>
        <v>1</v>
      </c>
    </row>
    <row r="49" spans="1:46" s="174" customFormat="1" ht="23.25" customHeight="1" thickBot="1" x14ac:dyDescent="0.3">
      <c r="A49" s="491"/>
      <c r="B49" s="614"/>
      <c r="C49" s="723"/>
      <c r="D49" s="723"/>
      <c r="E49" s="723"/>
      <c r="F49" s="723"/>
      <c r="G49" s="723"/>
      <c r="H49" s="723"/>
      <c r="I49" s="723"/>
      <c r="J49" s="723"/>
      <c r="K49" s="723"/>
      <c r="L49" s="723"/>
      <c r="M49" s="723"/>
      <c r="N49" s="723"/>
      <c r="O49" s="727"/>
      <c r="P49" s="254"/>
      <c r="Q49" s="516"/>
      <c r="R49" s="509"/>
      <c r="S49" s="185" t="s">
        <v>45</v>
      </c>
      <c r="T49" s="66">
        <v>8</v>
      </c>
      <c r="U49" s="66">
        <v>8</v>
      </c>
      <c r="V49" s="66">
        <v>9</v>
      </c>
      <c r="W49" s="66">
        <v>8</v>
      </c>
      <c r="X49" s="66">
        <v>8</v>
      </c>
      <c r="Y49" s="66">
        <v>8</v>
      </c>
      <c r="Z49" s="66">
        <v>9</v>
      </c>
      <c r="AA49" s="66">
        <v>8</v>
      </c>
      <c r="AB49" s="66">
        <v>8</v>
      </c>
      <c r="AC49" s="66">
        <v>9</v>
      </c>
      <c r="AD49" s="66">
        <v>8</v>
      </c>
      <c r="AE49" s="66">
        <v>9</v>
      </c>
      <c r="AF49" s="187">
        <f t="shared" ref="AF49" si="310">SUM(T49:AE49)</f>
        <v>100</v>
      </c>
      <c r="AG49" s="247"/>
      <c r="AH49" s="598"/>
      <c r="AI49" s="586"/>
      <c r="AJ49" s="586"/>
      <c r="AK49" s="586"/>
      <c r="AL49" s="586"/>
      <c r="AM49" s="586"/>
      <c r="AN49" s="586"/>
      <c r="AO49" s="586"/>
      <c r="AP49" s="586"/>
      <c r="AQ49" s="586"/>
      <c r="AR49" s="586"/>
      <c r="AS49" s="586"/>
      <c r="AT49" s="585"/>
    </row>
    <row r="50" spans="1:46" s="174" customFormat="1" ht="23.25" customHeight="1" thickTop="1" x14ac:dyDescent="0.25">
      <c r="A50" s="489">
        <v>3</v>
      </c>
      <c r="B50" s="720" t="str">
        <f>+'CONSOLIDADO ENE-DIC 2017'!C29</f>
        <v>Diseñar e implementar 30% una estrategia con herramientas digitales y de nuevas tecnologías para la promoción y mercadeo de Bogotá</v>
      </c>
      <c r="C50" s="456">
        <v>0</v>
      </c>
      <c r="D50" s="456">
        <v>0</v>
      </c>
      <c r="E50" s="456">
        <v>0</v>
      </c>
      <c r="F50" s="456">
        <v>0</v>
      </c>
      <c r="G50" s="456">
        <v>0</v>
      </c>
      <c r="H50" s="456">
        <v>0.01</v>
      </c>
      <c r="I50" s="456">
        <v>0.01</v>
      </c>
      <c r="J50" s="456">
        <v>0.02</v>
      </c>
      <c r="K50" s="456">
        <v>0.02</v>
      </c>
      <c r="L50" s="456">
        <v>0.11</v>
      </c>
      <c r="M50" s="456">
        <v>0.21</v>
      </c>
      <c r="N50" s="456">
        <v>0.21</v>
      </c>
      <c r="O50" s="587">
        <v>0.21</v>
      </c>
      <c r="P50" s="254"/>
      <c r="Q50" s="498" t="s">
        <v>70</v>
      </c>
      <c r="R50" s="499" t="s">
        <v>311</v>
      </c>
      <c r="S50" s="191" t="s">
        <v>44</v>
      </c>
      <c r="T50" s="64"/>
      <c r="U50" s="64"/>
      <c r="V50" s="64"/>
      <c r="W50" s="64"/>
      <c r="X50" s="64"/>
      <c r="Y50" s="64"/>
      <c r="Z50" s="64"/>
      <c r="AA50" s="64"/>
      <c r="AB50" s="64"/>
      <c r="AC50" s="64"/>
      <c r="AD50" s="64">
        <v>100</v>
      </c>
      <c r="AE50" s="64"/>
      <c r="AF50" s="193">
        <f t="shared" ref="AF50" si="311">IF(SUM(T50:AE50)=100,SUM(T50:AE50),IF(SUM(T50:AE50)=0,0,"Debe ponderar 100 puntos"))</f>
        <v>100</v>
      </c>
      <c r="AG50" s="247"/>
      <c r="AH50" s="506" t="str">
        <f t="shared" ref="AH50" si="312">IF(AND(T50=0,T51=0),"No Prog ni Ejec",IF(T50=0,CONCATENATE("No Prog, Ejec=  ",T51),T51/T50))</f>
        <v>No Prog ni Ejec</v>
      </c>
      <c r="AI50" s="485" t="str">
        <f t="shared" ref="AI50" si="313">IF(AND(U50=0,U51=0),"No Prog ni Ejec",IF(U50=0,CONCATENATE("No Prog, Ejec=  ",U51),U51/U50))</f>
        <v>No Prog ni Ejec</v>
      </c>
      <c r="AJ50" s="485" t="str">
        <f t="shared" ref="AJ50" si="314">IF(AND(V50=0,V51=0),"No Prog ni Ejec",IF(V50=0,CONCATENATE("No Prog, Ejec=  ",V51),V51/V50))</f>
        <v>No Prog ni Ejec</v>
      </c>
      <c r="AK50" s="485" t="str">
        <f t="shared" ref="AK50" si="315">IF(AND(W50=0,W51=0),"No Prog ni Ejec",IF(W50=0,CONCATENATE("No Prog, Ejec=  ",W51),W51/W50))</f>
        <v>No Prog ni Ejec</v>
      </c>
      <c r="AL50" s="485" t="str">
        <f t="shared" ref="AL50" si="316">IF(AND(X50=0,X51=0),"No Prog ni Ejec",IF(X50=0,CONCATENATE("No Prog, Ejec=  ",X51),X51/X50))</f>
        <v>No Prog ni Ejec</v>
      </c>
      <c r="AM50" s="485" t="str">
        <f t="shared" ref="AM50" si="317">IF(AND(Y50=0,Y51=0),"No Prog ni Ejec",IF(Y50=0,CONCATENATE("No Prog, Ejec=  ",Y51),Y51/Y50))</f>
        <v>No Prog ni Ejec</v>
      </c>
      <c r="AN50" s="485" t="str">
        <f t="shared" ref="AN50" si="318">IF(AND(Z50=0,Z51=0),"No Prog ni Ejec",IF(Z50=0,CONCATENATE("No Prog, Ejec=  ",Z51),Z51/Z50))</f>
        <v>No Prog ni Ejec</v>
      </c>
      <c r="AO50" s="485" t="str">
        <f t="shared" ref="AO50" si="319">IF(AND(AA50=0,AA51=0),"No Prog ni Ejec",IF(AA50=0,CONCATENATE("No Prog, Ejec=  ",AA51),AA51/AA50))</f>
        <v>No Prog ni Ejec</v>
      </c>
      <c r="AP50" s="485" t="str">
        <f t="shared" ref="AP50" si="320">IF(AND(AB50=0,AB51=0),"No Prog ni Ejec",IF(AB50=0,CONCATENATE("No Prog, Ejec=  ",AB51),AB51/AB50))</f>
        <v>No Prog ni Ejec</v>
      </c>
      <c r="AQ50" s="485" t="str">
        <f t="shared" ref="AQ50" si="321">IF(AND(AC50=0,AC51=0),"No Prog ni Ejec",IF(AC50=0,CONCATENATE("No Prog, Ejec=  ",AC51),AC51/AC50))</f>
        <v>No Prog ni Ejec</v>
      </c>
      <c r="AR50" s="485">
        <f t="shared" ref="AR50" si="322">IF(AND(AD50=0,AD51=0),"No Prog ni Ejec",IF(AD50=0,CONCATENATE("No Prog, Ejec=  ",AD51),AD51/AD50))</f>
        <v>1</v>
      </c>
      <c r="AS50" s="485" t="str">
        <f t="shared" ref="AS50" si="323">IF(AND(AE50=0,AE51=0),"No Prog ni Ejec",IF(AE50=0,CONCATENATE("No Prog, Ejec=  ",AE51),AE51/AE50))</f>
        <v>No Prog ni Ejec</v>
      </c>
      <c r="AT50" s="483">
        <f t="shared" ref="AT50" si="324">IF(AND(AF50=0,AF51=0),"No Prog ni Ejec",IF(AF50=0,CONCATENATE("No Prog, Ejec=  ",AF51),AF51/AF50))</f>
        <v>1</v>
      </c>
    </row>
    <row r="51" spans="1:46" s="174" customFormat="1" ht="23.25" customHeight="1" x14ac:dyDescent="0.25">
      <c r="A51" s="490"/>
      <c r="B51" s="613"/>
      <c r="C51" s="457"/>
      <c r="D51" s="457"/>
      <c r="E51" s="457"/>
      <c r="F51" s="457"/>
      <c r="G51" s="457"/>
      <c r="H51" s="457"/>
      <c r="I51" s="457"/>
      <c r="J51" s="457"/>
      <c r="K51" s="457"/>
      <c r="L51" s="457"/>
      <c r="M51" s="457"/>
      <c r="N51" s="457"/>
      <c r="O51" s="588"/>
      <c r="P51" s="254"/>
      <c r="Q51" s="507"/>
      <c r="R51" s="508"/>
      <c r="S51" s="179" t="s">
        <v>45</v>
      </c>
      <c r="T51" s="65"/>
      <c r="U51" s="65"/>
      <c r="V51" s="65"/>
      <c r="W51" s="65"/>
      <c r="X51" s="65"/>
      <c r="Y51" s="65"/>
      <c r="Z51" s="65"/>
      <c r="AA51" s="65"/>
      <c r="AB51" s="65"/>
      <c r="AC51" s="65"/>
      <c r="AD51" s="65">
        <v>100</v>
      </c>
      <c r="AE51" s="65"/>
      <c r="AF51" s="181">
        <f t="shared" ref="AF51" si="325">SUM(T51:AE51)</f>
        <v>100</v>
      </c>
      <c r="AG51" s="247"/>
      <c r="AH51" s="583"/>
      <c r="AI51" s="577"/>
      <c r="AJ51" s="577"/>
      <c r="AK51" s="577"/>
      <c r="AL51" s="577"/>
      <c r="AM51" s="577"/>
      <c r="AN51" s="577"/>
      <c r="AO51" s="577"/>
      <c r="AP51" s="577"/>
      <c r="AQ51" s="577"/>
      <c r="AR51" s="577"/>
      <c r="AS51" s="577"/>
      <c r="AT51" s="580"/>
    </row>
    <row r="52" spans="1:46" s="174" customFormat="1" ht="27.75" customHeight="1" x14ac:dyDescent="0.25">
      <c r="A52" s="490"/>
      <c r="B52" s="613"/>
      <c r="C52" s="457"/>
      <c r="D52" s="457"/>
      <c r="E52" s="457"/>
      <c r="F52" s="457"/>
      <c r="G52" s="457"/>
      <c r="H52" s="457"/>
      <c r="I52" s="457"/>
      <c r="J52" s="457"/>
      <c r="K52" s="457"/>
      <c r="L52" s="457"/>
      <c r="M52" s="457"/>
      <c r="N52" s="457"/>
      <c r="O52" s="588"/>
      <c r="P52" s="254"/>
      <c r="Q52" s="507" t="s">
        <v>71</v>
      </c>
      <c r="R52" s="508" t="s">
        <v>430</v>
      </c>
      <c r="S52" s="182" t="s">
        <v>44</v>
      </c>
      <c r="T52" s="68"/>
      <c r="U52" s="68"/>
      <c r="V52" s="68"/>
      <c r="W52" s="68"/>
      <c r="X52" s="68"/>
      <c r="Y52" s="68"/>
      <c r="Z52" s="68"/>
      <c r="AA52" s="68"/>
      <c r="AB52" s="68"/>
      <c r="AC52" s="68">
        <v>50</v>
      </c>
      <c r="AD52" s="68"/>
      <c r="AE52" s="68">
        <v>50</v>
      </c>
      <c r="AF52" s="184">
        <f t="shared" ref="AF52" si="326">IF(SUM(T52:AE52)=100,SUM(T52:AE52),IF(SUM(T52:AE52)=0,0,"Debe ponderar 100 puntos"))</f>
        <v>100</v>
      </c>
      <c r="AG52" s="247"/>
      <c r="AH52" s="583" t="str">
        <f t="shared" ref="AH52" si="327">IF(AND(T52=0,T53=0),"No Prog ni Ejec",IF(T52=0,CONCATENATE("No Prog, Ejec=  ",T53),T53/T52))</f>
        <v>No Prog ni Ejec</v>
      </c>
      <c r="AI52" s="577" t="str">
        <f t="shared" ref="AI52" si="328">IF(AND(U52=0,U53=0),"No Prog ni Ejec",IF(U52=0,CONCATENATE("No Prog, Ejec=  ",U53),U53/U52))</f>
        <v>No Prog ni Ejec</v>
      </c>
      <c r="AJ52" s="577" t="str">
        <f t="shared" ref="AJ52" si="329">IF(AND(V52=0,V53=0),"No Prog ni Ejec",IF(V52=0,CONCATENATE("No Prog, Ejec=  ",V53),V53/V52))</f>
        <v>No Prog ni Ejec</v>
      </c>
      <c r="AK52" s="577" t="str">
        <f t="shared" ref="AK52" si="330">IF(AND(W52=0,W53=0),"No Prog ni Ejec",IF(W52=0,CONCATENATE("No Prog, Ejec=  ",W53),W53/W52))</f>
        <v>No Prog ni Ejec</v>
      </c>
      <c r="AL52" s="577" t="str">
        <f t="shared" ref="AL52" si="331">IF(AND(X52=0,X53=0),"No Prog ni Ejec",IF(X52=0,CONCATENATE("No Prog, Ejec=  ",X53),X53/X52))</f>
        <v>No Prog ni Ejec</v>
      </c>
      <c r="AM52" s="577" t="str">
        <f t="shared" ref="AM52" si="332">IF(AND(Y52=0,Y53=0),"No Prog ni Ejec",IF(Y52=0,CONCATENATE("No Prog, Ejec=  ",Y53),Y53/Y52))</f>
        <v>No Prog ni Ejec</v>
      </c>
      <c r="AN52" s="577" t="str">
        <f t="shared" ref="AN52" si="333">IF(AND(Z52=0,Z53=0),"No Prog ni Ejec",IF(Z52=0,CONCATENATE("No Prog, Ejec=  ",Z53),Z53/Z52))</f>
        <v>No Prog ni Ejec</v>
      </c>
      <c r="AO52" s="577" t="str">
        <f t="shared" ref="AO52" si="334">IF(AND(AA52=0,AA53=0),"No Prog ni Ejec",IF(AA52=0,CONCATENATE("No Prog, Ejec=  ",AA53),AA53/AA52))</f>
        <v>No Prog ni Ejec</v>
      </c>
      <c r="AP52" s="577" t="str">
        <f t="shared" ref="AP52" si="335">IF(AND(AB52=0,AB53=0),"No Prog ni Ejec",IF(AB52=0,CONCATENATE("No Prog, Ejec=  ",AB53),AB53/AB52))</f>
        <v>No Prog ni Ejec</v>
      </c>
      <c r="AQ52" s="577">
        <f t="shared" ref="AQ52" si="336">IF(AND(AC52=0,AC53=0),"No Prog ni Ejec",IF(AC52=0,CONCATENATE("No Prog, Ejec=  ",AC53),AC53/AC52))</f>
        <v>0</v>
      </c>
      <c r="AR52" s="577" t="str">
        <f t="shared" ref="AR52" si="337">IF(AND(AD52=0,AD53=0),"No Prog ni Ejec",IF(AD52=0,CONCATENATE("No Prog, Ejec=  ",AD53),AD53/AD52))</f>
        <v>No Prog ni Ejec</v>
      </c>
      <c r="AS52" s="577">
        <f t="shared" ref="AS52" si="338">IF(AND(AE52=0,AE53=0),"No Prog ni Ejec",IF(AE52=0,CONCATENATE("No Prog, Ejec=  ",AE53),AE53/AE52))</f>
        <v>1</v>
      </c>
      <c r="AT52" s="580">
        <f t="shared" ref="AT52" si="339">IF(AND(AF52=0,AF53=0),"No Prog ni Ejec",IF(AF52=0,CONCATENATE("No Prog, Ejec=  ",AF53),AF53/AF52))</f>
        <v>0.5</v>
      </c>
    </row>
    <row r="53" spans="1:46" s="174" customFormat="1" ht="27.75" customHeight="1" x14ac:dyDescent="0.25">
      <c r="A53" s="490"/>
      <c r="B53" s="613"/>
      <c r="C53" s="457"/>
      <c r="D53" s="457"/>
      <c r="E53" s="457"/>
      <c r="F53" s="457"/>
      <c r="G53" s="457"/>
      <c r="H53" s="457"/>
      <c r="I53" s="457"/>
      <c r="J53" s="457"/>
      <c r="K53" s="457"/>
      <c r="L53" s="457"/>
      <c r="M53" s="457"/>
      <c r="N53" s="457"/>
      <c r="O53" s="588"/>
      <c r="P53" s="254"/>
      <c r="Q53" s="507"/>
      <c r="R53" s="508"/>
      <c r="S53" s="179" t="s">
        <v>45</v>
      </c>
      <c r="T53" s="65"/>
      <c r="U53" s="65"/>
      <c r="V53" s="65"/>
      <c r="W53" s="65"/>
      <c r="X53" s="65"/>
      <c r="Y53" s="65"/>
      <c r="Z53" s="65"/>
      <c r="AA53" s="65"/>
      <c r="AB53" s="65"/>
      <c r="AC53" s="65">
        <v>0</v>
      </c>
      <c r="AD53" s="65"/>
      <c r="AE53" s="65">
        <v>50</v>
      </c>
      <c r="AF53" s="181">
        <f t="shared" ref="AF53" si="340">SUM(T53:AE53)</f>
        <v>50</v>
      </c>
      <c r="AG53" s="247"/>
      <c r="AH53" s="583"/>
      <c r="AI53" s="577"/>
      <c r="AJ53" s="577"/>
      <c r="AK53" s="577"/>
      <c r="AL53" s="577"/>
      <c r="AM53" s="577"/>
      <c r="AN53" s="577"/>
      <c r="AO53" s="577"/>
      <c r="AP53" s="577"/>
      <c r="AQ53" s="577"/>
      <c r="AR53" s="577"/>
      <c r="AS53" s="577"/>
      <c r="AT53" s="580"/>
    </row>
    <row r="54" spans="1:46" s="174" customFormat="1" ht="21" customHeight="1" x14ac:dyDescent="0.25">
      <c r="A54" s="490"/>
      <c r="B54" s="613"/>
      <c r="C54" s="457"/>
      <c r="D54" s="457"/>
      <c r="E54" s="457"/>
      <c r="F54" s="457"/>
      <c r="G54" s="457"/>
      <c r="H54" s="457"/>
      <c r="I54" s="457"/>
      <c r="J54" s="457"/>
      <c r="K54" s="457"/>
      <c r="L54" s="457"/>
      <c r="M54" s="457"/>
      <c r="N54" s="457"/>
      <c r="O54" s="588"/>
      <c r="P54" s="254"/>
      <c r="Q54" s="507" t="s">
        <v>72</v>
      </c>
      <c r="R54" s="508" t="s">
        <v>431</v>
      </c>
      <c r="S54" s="182" t="s">
        <v>44</v>
      </c>
      <c r="T54" s="68"/>
      <c r="U54" s="68"/>
      <c r="V54" s="68"/>
      <c r="W54" s="68"/>
      <c r="X54" s="68"/>
      <c r="Y54" s="68"/>
      <c r="Z54" s="68"/>
      <c r="AA54" s="68"/>
      <c r="AB54" s="68"/>
      <c r="AC54" s="68">
        <v>50</v>
      </c>
      <c r="AD54" s="68"/>
      <c r="AE54" s="68">
        <v>50</v>
      </c>
      <c r="AF54" s="184">
        <f t="shared" ref="AF54" si="341">IF(SUM(T54:AE54)=100,SUM(T54:AE54),IF(SUM(T54:AE54)=0,0,"Debe ponderar 100 puntos"))</f>
        <v>100</v>
      </c>
      <c r="AG54" s="247"/>
      <c r="AH54" s="583" t="str">
        <f t="shared" ref="AH54" si="342">IF(AND(T54=0,T55=0),"No Prog ni Ejec",IF(T54=0,CONCATENATE("No Prog, Ejec=  ",T55),T55/T54))</f>
        <v>No Prog ni Ejec</v>
      </c>
      <c r="AI54" s="577" t="str">
        <f t="shared" ref="AI54" si="343">IF(AND(U54=0,U55=0),"No Prog ni Ejec",IF(U54=0,CONCATENATE("No Prog, Ejec=  ",U55),U55/U54))</f>
        <v>No Prog ni Ejec</v>
      </c>
      <c r="AJ54" s="577" t="str">
        <f t="shared" ref="AJ54" si="344">IF(AND(V54=0,V55=0),"No Prog ni Ejec",IF(V54=0,CONCATENATE("No Prog, Ejec=  ",V55),V55/V54))</f>
        <v>No Prog ni Ejec</v>
      </c>
      <c r="AK54" s="577" t="str">
        <f t="shared" ref="AK54" si="345">IF(AND(W54=0,W55=0),"No Prog ni Ejec",IF(W54=0,CONCATENATE("No Prog, Ejec=  ",W55),W55/W54))</f>
        <v>No Prog ni Ejec</v>
      </c>
      <c r="AL54" s="577" t="str">
        <f t="shared" ref="AL54" si="346">IF(AND(X54=0,X55=0),"No Prog ni Ejec",IF(X54=0,CONCATENATE("No Prog, Ejec=  ",X55),X55/X54))</f>
        <v>No Prog ni Ejec</v>
      </c>
      <c r="AM54" s="577" t="str">
        <f t="shared" ref="AM54" si="347">IF(AND(Y54=0,Y55=0),"No Prog ni Ejec",IF(Y54=0,CONCATENATE("No Prog, Ejec=  ",Y55),Y55/Y54))</f>
        <v>No Prog ni Ejec</v>
      </c>
      <c r="AN54" s="577" t="str">
        <f t="shared" ref="AN54" si="348">IF(AND(Z54=0,Z55=0),"No Prog ni Ejec",IF(Z54=0,CONCATENATE("No Prog, Ejec=  ",Z55),Z55/Z54))</f>
        <v>No Prog ni Ejec</v>
      </c>
      <c r="AO54" s="577" t="str">
        <f t="shared" ref="AO54" si="349">IF(AND(AA54=0,AA55=0),"No Prog ni Ejec",IF(AA54=0,CONCATENATE("No Prog, Ejec=  ",AA55),AA55/AA54))</f>
        <v>No Prog ni Ejec</v>
      </c>
      <c r="AP54" s="577" t="str">
        <f t="shared" ref="AP54" si="350">IF(AND(AB54=0,AB55=0),"No Prog ni Ejec",IF(AB54=0,CONCATENATE("No Prog, Ejec=  ",AB55),AB55/AB54))</f>
        <v>No Prog ni Ejec</v>
      </c>
      <c r="AQ54" s="577">
        <f t="shared" ref="AQ54" si="351">IF(AND(AC54=0,AC55=0),"No Prog ni Ejec",IF(AC54=0,CONCATENATE("No Prog, Ejec=  ",AC55),AC55/AC54))</f>
        <v>0</v>
      </c>
      <c r="AR54" s="577" t="str">
        <f t="shared" ref="AR54" si="352">IF(AND(AD54=0,AD55=0),"No Prog ni Ejec",IF(AD54=0,CONCATENATE("No Prog, Ejec=  ",AD55),AD55/AD54))</f>
        <v>No Prog ni Ejec</v>
      </c>
      <c r="AS54" s="577">
        <f t="shared" ref="AS54" si="353">IF(AND(AE54=0,AE55=0),"No Prog ni Ejec",IF(AE54=0,CONCATENATE("No Prog, Ejec=  ",AE55),AE55/AE54))</f>
        <v>1</v>
      </c>
      <c r="AT54" s="580">
        <f t="shared" ref="AT54" si="354">IF(AND(AF54=0,AF55=0),"No Prog ni Ejec",IF(AF54=0,CONCATENATE("No Prog, Ejec=  ",AF55),AF55/AF54))</f>
        <v>0.5</v>
      </c>
    </row>
    <row r="55" spans="1:46" s="174" customFormat="1" ht="21" customHeight="1" x14ac:dyDescent="0.25">
      <c r="A55" s="490"/>
      <c r="B55" s="613"/>
      <c r="C55" s="457"/>
      <c r="D55" s="457"/>
      <c r="E55" s="457"/>
      <c r="F55" s="457"/>
      <c r="G55" s="457"/>
      <c r="H55" s="457"/>
      <c r="I55" s="457"/>
      <c r="J55" s="457"/>
      <c r="K55" s="457"/>
      <c r="L55" s="457"/>
      <c r="M55" s="457"/>
      <c r="N55" s="457"/>
      <c r="O55" s="588"/>
      <c r="P55" s="254"/>
      <c r="Q55" s="507"/>
      <c r="R55" s="508"/>
      <c r="S55" s="179" t="s">
        <v>45</v>
      </c>
      <c r="T55" s="65"/>
      <c r="U55" s="65"/>
      <c r="V55" s="65"/>
      <c r="W55" s="65"/>
      <c r="X55" s="65"/>
      <c r="Y55" s="65"/>
      <c r="Z55" s="65"/>
      <c r="AA55" s="65"/>
      <c r="AB55" s="65"/>
      <c r="AC55" s="65">
        <v>0</v>
      </c>
      <c r="AD55" s="65"/>
      <c r="AE55" s="65">
        <v>50</v>
      </c>
      <c r="AF55" s="181">
        <f t="shared" ref="AF55" si="355">SUM(T55:AE55)</f>
        <v>50</v>
      </c>
      <c r="AG55" s="247"/>
      <c r="AH55" s="583"/>
      <c r="AI55" s="577"/>
      <c r="AJ55" s="577"/>
      <c r="AK55" s="577"/>
      <c r="AL55" s="577"/>
      <c r="AM55" s="577"/>
      <c r="AN55" s="577"/>
      <c r="AO55" s="577"/>
      <c r="AP55" s="577"/>
      <c r="AQ55" s="577"/>
      <c r="AR55" s="577"/>
      <c r="AS55" s="577"/>
      <c r="AT55" s="580"/>
    </row>
    <row r="56" spans="1:46" s="174" customFormat="1" ht="27" customHeight="1" x14ac:dyDescent="0.25">
      <c r="A56" s="490"/>
      <c r="B56" s="613"/>
      <c r="C56" s="457"/>
      <c r="D56" s="457"/>
      <c r="E56" s="457"/>
      <c r="F56" s="457"/>
      <c r="G56" s="457"/>
      <c r="H56" s="457"/>
      <c r="I56" s="457"/>
      <c r="J56" s="457"/>
      <c r="K56" s="457"/>
      <c r="L56" s="457"/>
      <c r="M56" s="457"/>
      <c r="N56" s="457"/>
      <c r="O56" s="588"/>
      <c r="P56" s="254"/>
      <c r="Q56" s="507" t="s">
        <v>73</v>
      </c>
      <c r="R56" s="508" t="s">
        <v>312</v>
      </c>
      <c r="S56" s="182" t="s">
        <v>44</v>
      </c>
      <c r="T56" s="68"/>
      <c r="U56" s="68"/>
      <c r="V56" s="68"/>
      <c r="W56" s="68"/>
      <c r="X56" s="68"/>
      <c r="Y56" s="68">
        <v>42</v>
      </c>
      <c r="Z56" s="68"/>
      <c r="AA56" s="68"/>
      <c r="AB56" s="68">
        <v>25</v>
      </c>
      <c r="AC56" s="68"/>
      <c r="AD56" s="68">
        <v>33</v>
      </c>
      <c r="AE56" s="68"/>
      <c r="AF56" s="184">
        <f t="shared" ref="AF56" si="356">IF(SUM(T56:AE56)=100,SUM(T56:AE56),IF(SUM(T56:AE56)=0,0,"Debe ponderar 100 puntos"))</f>
        <v>100</v>
      </c>
      <c r="AG56" s="247"/>
      <c r="AH56" s="583" t="str">
        <f t="shared" ref="AH56" si="357">IF(AND(T56=0,T57=0),"No Prog ni Ejec",IF(T56=0,CONCATENATE("No Prog, Ejec=  ",T57),T57/T56))</f>
        <v>No Prog ni Ejec</v>
      </c>
      <c r="AI56" s="577" t="str">
        <f t="shared" ref="AI56" si="358">IF(AND(U56=0,U57=0),"No Prog ni Ejec",IF(U56=0,CONCATENATE("No Prog, Ejec=  ",U57),U57/U56))</f>
        <v>No Prog ni Ejec</v>
      </c>
      <c r="AJ56" s="577" t="str">
        <f t="shared" ref="AJ56" si="359">IF(AND(V56=0,V57=0),"No Prog ni Ejec",IF(V56=0,CONCATENATE("No Prog, Ejec=  ",V57),V57/V56))</f>
        <v>No Prog ni Ejec</v>
      </c>
      <c r="AK56" s="577" t="str">
        <f t="shared" ref="AK56" si="360">IF(AND(W56=0,W57=0),"No Prog ni Ejec",IF(W56=0,CONCATENATE("No Prog, Ejec=  ",W57),W57/W56))</f>
        <v>No Prog ni Ejec</v>
      </c>
      <c r="AL56" s="577" t="str">
        <f t="shared" ref="AL56" si="361">IF(AND(X56=0,X57=0),"No Prog ni Ejec",IF(X56=0,CONCATENATE("No Prog, Ejec=  ",X57),X57/X56))</f>
        <v>No Prog ni Ejec</v>
      </c>
      <c r="AM56" s="577">
        <f t="shared" ref="AM56" si="362">IF(AND(Y56=0,Y57=0),"No Prog ni Ejec",IF(Y56=0,CONCATENATE("No Prog, Ejec=  ",Y57),Y57/Y56))</f>
        <v>1</v>
      </c>
      <c r="AN56" s="577" t="str">
        <f t="shared" ref="AN56" si="363">IF(AND(Z56=0,Z57=0),"No Prog ni Ejec",IF(Z56=0,CONCATENATE("No Prog, Ejec=  ",Z57),Z57/Z56))</f>
        <v>No Prog ni Ejec</v>
      </c>
      <c r="AO56" s="577" t="str">
        <f t="shared" ref="AO56" si="364">IF(AND(AA56=0,AA57=0),"No Prog ni Ejec",IF(AA56=0,CONCATENATE("No Prog, Ejec=  ",AA57),AA57/AA56))</f>
        <v>No Prog, Ejec=  25</v>
      </c>
      <c r="AP56" s="577">
        <f t="shared" ref="AP56" si="365">IF(AND(AB56=0,AB57=0),"No Prog ni Ejec",IF(AB56=0,CONCATENATE("No Prog, Ejec=  ",AB57),AB57/AB56))</f>
        <v>0</v>
      </c>
      <c r="AQ56" s="577" t="str">
        <f t="shared" ref="AQ56" si="366">IF(AND(AC56=0,AC57=0),"No Prog ni Ejec",IF(AC56=0,CONCATENATE("No Prog, Ejec=  ",AC57),AC57/AC56))</f>
        <v>No Prog ni Ejec</v>
      </c>
      <c r="AR56" s="577">
        <f t="shared" ref="AR56" si="367">IF(AND(AD56=0,AD57=0),"No Prog ni Ejec",IF(AD56=0,CONCATENATE("No Prog, Ejec=  ",AD57),AD57/AD56))</f>
        <v>0</v>
      </c>
      <c r="AS56" s="577" t="str">
        <f t="shared" ref="AS56" si="368">IF(AND(AE56=0,AE57=0),"No Prog ni Ejec",IF(AE56=0,CONCATENATE("No Prog, Ejec=  ",AE57),AE57/AE56))</f>
        <v>No Prog, Ejec=  33</v>
      </c>
      <c r="AT56" s="580">
        <f t="shared" ref="AT56" si="369">IF(AND(AF56=0,AF57=0),"No Prog ni Ejec",IF(AF56=0,CONCATENATE("No Prog, Ejec=  ",AF57),AF57/AF56))</f>
        <v>1</v>
      </c>
    </row>
    <row r="57" spans="1:46" s="174" customFormat="1" ht="27" customHeight="1" thickBot="1" x14ac:dyDescent="0.3">
      <c r="A57" s="750"/>
      <c r="B57" s="751"/>
      <c r="C57" s="748"/>
      <c r="D57" s="748"/>
      <c r="E57" s="748"/>
      <c r="F57" s="748"/>
      <c r="G57" s="748"/>
      <c r="H57" s="748"/>
      <c r="I57" s="748"/>
      <c r="J57" s="748"/>
      <c r="K57" s="748"/>
      <c r="L57" s="748"/>
      <c r="M57" s="748"/>
      <c r="N57" s="748"/>
      <c r="O57" s="749"/>
      <c r="P57" s="254"/>
      <c r="Q57" s="513"/>
      <c r="R57" s="753"/>
      <c r="S57" s="194" t="s">
        <v>45</v>
      </c>
      <c r="T57" s="14"/>
      <c r="U57" s="14"/>
      <c r="V57" s="14"/>
      <c r="W57" s="14"/>
      <c r="X57" s="14"/>
      <c r="Y57" s="14">
        <v>42</v>
      </c>
      <c r="Z57" s="14"/>
      <c r="AA57" s="14">
        <v>25</v>
      </c>
      <c r="AB57" s="14"/>
      <c r="AC57" s="14"/>
      <c r="AD57" s="14"/>
      <c r="AE57" s="14">
        <v>33</v>
      </c>
      <c r="AF57" s="196">
        <f t="shared" ref="AF57" si="370">SUM(T57:AE57)</f>
        <v>100</v>
      </c>
      <c r="AG57" s="247"/>
      <c r="AH57" s="584"/>
      <c r="AI57" s="578"/>
      <c r="AJ57" s="578"/>
      <c r="AK57" s="578"/>
      <c r="AL57" s="578"/>
      <c r="AM57" s="578"/>
      <c r="AN57" s="578"/>
      <c r="AO57" s="578"/>
      <c r="AP57" s="578"/>
      <c r="AQ57" s="578"/>
      <c r="AR57" s="578"/>
      <c r="AS57" s="578"/>
      <c r="AT57" s="581"/>
    </row>
    <row r="58" spans="1:46" s="174" customFormat="1" ht="12.75" customHeight="1" thickBot="1" x14ac:dyDescent="0.3">
      <c r="B58" s="752"/>
      <c r="C58" s="752"/>
      <c r="D58" s="752"/>
      <c r="E58" s="752"/>
      <c r="F58" s="752"/>
      <c r="G58" s="752"/>
      <c r="H58" s="752"/>
      <c r="I58" s="752"/>
      <c r="J58" s="752"/>
      <c r="K58" s="752"/>
      <c r="L58" s="752"/>
      <c r="M58" s="752"/>
      <c r="N58" s="752"/>
      <c r="O58" s="752"/>
      <c r="P58" s="752"/>
      <c r="Q58" s="752"/>
      <c r="R58" s="752"/>
      <c r="S58" s="752"/>
      <c r="T58" s="752"/>
      <c r="U58" s="752"/>
      <c r="V58" s="752"/>
      <c r="W58" s="752"/>
      <c r="X58" s="752"/>
      <c r="Y58" s="752"/>
      <c r="Z58" s="752"/>
      <c r="AA58" s="752"/>
      <c r="AB58" s="752"/>
      <c r="AC58" s="752"/>
      <c r="AD58" s="752"/>
      <c r="AE58" s="752"/>
      <c r="AF58" s="752"/>
      <c r="AG58" s="169"/>
    </row>
    <row r="59" spans="1:46" ht="18.75" customHeight="1" thickTop="1" thickBot="1" x14ac:dyDescent="0.3">
      <c r="A59" s="248" t="s">
        <v>21</v>
      </c>
      <c r="B59" s="763" t="s">
        <v>408</v>
      </c>
      <c r="C59" s="764"/>
      <c r="D59" s="764"/>
      <c r="E59" s="764"/>
      <c r="F59" s="764"/>
      <c r="G59" s="764"/>
      <c r="H59" s="764"/>
      <c r="I59" s="765"/>
      <c r="J59" s="198"/>
      <c r="K59" s="198"/>
      <c r="L59" s="198"/>
      <c r="M59" s="198"/>
      <c r="N59" s="198"/>
      <c r="O59" s="198"/>
      <c r="AH59" s="676" t="s">
        <v>184</v>
      </c>
      <c r="AI59" s="677"/>
      <c r="AJ59" s="677"/>
      <c r="AK59" s="677"/>
      <c r="AL59" s="677"/>
      <c r="AM59" s="677"/>
      <c r="AN59" s="678"/>
    </row>
    <row r="60" spans="1:46" ht="16.5" thickTop="1" x14ac:dyDescent="0.25">
      <c r="A60" s="248"/>
      <c r="B60" s="361" t="s">
        <v>185</v>
      </c>
      <c r="C60" s="757" t="s">
        <v>195</v>
      </c>
      <c r="D60" s="758"/>
      <c r="E60" s="758"/>
      <c r="F60" s="758"/>
      <c r="G60" s="758"/>
      <c r="H60" s="758"/>
      <c r="I60" s="759"/>
      <c r="J60" s="217"/>
      <c r="K60" s="198"/>
      <c r="L60" s="202"/>
      <c r="M60" s="199"/>
      <c r="N60" s="199"/>
      <c r="O60" s="199"/>
      <c r="P60" s="199"/>
      <c r="Q60" s="199"/>
      <c r="R60" s="199"/>
      <c r="W60" s="200"/>
      <c r="X60" s="200"/>
      <c r="Y60" s="200"/>
      <c r="Z60" s="200"/>
      <c r="AA60" s="249"/>
      <c r="AC60" s="648"/>
      <c r="AD60" s="648"/>
      <c r="AE60" s="249"/>
      <c r="AF60" s="249"/>
      <c r="AH60" s="664" t="s">
        <v>7</v>
      </c>
      <c r="AI60" s="665"/>
      <c r="AJ60" s="666"/>
      <c r="AK60" s="650" t="s">
        <v>8</v>
      </c>
      <c r="AL60" s="651"/>
      <c r="AM60" s="651"/>
      <c r="AN60" s="652"/>
    </row>
    <row r="61" spans="1:46" s="234" customFormat="1" ht="18" customHeight="1" x14ac:dyDescent="0.25">
      <c r="B61" s="362" t="s">
        <v>187</v>
      </c>
      <c r="C61" s="754" t="s">
        <v>414</v>
      </c>
      <c r="D61" s="755"/>
      <c r="E61" s="755"/>
      <c r="F61" s="755"/>
      <c r="G61" s="755"/>
      <c r="H61" s="755"/>
      <c r="I61" s="756"/>
      <c r="J61" s="235"/>
      <c r="K61" s="235"/>
      <c r="L61" s="235"/>
      <c r="M61" s="235"/>
      <c r="N61" s="235"/>
      <c r="O61" s="235"/>
      <c r="P61" s="235"/>
      <c r="Q61" s="235"/>
      <c r="R61" s="235"/>
      <c r="S61" s="235"/>
      <c r="T61" s="235"/>
      <c r="U61" s="235"/>
      <c r="V61" s="235"/>
      <c r="AA61" s="250"/>
      <c r="AC61" s="679"/>
      <c r="AD61" s="679"/>
      <c r="AE61" s="250"/>
      <c r="AF61" s="250"/>
      <c r="AG61" s="250"/>
      <c r="AH61" s="667" t="s">
        <v>9</v>
      </c>
      <c r="AI61" s="668"/>
      <c r="AJ61" s="669"/>
      <c r="AK61" s="653" t="s">
        <v>83</v>
      </c>
      <c r="AL61" s="654"/>
      <c r="AM61" s="654"/>
      <c r="AN61" s="655"/>
    </row>
    <row r="62" spans="1:46" s="234" customFormat="1" ht="15" customHeight="1" x14ac:dyDescent="0.25">
      <c r="B62" s="362" t="s">
        <v>188</v>
      </c>
      <c r="C62" s="754" t="s">
        <v>436</v>
      </c>
      <c r="D62" s="755"/>
      <c r="E62" s="755"/>
      <c r="F62" s="755"/>
      <c r="G62" s="755"/>
      <c r="H62" s="755"/>
      <c r="I62" s="756"/>
      <c r="J62" s="235"/>
      <c r="K62" s="235"/>
      <c r="L62" s="235"/>
      <c r="M62" s="235"/>
      <c r="N62" s="235"/>
      <c r="O62" s="235"/>
      <c r="P62" s="235"/>
      <c r="Q62" s="235"/>
      <c r="R62" s="235"/>
      <c r="S62" s="235"/>
      <c r="T62" s="235"/>
      <c r="U62" s="235"/>
      <c r="V62" s="235"/>
      <c r="AA62" s="250"/>
      <c r="AC62" s="647"/>
      <c r="AD62" s="647"/>
      <c r="AE62" s="250"/>
      <c r="AF62" s="250"/>
      <c r="AG62" s="250"/>
      <c r="AH62" s="670" t="s">
        <v>10</v>
      </c>
      <c r="AI62" s="671"/>
      <c r="AJ62" s="672"/>
      <c r="AK62" s="650" t="s">
        <v>11</v>
      </c>
      <c r="AL62" s="651"/>
      <c r="AM62" s="651"/>
      <c r="AN62" s="652"/>
    </row>
    <row r="63" spans="1:46" s="234" customFormat="1" ht="15.75" customHeight="1" thickBot="1" x14ac:dyDescent="0.3">
      <c r="B63" s="363" t="s">
        <v>189</v>
      </c>
      <c r="C63" s="760" t="s">
        <v>445</v>
      </c>
      <c r="D63" s="761"/>
      <c r="E63" s="761"/>
      <c r="F63" s="761"/>
      <c r="G63" s="761"/>
      <c r="H63" s="761"/>
      <c r="I63" s="762"/>
      <c r="J63" s="235"/>
      <c r="K63" s="235"/>
      <c r="L63" s="235"/>
      <c r="M63" s="235"/>
      <c r="N63" s="235"/>
      <c r="O63" s="235"/>
      <c r="P63" s="235"/>
      <c r="Q63" s="235"/>
      <c r="R63" s="235"/>
      <c r="S63" s="235"/>
      <c r="T63" s="235"/>
      <c r="U63" s="235"/>
      <c r="V63" s="235"/>
      <c r="AA63" s="250"/>
      <c r="AC63" s="647"/>
      <c r="AD63" s="647"/>
      <c r="AE63" s="250"/>
      <c r="AF63" s="250"/>
      <c r="AG63" s="250"/>
      <c r="AH63" s="673" t="s">
        <v>12</v>
      </c>
      <c r="AI63" s="674"/>
      <c r="AJ63" s="675"/>
      <c r="AK63" s="650" t="s">
        <v>13</v>
      </c>
      <c r="AL63" s="651"/>
      <c r="AM63" s="651"/>
      <c r="AN63" s="652"/>
    </row>
    <row r="64" spans="1:46" ht="13.5" thickTop="1" x14ac:dyDescent="0.25">
      <c r="I64" s="768"/>
      <c r="J64" s="768"/>
      <c r="K64" s="768"/>
      <c r="L64" s="768"/>
      <c r="M64" s="768"/>
      <c r="N64" s="768"/>
      <c r="O64" s="768"/>
      <c r="Q64" s="217"/>
      <c r="R64" s="218"/>
      <c r="S64" s="174"/>
      <c r="T64" s="174"/>
      <c r="U64" s="174"/>
      <c r="V64" s="174"/>
      <c r="W64" s="174"/>
      <c r="X64" s="174"/>
      <c r="Y64" s="174"/>
      <c r="Z64" s="174"/>
      <c r="AA64" s="174"/>
      <c r="AB64" s="174"/>
      <c r="AH64" s="680">
        <v>1</v>
      </c>
      <c r="AI64" s="681"/>
      <c r="AJ64" s="682"/>
      <c r="AK64" s="650" t="s">
        <v>14</v>
      </c>
      <c r="AL64" s="651"/>
      <c r="AM64" s="651"/>
      <c r="AN64" s="652"/>
    </row>
    <row r="65" spans="9:40" x14ac:dyDescent="0.25">
      <c r="I65" s="768"/>
      <c r="J65" s="768"/>
      <c r="K65" s="768"/>
      <c r="L65" s="768"/>
      <c r="M65" s="768"/>
      <c r="N65" s="768"/>
      <c r="O65" s="768"/>
      <c r="AH65" s="683" t="s">
        <v>15</v>
      </c>
      <c r="AI65" s="684"/>
      <c r="AJ65" s="685"/>
      <c r="AK65" s="739" t="s">
        <v>16</v>
      </c>
      <c r="AL65" s="740"/>
      <c r="AM65" s="740"/>
      <c r="AN65" s="741"/>
    </row>
    <row r="66" spans="9:40" x14ac:dyDescent="0.2">
      <c r="I66" s="768"/>
      <c r="J66" s="768"/>
      <c r="K66" s="768"/>
      <c r="L66" s="768"/>
      <c r="M66" s="768"/>
      <c r="N66" s="768"/>
      <c r="O66" s="768"/>
      <c r="AH66" s="287"/>
      <c r="AN66" s="287"/>
    </row>
    <row r="67" spans="9:40" x14ac:dyDescent="0.25">
      <c r="I67" s="768"/>
      <c r="J67" s="768"/>
      <c r="K67" s="768"/>
      <c r="L67" s="768"/>
      <c r="M67" s="768"/>
      <c r="N67" s="768"/>
      <c r="O67" s="768"/>
    </row>
    <row r="68" spans="9:40" x14ac:dyDescent="0.25">
      <c r="I68" s="768"/>
      <c r="J68" s="768"/>
      <c r="K68" s="768"/>
      <c r="L68" s="768"/>
      <c r="M68" s="768"/>
      <c r="N68" s="768"/>
      <c r="O68" s="768"/>
    </row>
    <row r="69" spans="9:40" x14ac:dyDescent="0.25">
      <c r="I69" s="768"/>
      <c r="J69" s="768"/>
      <c r="K69" s="768"/>
      <c r="L69" s="768"/>
      <c r="M69" s="768"/>
      <c r="N69" s="768"/>
      <c r="O69" s="768"/>
    </row>
    <row r="70" spans="9:40" ht="15" x14ac:dyDescent="0.25">
      <c r="I70" s="769"/>
      <c r="J70" s="769"/>
      <c r="K70" s="769"/>
      <c r="L70" s="769"/>
      <c r="M70" s="769"/>
      <c r="N70" s="251"/>
      <c r="O70" s="251"/>
      <c r="P70" s="251"/>
      <c r="Q70" s="251"/>
      <c r="R70" s="251"/>
      <c r="S70" s="251"/>
      <c r="T70" s="251"/>
      <c r="U70" s="251"/>
      <c r="V70" s="251"/>
      <c r="W70" s="251"/>
      <c r="X70" s="251"/>
      <c r="Y70" s="251"/>
      <c r="Z70" s="251"/>
      <c r="AA70" s="251"/>
      <c r="AB70" s="251"/>
      <c r="AC70" s="251"/>
      <c r="AD70" s="251"/>
      <c r="AE70" s="251"/>
      <c r="AF70" s="251"/>
      <c r="AG70" s="235"/>
    </row>
    <row r="71" spans="9:40" ht="15" x14ac:dyDescent="0.25">
      <c r="I71" s="769"/>
      <c r="J71" s="769"/>
      <c r="K71" s="769"/>
      <c r="L71" s="769"/>
      <c r="M71" s="769"/>
      <c r="N71" s="251"/>
      <c r="O71" s="251"/>
      <c r="P71" s="251"/>
      <c r="Q71" s="251"/>
      <c r="R71" s="251"/>
      <c r="S71" s="251"/>
      <c r="T71" s="251"/>
      <c r="U71" s="251"/>
      <c r="V71" s="251"/>
      <c r="W71" s="251"/>
      <c r="X71" s="251"/>
      <c r="Y71" s="251"/>
      <c r="Z71" s="251"/>
      <c r="AA71" s="251"/>
      <c r="AB71" s="251"/>
      <c r="AC71" s="251"/>
      <c r="AD71" s="251"/>
      <c r="AE71" s="251"/>
      <c r="AF71" s="251"/>
      <c r="AG71" s="235"/>
    </row>
    <row r="72" spans="9:40" ht="15" x14ac:dyDescent="0.25">
      <c r="I72" s="769"/>
      <c r="J72" s="769"/>
      <c r="K72" s="769"/>
      <c r="L72" s="769"/>
      <c r="M72" s="769"/>
      <c r="N72" s="251"/>
      <c r="O72" s="251"/>
      <c r="P72" s="251"/>
      <c r="Q72" s="251"/>
      <c r="R72" s="251"/>
      <c r="S72" s="251"/>
      <c r="T72" s="251"/>
      <c r="U72" s="251"/>
      <c r="V72" s="251"/>
      <c r="W72" s="251"/>
      <c r="X72" s="251"/>
      <c r="Y72" s="251"/>
      <c r="Z72" s="251"/>
      <c r="AA72" s="251"/>
      <c r="AB72" s="251"/>
      <c r="AC72" s="251"/>
      <c r="AD72" s="251"/>
      <c r="AE72" s="251"/>
      <c r="AF72" s="251"/>
      <c r="AG72" s="235"/>
    </row>
    <row r="73" spans="9:40" ht="15" x14ac:dyDescent="0.25">
      <c r="I73" s="769"/>
      <c r="J73" s="769"/>
      <c r="K73" s="769"/>
      <c r="L73" s="769"/>
      <c r="M73" s="769"/>
      <c r="N73" s="251"/>
      <c r="O73" s="251"/>
      <c r="P73" s="251"/>
      <c r="Q73" s="251"/>
      <c r="R73" s="251"/>
      <c r="S73" s="251"/>
      <c r="T73" s="251"/>
      <c r="U73" s="251"/>
      <c r="V73" s="251"/>
      <c r="W73" s="251"/>
      <c r="X73" s="251"/>
      <c r="Y73" s="251"/>
      <c r="Z73" s="251"/>
      <c r="AA73" s="251"/>
      <c r="AB73" s="251"/>
      <c r="AC73" s="251"/>
      <c r="AD73" s="251"/>
      <c r="AE73" s="251"/>
      <c r="AF73" s="251"/>
      <c r="AG73" s="235"/>
    </row>
    <row r="74" spans="9:40" ht="15" x14ac:dyDescent="0.25">
      <c r="I74" s="769"/>
      <c r="J74" s="769"/>
      <c r="K74" s="769"/>
      <c r="L74" s="769"/>
      <c r="M74" s="769"/>
      <c r="N74" s="251"/>
      <c r="O74" s="251"/>
      <c r="P74" s="251"/>
      <c r="Q74" s="251"/>
      <c r="R74" s="251"/>
      <c r="S74" s="251"/>
      <c r="T74" s="251"/>
      <c r="U74" s="251"/>
      <c r="V74" s="251"/>
      <c r="W74" s="251"/>
      <c r="X74" s="251"/>
      <c r="Y74" s="251"/>
      <c r="Z74" s="251"/>
      <c r="AA74" s="251"/>
      <c r="AB74" s="251"/>
      <c r="AC74" s="251"/>
      <c r="AD74" s="251"/>
      <c r="AE74" s="251"/>
      <c r="AF74" s="251"/>
      <c r="AG74" s="235"/>
    </row>
    <row r="75" spans="9:40" ht="15" x14ac:dyDescent="0.25">
      <c r="I75" s="769"/>
      <c r="J75" s="769"/>
      <c r="K75" s="769"/>
      <c r="L75" s="769"/>
      <c r="M75" s="769"/>
      <c r="N75" s="251"/>
      <c r="O75" s="251"/>
      <c r="P75" s="251"/>
      <c r="Q75" s="251"/>
      <c r="R75" s="251"/>
      <c r="S75" s="251"/>
      <c r="T75" s="251"/>
      <c r="U75" s="251"/>
      <c r="V75" s="251"/>
      <c r="W75" s="251"/>
      <c r="X75" s="251"/>
      <c r="Y75" s="251"/>
      <c r="Z75" s="251"/>
      <c r="AA75" s="251"/>
      <c r="AB75" s="251"/>
      <c r="AC75" s="251"/>
      <c r="AD75" s="251"/>
      <c r="AE75" s="251"/>
      <c r="AF75" s="251"/>
      <c r="AG75" s="235"/>
    </row>
    <row r="76" spans="9:40" x14ac:dyDescent="0.25">
      <c r="I76" s="174"/>
      <c r="J76" s="174"/>
      <c r="K76" s="174"/>
      <c r="L76" s="201"/>
      <c r="M76" s="201"/>
      <c r="N76" s="201"/>
      <c r="O76" s="201"/>
      <c r="Q76" s="217"/>
      <c r="R76" s="218"/>
      <c r="S76" s="174"/>
      <c r="T76" s="174"/>
      <c r="U76" s="174"/>
      <c r="V76" s="174"/>
      <c r="W76" s="174"/>
      <c r="X76" s="174"/>
      <c r="Y76" s="174"/>
      <c r="Z76" s="174"/>
      <c r="AA76" s="174"/>
      <c r="AB76" s="174"/>
      <c r="AC76" s="201"/>
      <c r="AD76" s="201"/>
      <c r="AE76" s="201"/>
      <c r="AF76" s="201"/>
    </row>
    <row r="77" spans="9:40" x14ac:dyDescent="0.25">
      <c r="N77" s="201"/>
      <c r="O77" s="201"/>
      <c r="Q77" s="217"/>
      <c r="R77" s="218"/>
      <c r="S77" s="174"/>
      <c r="T77" s="174"/>
      <c r="U77" s="174"/>
      <c r="V77" s="174"/>
      <c r="W77" s="174"/>
      <c r="X77" s="174"/>
      <c r="Y77" s="174"/>
      <c r="Z77" s="174"/>
      <c r="AA77" s="174"/>
      <c r="AB77" s="174"/>
      <c r="AC77" s="201"/>
      <c r="AD77" s="201"/>
      <c r="AE77" s="201"/>
      <c r="AF77" s="201"/>
    </row>
    <row r="78" spans="9:40" x14ac:dyDescent="0.25">
      <c r="N78" s="201"/>
      <c r="O78" s="201"/>
      <c r="Q78" s="217"/>
      <c r="R78" s="218"/>
      <c r="S78" s="174"/>
      <c r="T78" s="174"/>
      <c r="U78" s="174"/>
      <c r="V78" s="174"/>
      <c r="W78" s="174"/>
      <c r="X78" s="174"/>
      <c r="Y78" s="174"/>
      <c r="Z78" s="174"/>
      <c r="AA78" s="174"/>
      <c r="AB78" s="174"/>
      <c r="AC78" s="201"/>
      <c r="AD78" s="201"/>
      <c r="AE78" s="201"/>
      <c r="AF78" s="201"/>
    </row>
    <row r="79" spans="9:40" ht="15" x14ac:dyDescent="0.25">
      <c r="N79" s="251"/>
      <c r="O79" s="251"/>
      <c r="P79" s="251"/>
      <c r="Q79" s="251"/>
      <c r="R79" s="251"/>
      <c r="S79" s="251"/>
      <c r="T79" s="251"/>
      <c r="U79" s="251"/>
      <c r="V79" s="251"/>
      <c r="W79" s="251"/>
      <c r="X79" s="251"/>
      <c r="Y79" s="251"/>
      <c r="Z79" s="251"/>
      <c r="AA79" s="251"/>
      <c r="AB79" s="251"/>
      <c r="AC79" s="251"/>
      <c r="AD79" s="251"/>
      <c r="AE79" s="251"/>
      <c r="AF79" s="251"/>
      <c r="AG79" s="235"/>
    </row>
    <row r="80" spans="9:40" x14ac:dyDescent="0.25">
      <c r="N80" s="201"/>
      <c r="O80" s="201"/>
      <c r="Q80" s="217"/>
      <c r="R80" s="218"/>
      <c r="S80" s="174"/>
      <c r="T80" s="174"/>
      <c r="U80" s="174"/>
      <c r="V80" s="174"/>
      <c r="W80" s="174"/>
      <c r="X80" s="174"/>
      <c r="Y80" s="174"/>
      <c r="Z80" s="174"/>
      <c r="AA80" s="174"/>
      <c r="AB80" s="174"/>
      <c r="AC80" s="201"/>
      <c r="AD80" s="201"/>
      <c r="AE80" s="201"/>
      <c r="AF80" s="201"/>
    </row>
    <row r="86" spans="9:15" x14ac:dyDescent="0.25">
      <c r="I86" s="169"/>
      <c r="J86" s="169"/>
      <c r="K86" s="169"/>
      <c r="L86" s="169"/>
      <c r="M86" s="169"/>
      <c r="N86" s="169"/>
      <c r="O86" s="169"/>
    </row>
    <row r="88" spans="9:15" ht="15.75" x14ac:dyDescent="0.25">
      <c r="I88" s="625"/>
      <c r="J88" s="625"/>
      <c r="K88" s="625"/>
      <c r="L88" s="625"/>
    </row>
    <row r="89" spans="9:15" ht="15" x14ac:dyDescent="0.25">
      <c r="I89" s="766"/>
      <c r="J89" s="766"/>
      <c r="K89" s="766"/>
      <c r="L89" s="766"/>
    </row>
    <row r="90" spans="9:15" ht="15" x14ac:dyDescent="0.25">
      <c r="I90" s="766"/>
      <c r="J90" s="766"/>
      <c r="K90" s="766"/>
      <c r="L90" s="766"/>
    </row>
    <row r="91" spans="9:15" ht="15" x14ac:dyDescent="0.25">
      <c r="I91" s="767"/>
      <c r="J91" s="767"/>
      <c r="K91" s="767"/>
      <c r="L91" s="767"/>
    </row>
    <row r="92" spans="9:15" x14ac:dyDescent="0.25">
      <c r="I92" s="174"/>
      <c r="J92" s="174"/>
      <c r="K92" s="174"/>
      <c r="L92" s="201"/>
    </row>
    <row r="100" spans="14:15" x14ac:dyDescent="0.25">
      <c r="N100" s="201"/>
      <c r="O100" s="202"/>
    </row>
  </sheetData>
  <sheetProtection algorithmName="SHA-512" hashValue="Fr0QQh2c32Mv2Rpcw8eFpdMi0VUUR5NxQdxkwHZWr/IEIynd5qgrSY8lMlumeTREstt8Nanz2ORlLO5Z3ACx1g==" saltValue="bfT74yqXyoog7J6ay9Op2Q==" spinCount="100000" sheet="1" formatCells="0" formatColumns="0" formatRows="0"/>
  <mergeCells count="465">
    <mergeCell ref="C62:I62"/>
    <mergeCell ref="C63:I63"/>
    <mergeCell ref="B59:I59"/>
    <mergeCell ref="I90:L90"/>
    <mergeCell ref="I91:L91"/>
    <mergeCell ref="A1:B3"/>
    <mergeCell ref="A5:O5"/>
    <mergeCell ref="Q5:AF5"/>
    <mergeCell ref="A7:B7"/>
    <mergeCell ref="N64:N69"/>
    <mergeCell ref="O64:O69"/>
    <mergeCell ref="I70:I75"/>
    <mergeCell ref="J70:J75"/>
    <mergeCell ref="K70:K75"/>
    <mergeCell ref="L70:L75"/>
    <mergeCell ref="M70:M75"/>
    <mergeCell ref="I88:L88"/>
    <mergeCell ref="I89:L89"/>
    <mergeCell ref="I64:I69"/>
    <mergeCell ref="J64:J69"/>
    <mergeCell ref="K64:K69"/>
    <mergeCell ref="L64:L69"/>
    <mergeCell ref="M64:M69"/>
    <mergeCell ref="Q14:Q15"/>
    <mergeCell ref="AT12:AT13"/>
    <mergeCell ref="AN12:AN13"/>
    <mergeCell ref="AO12:AO13"/>
    <mergeCell ref="AP12:AP13"/>
    <mergeCell ref="AQ12:AQ13"/>
    <mergeCell ref="AM12:AM13"/>
    <mergeCell ref="AR56:AR57"/>
    <mergeCell ref="AS56:AS57"/>
    <mergeCell ref="AT56:AT57"/>
    <mergeCell ref="AT14:AT15"/>
    <mergeCell ref="AQ14:AQ15"/>
    <mergeCell ref="AQ54:AQ55"/>
    <mergeCell ref="AR54:AR55"/>
    <mergeCell ref="AS54:AS55"/>
    <mergeCell ref="AT54:AT55"/>
    <mergeCell ref="AM14:AM15"/>
    <mergeCell ref="AO56:AO57"/>
    <mergeCell ref="AP56:AP57"/>
    <mergeCell ref="AQ56:AQ57"/>
    <mergeCell ref="AS14:AS15"/>
    <mergeCell ref="AO30:AO31"/>
    <mergeCell ref="AP30:AP31"/>
    <mergeCell ref="AP14:AP15"/>
    <mergeCell ref="AP54:AP55"/>
    <mergeCell ref="R14:R15"/>
    <mergeCell ref="AH14:AH15"/>
    <mergeCell ref="AI14:AI15"/>
    <mergeCell ref="AJ14:AJ15"/>
    <mergeCell ref="AK14:AK15"/>
    <mergeCell ref="AL14:AL15"/>
    <mergeCell ref="AL16:AL17"/>
    <mergeCell ref="AM16:AM17"/>
    <mergeCell ref="AH36:AH37"/>
    <mergeCell ref="AI36:AI37"/>
    <mergeCell ref="AJ36:AJ37"/>
    <mergeCell ref="AK36:AK37"/>
    <mergeCell ref="AL36:AL37"/>
    <mergeCell ref="AM36:AM37"/>
    <mergeCell ref="R26:R27"/>
    <mergeCell ref="AH26:AH27"/>
    <mergeCell ref="AI26:AI27"/>
    <mergeCell ref="AJ26:AJ27"/>
    <mergeCell ref="AK26:AK27"/>
    <mergeCell ref="AL26:AL27"/>
    <mergeCell ref="AM26:AM27"/>
    <mergeCell ref="AJ34:AJ35"/>
    <mergeCell ref="AK34:AK35"/>
    <mergeCell ref="AL34:AL35"/>
    <mergeCell ref="AM18:AM19"/>
    <mergeCell ref="R20:R21"/>
    <mergeCell ref="AH20:AH21"/>
    <mergeCell ref="AH38:AH39"/>
    <mergeCell ref="AI38:AI39"/>
    <mergeCell ref="AP18:AP19"/>
    <mergeCell ref="AN52:AN53"/>
    <mergeCell ref="AO52:AO53"/>
    <mergeCell ref="AN20:AN21"/>
    <mergeCell ref="AP22:AP23"/>
    <mergeCell ref="AI20:AI21"/>
    <mergeCell ref="AJ20:AJ21"/>
    <mergeCell ref="AK20:AK21"/>
    <mergeCell ref="AL20:AL21"/>
    <mergeCell ref="AM20:AM21"/>
    <mergeCell ref="AP26:AP27"/>
    <mergeCell ref="AJ44:AJ45"/>
    <mergeCell ref="AI18:AI19"/>
    <mergeCell ref="AJ18:AJ19"/>
    <mergeCell ref="AK18:AK19"/>
    <mergeCell ref="AN48:AN49"/>
    <mergeCell ref="AO48:AO49"/>
    <mergeCell ref="AJ46:AJ47"/>
    <mergeCell ref="R22:R23"/>
    <mergeCell ref="AQ8:AQ9"/>
    <mergeCell ref="AR8:AR9"/>
    <mergeCell ref="AS8:AS9"/>
    <mergeCell ref="AT8:AT9"/>
    <mergeCell ref="AN8:AN9"/>
    <mergeCell ref="AT10:AT11"/>
    <mergeCell ref="Q12:Q13"/>
    <mergeCell ref="R12:R13"/>
    <mergeCell ref="AN10:AN11"/>
    <mergeCell ref="AO10:AO11"/>
    <mergeCell ref="AP10:AP11"/>
    <mergeCell ref="AQ10:AQ11"/>
    <mergeCell ref="AR10:AR11"/>
    <mergeCell ref="AS10:AS11"/>
    <mergeCell ref="AR12:AR13"/>
    <mergeCell ref="AS12:AS13"/>
    <mergeCell ref="Q8:Q9"/>
    <mergeCell ref="R8:R9"/>
    <mergeCell ref="Q10:Q11"/>
    <mergeCell ref="R10:R11"/>
    <mergeCell ref="AO8:AO9"/>
    <mergeCell ref="AP8:AP9"/>
    <mergeCell ref="AH8:AH9"/>
    <mergeCell ref="AI8:AI9"/>
    <mergeCell ref="AR14:AR15"/>
    <mergeCell ref="AO16:AO17"/>
    <mergeCell ref="AP16:AP17"/>
    <mergeCell ref="AQ16:AQ17"/>
    <mergeCell ref="AR16:AR17"/>
    <mergeCell ref="AS16:AS17"/>
    <mergeCell ref="AT16:AT17"/>
    <mergeCell ref="AN36:AN37"/>
    <mergeCell ref="AO36:AO37"/>
    <mergeCell ref="AP36:AP37"/>
    <mergeCell ref="AQ36:AQ37"/>
    <mergeCell ref="AR36:AR37"/>
    <mergeCell ref="AS36:AS37"/>
    <mergeCell ref="AT36:AT37"/>
    <mergeCell ref="AN16:AN17"/>
    <mergeCell ref="AN18:AN19"/>
    <mergeCell ref="AN22:AN23"/>
    <mergeCell ref="AN14:AN15"/>
    <mergeCell ref="AO14:AO15"/>
    <mergeCell ref="AO18:AO19"/>
    <mergeCell ref="AO22:AO23"/>
    <mergeCell ref="AT22:AT23"/>
    <mergeCell ref="AT24:AT25"/>
    <mergeCell ref="AO26:AO27"/>
    <mergeCell ref="AQ26:AQ27"/>
    <mergeCell ref="AR26:AR27"/>
    <mergeCell ref="AS26:AS27"/>
    <mergeCell ref="AT26:AT27"/>
    <mergeCell ref="AO28:AO29"/>
    <mergeCell ref="AS28:AS29"/>
    <mergeCell ref="AT28:AT29"/>
    <mergeCell ref="AQ18:AQ19"/>
    <mergeCell ref="AR18:AR19"/>
    <mergeCell ref="AS18:AS19"/>
    <mergeCell ref="AT18:AT19"/>
    <mergeCell ref="AO20:AO21"/>
    <mergeCell ref="AP20:AP21"/>
    <mergeCell ref="AQ20:AQ21"/>
    <mergeCell ref="AR20:AR21"/>
    <mergeCell ref="AS20:AS21"/>
    <mergeCell ref="AT20:AT21"/>
    <mergeCell ref="AQ22:AQ23"/>
    <mergeCell ref="AR22:AR23"/>
    <mergeCell ref="AS22:AS23"/>
    <mergeCell ref="AR24:AR25"/>
    <mergeCell ref="AS24:AS25"/>
    <mergeCell ref="AQ24:AQ25"/>
    <mergeCell ref="AH65:AJ65"/>
    <mergeCell ref="AH59:AN59"/>
    <mergeCell ref="AH60:AJ60"/>
    <mergeCell ref="AH61:AJ61"/>
    <mergeCell ref="AH62:AJ62"/>
    <mergeCell ref="AH63:AJ63"/>
    <mergeCell ref="AH64:AJ64"/>
    <mergeCell ref="AK64:AN64"/>
    <mergeCell ref="AK65:AN65"/>
    <mergeCell ref="AK61:AN61"/>
    <mergeCell ref="AK62:AN62"/>
    <mergeCell ref="AK63:AN63"/>
    <mergeCell ref="AK60:AN60"/>
    <mergeCell ref="AS30:AS31"/>
    <mergeCell ref="AN38:AN39"/>
    <mergeCell ref="AI56:AI57"/>
    <mergeCell ref="AJ56:AJ57"/>
    <mergeCell ref="AK56:AK57"/>
    <mergeCell ref="AT30:AT31"/>
    <mergeCell ref="AO32:AO33"/>
    <mergeCell ref="AP32:AP33"/>
    <mergeCell ref="AQ32:AQ33"/>
    <mergeCell ref="AT52:AT53"/>
    <mergeCell ref="AP48:AP49"/>
    <mergeCell ref="AQ48:AQ49"/>
    <mergeCell ref="AR48:AR49"/>
    <mergeCell ref="AS48:AS49"/>
    <mergeCell ref="AT48:AT49"/>
    <mergeCell ref="AN30:AN31"/>
    <mergeCell ref="AQ30:AQ31"/>
    <mergeCell ref="AR30:AR31"/>
    <mergeCell ref="AM34:AM35"/>
    <mergeCell ref="AS52:AS53"/>
    <mergeCell ref="AT32:AT33"/>
    <mergeCell ref="AS34:AS35"/>
    <mergeCell ref="AT34:AT35"/>
    <mergeCell ref="AT46:AT47"/>
    <mergeCell ref="AJ12:AJ13"/>
    <mergeCell ref="AK12:AK13"/>
    <mergeCell ref="AL12:AL13"/>
    <mergeCell ref="AH50:AH51"/>
    <mergeCell ref="AH42:AH43"/>
    <mergeCell ref="AH46:AH47"/>
    <mergeCell ref="AT38:AT39"/>
    <mergeCell ref="AN50:AN51"/>
    <mergeCell ref="AO50:AO51"/>
    <mergeCell ref="AP50:AP51"/>
    <mergeCell ref="AQ50:AQ51"/>
    <mergeCell ref="AR50:AR51"/>
    <mergeCell ref="AS50:AS51"/>
    <mergeCell ref="AT50:AT51"/>
    <mergeCell ref="AP40:AP41"/>
    <mergeCell ref="AQ40:AQ41"/>
    <mergeCell ref="AR40:AR41"/>
    <mergeCell ref="AS40:AS41"/>
    <mergeCell ref="AT40:AT41"/>
    <mergeCell ref="AL18:AL19"/>
    <mergeCell ref="AQ42:AQ43"/>
    <mergeCell ref="AR42:AR43"/>
    <mergeCell ref="AS42:AS43"/>
    <mergeCell ref="AT44:AT45"/>
    <mergeCell ref="AJ8:AJ9"/>
    <mergeCell ref="AK8:AK9"/>
    <mergeCell ref="AL8:AL9"/>
    <mergeCell ref="AM8:AM9"/>
    <mergeCell ref="AH10:AH11"/>
    <mergeCell ref="AI10:AI11"/>
    <mergeCell ref="AJ10:AJ11"/>
    <mergeCell ref="AK10:AK11"/>
    <mergeCell ref="AL10:AL11"/>
    <mergeCell ref="AM10:AM11"/>
    <mergeCell ref="AC63:AD63"/>
    <mergeCell ref="AI54:AI55"/>
    <mergeCell ref="AJ54:AJ55"/>
    <mergeCell ref="AK54:AK55"/>
    <mergeCell ref="AL54:AL55"/>
    <mergeCell ref="AM54:AM55"/>
    <mergeCell ref="AJ38:AJ39"/>
    <mergeCell ref="AK38:AK39"/>
    <mergeCell ref="AL38:AL39"/>
    <mergeCell ref="AM38:AM39"/>
    <mergeCell ref="AI50:AI51"/>
    <mergeCell ref="AJ50:AJ51"/>
    <mergeCell ref="AK50:AK51"/>
    <mergeCell ref="AL50:AL51"/>
    <mergeCell ref="AM50:AM51"/>
    <mergeCell ref="AI42:AI43"/>
    <mergeCell ref="AJ42:AJ43"/>
    <mergeCell ref="AK42:AK43"/>
    <mergeCell ref="AL42:AL43"/>
    <mergeCell ref="AM42:AM43"/>
    <mergeCell ref="AI46:AI47"/>
    <mergeCell ref="AI44:AI45"/>
    <mergeCell ref="AH56:AH57"/>
    <mergeCell ref="AC61:AD61"/>
    <mergeCell ref="AC62:AD62"/>
    <mergeCell ref="B58:AF58"/>
    <mergeCell ref="AK44:AK45"/>
    <mergeCell ref="AH54:AH55"/>
    <mergeCell ref="Q56:Q57"/>
    <mergeCell ref="R56:R57"/>
    <mergeCell ref="C61:I61"/>
    <mergeCell ref="AH12:AH13"/>
    <mergeCell ref="AI12:AI13"/>
    <mergeCell ref="Q16:Q17"/>
    <mergeCell ref="R16:R17"/>
    <mergeCell ref="Q36:Q37"/>
    <mergeCell ref="R36:R37"/>
    <mergeCell ref="Q38:Q39"/>
    <mergeCell ref="R38:R39"/>
    <mergeCell ref="Q50:Q51"/>
    <mergeCell ref="R50:R51"/>
    <mergeCell ref="AH16:AH17"/>
    <mergeCell ref="AI16:AI17"/>
    <mergeCell ref="AJ16:AJ17"/>
    <mergeCell ref="AK16:AK17"/>
    <mergeCell ref="AK24:AK25"/>
    <mergeCell ref="Q54:Q55"/>
    <mergeCell ref="C60:I60"/>
    <mergeCell ref="AC60:AD60"/>
    <mergeCell ref="AT42:AT43"/>
    <mergeCell ref="AN56:AN57"/>
    <mergeCell ref="R54:R55"/>
    <mergeCell ref="AH5:AT5"/>
    <mergeCell ref="Q52:Q53"/>
    <mergeCell ref="R52:R53"/>
    <mergeCell ref="Q40:Q41"/>
    <mergeCell ref="R40:R41"/>
    <mergeCell ref="Q42:Q43"/>
    <mergeCell ref="R42:R43"/>
    <mergeCell ref="Q44:Q45"/>
    <mergeCell ref="R44:R45"/>
    <mergeCell ref="Q46:Q47"/>
    <mergeCell ref="R46:R47"/>
    <mergeCell ref="Q48:Q49"/>
    <mergeCell ref="R48:R49"/>
    <mergeCell ref="AH40:AH41"/>
    <mergeCell ref="AI40:AI41"/>
    <mergeCell ref="AJ40:AJ41"/>
    <mergeCell ref="AK40:AK41"/>
    <mergeCell ref="Q18:Q19"/>
    <mergeCell ref="R18:R19"/>
    <mergeCell ref="AH18:AH19"/>
    <mergeCell ref="Q20:Q21"/>
    <mergeCell ref="AN26:AN27"/>
    <mergeCell ref="Q24:Q25"/>
    <mergeCell ref="R24:R25"/>
    <mergeCell ref="AH24:AH25"/>
    <mergeCell ref="AI24:AI25"/>
    <mergeCell ref="AJ24:AJ25"/>
    <mergeCell ref="AO24:AO25"/>
    <mergeCell ref="AP24:AP25"/>
    <mergeCell ref="AL24:AL25"/>
    <mergeCell ref="AM24:AM25"/>
    <mergeCell ref="AN24:AN25"/>
    <mergeCell ref="Q22:Q23"/>
    <mergeCell ref="AH22:AH23"/>
    <mergeCell ref="AI22:AI23"/>
    <mergeCell ref="AJ22:AJ23"/>
    <mergeCell ref="AK22:AK23"/>
    <mergeCell ref="AL22:AL23"/>
    <mergeCell ref="AM22:AM23"/>
    <mergeCell ref="Q26:Q27"/>
    <mergeCell ref="Q28:Q29"/>
    <mergeCell ref="R28:R29"/>
    <mergeCell ref="AH28:AH29"/>
    <mergeCell ref="AI28:AI29"/>
    <mergeCell ref="AJ28:AJ29"/>
    <mergeCell ref="AK28:AK29"/>
    <mergeCell ref="AL28:AL29"/>
    <mergeCell ref="AR28:AR29"/>
    <mergeCell ref="AM28:AM29"/>
    <mergeCell ref="AN28:AN29"/>
    <mergeCell ref="AP28:AP29"/>
    <mergeCell ref="AQ28:AQ29"/>
    <mergeCell ref="Q30:Q31"/>
    <mergeCell ref="R30:R31"/>
    <mergeCell ref="AH30:AH31"/>
    <mergeCell ref="AI30:AI31"/>
    <mergeCell ref="AJ30:AJ31"/>
    <mergeCell ref="AK30:AK31"/>
    <mergeCell ref="AL30:AL31"/>
    <mergeCell ref="AM30:AM31"/>
    <mergeCell ref="AR52:AR53"/>
    <mergeCell ref="AH44:AH45"/>
    <mergeCell ref="AN42:AN43"/>
    <mergeCell ref="AO42:AO43"/>
    <mergeCell ref="AP42:AP43"/>
    <mergeCell ref="AP52:AP53"/>
    <mergeCell ref="AO34:AO35"/>
    <mergeCell ref="AP34:AP35"/>
    <mergeCell ref="AQ34:AQ35"/>
    <mergeCell ref="AR34:AR35"/>
    <mergeCell ref="AH48:AH49"/>
    <mergeCell ref="AI48:AI49"/>
    <mergeCell ref="AJ48:AJ49"/>
    <mergeCell ref="AK48:AK49"/>
    <mergeCell ref="AL48:AL49"/>
    <mergeCell ref="AM48:AM49"/>
    <mergeCell ref="AQ44:AQ45"/>
    <mergeCell ref="AN54:AN55"/>
    <mergeCell ref="AO54:AO55"/>
    <mergeCell ref="AL40:AL41"/>
    <mergeCell ref="AM40:AM41"/>
    <mergeCell ref="AN40:AN41"/>
    <mergeCell ref="AO40:AO41"/>
    <mergeCell ref="AL44:AL45"/>
    <mergeCell ref="AQ52:AQ53"/>
    <mergeCell ref="AL46:AL47"/>
    <mergeCell ref="AM46:AM47"/>
    <mergeCell ref="AM44:AM45"/>
    <mergeCell ref="AN44:AN45"/>
    <mergeCell ref="AO44:AO45"/>
    <mergeCell ref="AP44:AP45"/>
    <mergeCell ref="J24:J49"/>
    <mergeCell ref="K24:K49"/>
    <mergeCell ref="L24:L49"/>
    <mergeCell ref="AL56:AL57"/>
    <mergeCell ref="AM56:AM57"/>
    <mergeCell ref="AH52:AH53"/>
    <mergeCell ref="AI52:AI53"/>
    <mergeCell ref="AJ52:AJ53"/>
    <mergeCell ref="AK52:AK53"/>
    <mergeCell ref="AL52:AL53"/>
    <mergeCell ref="AM52:AM53"/>
    <mergeCell ref="AK46:AK47"/>
    <mergeCell ref="Q32:Q33"/>
    <mergeCell ref="R32:R33"/>
    <mergeCell ref="AH32:AH33"/>
    <mergeCell ref="AI32:AI33"/>
    <mergeCell ref="AJ32:AJ33"/>
    <mergeCell ref="AK32:AK33"/>
    <mergeCell ref="AL32:AL33"/>
    <mergeCell ref="AM32:AM33"/>
    <mergeCell ref="Q34:Q35"/>
    <mergeCell ref="R34:R35"/>
    <mergeCell ref="AH34:AH35"/>
    <mergeCell ref="AI34:AI35"/>
    <mergeCell ref="D50:D57"/>
    <mergeCell ref="E50:E57"/>
    <mergeCell ref="F50:F57"/>
    <mergeCell ref="G50:G57"/>
    <mergeCell ref="H50:H57"/>
    <mergeCell ref="I50:I57"/>
    <mergeCell ref="D24:D49"/>
    <mergeCell ref="E24:E49"/>
    <mergeCell ref="F24:F49"/>
    <mergeCell ref="G24:G49"/>
    <mergeCell ref="H24:H49"/>
    <mergeCell ref="I24:I49"/>
    <mergeCell ref="J50:J57"/>
    <mergeCell ref="K50:K57"/>
    <mergeCell ref="L50:L57"/>
    <mergeCell ref="M50:M57"/>
    <mergeCell ref="N50:N57"/>
    <mergeCell ref="O50:O57"/>
    <mergeCell ref="A8:A23"/>
    <mergeCell ref="B8:B23"/>
    <mergeCell ref="C8:C23"/>
    <mergeCell ref="D8:D23"/>
    <mergeCell ref="E8:E23"/>
    <mergeCell ref="F8:F23"/>
    <mergeCell ref="G8:G23"/>
    <mergeCell ref="H8:H23"/>
    <mergeCell ref="I8:I23"/>
    <mergeCell ref="A24:A49"/>
    <mergeCell ref="B24:B49"/>
    <mergeCell ref="C24:C49"/>
    <mergeCell ref="M24:M49"/>
    <mergeCell ref="N24:N49"/>
    <mergeCell ref="O24:O49"/>
    <mergeCell ref="A50:A57"/>
    <mergeCell ref="B50:B57"/>
    <mergeCell ref="C50:C57"/>
    <mergeCell ref="C1:AT3"/>
    <mergeCell ref="AS32:AS33"/>
    <mergeCell ref="AN32:AN33"/>
    <mergeCell ref="AN46:AN47"/>
    <mergeCell ref="AO46:AO47"/>
    <mergeCell ref="AP46:AP47"/>
    <mergeCell ref="AQ46:AQ47"/>
    <mergeCell ref="AR46:AR47"/>
    <mergeCell ref="AS46:AS47"/>
    <mergeCell ref="AO38:AO39"/>
    <mergeCell ref="AP38:AP39"/>
    <mergeCell ref="AQ38:AQ39"/>
    <mergeCell ref="AR38:AR39"/>
    <mergeCell ref="AS38:AS39"/>
    <mergeCell ref="AR44:AR45"/>
    <mergeCell ref="AS44:AS45"/>
    <mergeCell ref="AR32:AR33"/>
    <mergeCell ref="AN34:AN35"/>
    <mergeCell ref="J8:J23"/>
    <mergeCell ref="K8:K23"/>
    <mergeCell ref="L8:L23"/>
    <mergeCell ref="M8:M23"/>
    <mergeCell ref="N8:N23"/>
    <mergeCell ref="O8:O23"/>
  </mergeCells>
  <conditionalFormatting sqref="AH8:AT57">
    <cfRule type="containsText" dxfId="971" priority="1" operator="containsText" text="No Prog, Ejec=">
      <formula>NOT(ISERROR(SEARCH("No Prog, Ejec=",AH8)))</formula>
    </cfRule>
    <cfRule type="containsText" dxfId="970" priority="2" operator="containsText" text="No Prog ni Ejec">
      <formula>NOT(ISERROR(SEARCH("No Prog ni Ejec",AH8)))</formula>
    </cfRule>
    <cfRule type="cellIs" dxfId="969" priority="3" operator="greaterThan">
      <formula>100%</formula>
    </cfRule>
    <cfRule type="cellIs" dxfId="968" priority="4" operator="equal">
      <formula>1</formula>
    </cfRule>
    <cfRule type="cellIs" dxfId="967" priority="5" operator="between">
      <formula>91%</formula>
      <formula>99%</formula>
    </cfRule>
    <cfRule type="cellIs" dxfId="966" priority="6" operator="between">
      <formula>0</formula>
      <formula>90</formula>
    </cfRule>
  </conditionalFormatting>
  <conditionalFormatting sqref="AH8:AT8 AH10:AT10 AH12:AT12 AH14:AT14 AH16:AT16 AH18:AT18 AH20:AT20 AH22:AT22 AH24:AT24 AH26:AT26 AH28:AT28 AH30:AT30 AH32:AT32 AH34:AT34 AH36:AT36 AH38:AT38 AH40:AT40 AH42:AT42 AH44:AT44 AH46:AT46 AH48:AT48 AH50:AT50 AH52:AT52 AH54:AT54 AH56:AT56">
    <cfRule type="cellIs" dxfId="965" priority="12" operator="between">
      <formula>0</formula>
      <formula>90</formula>
    </cfRule>
  </conditionalFormatting>
  <conditionalFormatting sqref="AH8:AT57">
    <cfRule type="containsText" dxfId="964" priority="7" operator="containsText" text="No Prog, Ejec=">
      <formula>NOT(ISERROR(SEARCH("No Prog, Ejec=",AH8)))</formula>
    </cfRule>
    <cfRule type="containsText" dxfId="963" priority="8" operator="containsText" text="No Prog ni Ejec">
      <formula>NOT(ISERROR(SEARCH("No Prog ni Ejec",AH8)))</formula>
    </cfRule>
    <cfRule type="cellIs" dxfId="962" priority="9" operator="greaterThan">
      <formula>100%</formula>
    </cfRule>
    <cfRule type="cellIs" dxfId="961" priority="10" operator="equal">
      <formula>1</formula>
    </cfRule>
    <cfRule type="cellIs" dxfId="960" priority="11" operator="between">
      <formula>91%</formula>
      <formula>99%</formula>
    </cfRule>
  </conditionalFormatting>
  <dataValidations disablePrompts="1" count="1">
    <dataValidation allowBlank="1" showInputMessage="1" showErrorMessage="1" sqref="R983059 HY983059 RU983059 ABQ983059 ALM983059 AVI983059 BFE983059 BPA983059 BYW983059 CIS983059 CSO983059 DCK983059 DMG983059 DWC983059 EFY983059 EPU983059 EZQ983059 FJM983059 FTI983059 GDE983059 GNA983059 GWW983059 HGS983059 HQO983059 IAK983059 IKG983059 IUC983059 JDY983059 JNU983059 JXQ983059 KHM983059 KRI983059 LBE983059 LLA983059 LUW983059 MES983059 MOO983059 MYK983059 NIG983059 NSC983059 OBY983059 OLU983059 OVQ983059 PFM983059 PPI983059 PZE983059 QJA983059 QSW983059 RCS983059 RMO983059 RWK983059 SGG983059 SQC983059 SZY983059 TJU983059 TTQ983059 UDM983059 UNI983059 UXE983059 VHA983059 VQW983059 WAS983059 WKO983059 WUK983059 R65555 HY65555 RU65555 ABQ65555 ALM65555 AVI65555 BFE65555 BPA65555 BYW65555 CIS65555 CSO65555 DCK65555 DMG65555 DWC65555 EFY65555 EPU65555 EZQ65555 FJM65555 FTI65555 GDE65555 GNA65555 GWW65555 HGS65555 HQO65555 IAK65555 IKG65555 IUC65555 JDY65555 JNU65555 JXQ65555 KHM65555 KRI65555 LBE65555 LLA65555 LUW65555 MES65555 MOO65555 MYK65555 NIG65555 NSC65555 OBY65555 OLU65555 OVQ65555 PFM65555 PPI65555 PZE65555 QJA65555 QSW65555 RCS65555 RMO65555 RWK65555 SGG65555 SQC65555 SZY65555 TJU65555 TTQ65555 UDM65555 UNI65555 UXE65555 VHA65555 VQW65555 WAS65555 WKO65555 WUK65555 R131091 HY131091 RU131091 ABQ131091 ALM131091 AVI131091 BFE131091 BPA131091 BYW131091 CIS131091 CSO131091 DCK131091 DMG131091 DWC131091 EFY131091 EPU131091 EZQ131091 FJM131091 FTI131091 GDE131091 GNA131091 GWW131091 HGS131091 HQO131091 IAK131091 IKG131091 IUC131091 JDY131091 JNU131091 JXQ131091 KHM131091 KRI131091 LBE131091 LLA131091 LUW131091 MES131091 MOO131091 MYK131091 NIG131091 NSC131091 OBY131091 OLU131091 OVQ131091 PFM131091 PPI131091 PZE131091 QJA131091 QSW131091 RCS131091 RMO131091 RWK131091 SGG131091 SQC131091 SZY131091 TJU131091 TTQ131091 UDM131091 UNI131091 UXE131091 VHA131091 VQW131091 WAS131091 WKO131091 WUK131091 R196627 HY196627 RU196627 ABQ196627 ALM196627 AVI196627 BFE196627 BPA196627 BYW196627 CIS196627 CSO196627 DCK196627 DMG196627 DWC196627 EFY196627 EPU196627 EZQ196627 FJM196627 FTI196627 GDE196627 GNA196627 GWW196627 HGS196627 HQO196627 IAK196627 IKG196627 IUC196627 JDY196627 JNU196627 JXQ196627 KHM196627 KRI196627 LBE196627 LLA196627 LUW196627 MES196627 MOO196627 MYK196627 NIG196627 NSC196627 OBY196627 OLU196627 OVQ196627 PFM196627 PPI196627 PZE196627 QJA196627 QSW196627 RCS196627 RMO196627 RWK196627 SGG196627 SQC196627 SZY196627 TJU196627 TTQ196627 UDM196627 UNI196627 UXE196627 VHA196627 VQW196627 WAS196627 WKO196627 WUK196627 R262163 HY262163 RU262163 ABQ262163 ALM262163 AVI262163 BFE262163 BPA262163 BYW262163 CIS262163 CSO262163 DCK262163 DMG262163 DWC262163 EFY262163 EPU262163 EZQ262163 FJM262163 FTI262163 GDE262163 GNA262163 GWW262163 HGS262163 HQO262163 IAK262163 IKG262163 IUC262163 JDY262163 JNU262163 JXQ262163 KHM262163 KRI262163 LBE262163 LLA262163 LUW262163 MES262163 MOO262163 MYK262163 NIG262163 NSC262163 OBY262163 OLU262163 OVQ262163 PFM262163 PPI262163 PZE262163 QJA262163 QSW262163 RCS262163 RMO262163 RWK262163 SGG262163 SQC262163 SZY262163 TJU262163 TTQ262163 UDM262163 UNI262163 UXE262163 VHA262163 VQW262163 WAS262163 WKO262163 WUK262163 R327699 HY327699 RU327699 ABQ327699 ALM327699 AVI327699 BFE327699 BPA327699 BYW327699 CIS327699 CSO327699 DCK327699 DMG327699 DWC327699 EFY327699 EPU327699 EZQ327699 FJM327699 FTI327699 GDE327699 GNA327699 GWW327699 HGS327699 HQO327699 IAK327699 IKG327699 IUC327699 JDY327699 JNU327699 JXQ327699 KHM327699 KRI327699 LBE327699 LLA327699 LUW327699 MES327699 MOO327699 MYK327699 NIG327699 NSC327699 OBY327699 OLU327699 OVQ327699 PFM327699 PPI327699 PZE327699 QJA327699 QSW327699 RCS327699 RMO327699 RWK327699 SGG327699 SQC327699 SZY327699 TJU327699 TTQ327699 UDM327699 UNI327699 UXE327699 VHA327699 VQW327699 WAS327699 WKO327699 WUK327699 R393235 HY393235 RU393235 ABQ393235 ALM393235 AVI393235 BFE393235 BPA393235 BYW393235 CIS393235 CSO393235 DCK393235 DMG393235 DWC393235 EFY393235 EPU393235 EZQ393235 FJM393235 FTI393235 GDE393235 GNA393235 GWW393235 HGS393235 HQO393235 IAK393235 IKG393235 IUC393235 JDY393235 JNU393235 JXQ393235 KHM393235 KRI393235 LBE393235 LLA393235 LUW393235 MES393235 MOO393235 MYK393235 NIG393235 NSC393235 OBY393235 OLU393235 OVQ393235 PFM393235 PPI393235 PZE393235 QJA393235 QSW393235 RCS393235 RMO393235 RWK393235 SGG393235 SQC393235 SZY393235 TJU393235 TTQ393235 UDM393235 UNI393235 UXE393235 VHA393235 VQW393235 WAS393235 WKO393235 WUK393235 R458771 HY458771 RU458771 ABQ458771 ALM458771 AVI458771 BFE458771 BPA458771 BYW458771 CIS458771 CSO458771 DCK458771 DMG458771 DWC458771 EFY458771 EPU458771 EZQ458771 FJM458771 FTI458771 GDE458771 GNA458771 GWW458771 HGS458771 HQO458771 IAK458771 IKG458771 IUC458771 JDY458771 JNU458771 JXQ458771 KHM458771 KRI458771 LBE458771 LLA458771 LUW458771 MES458771 MOO458771 MYK458771 NIG458771 NSC458771 OBY458771 OLU458771 OVQ458771 PFM458771 PPI458771 PZE458771 QJA458771 QSW458771 RCS458771 RMO458771 RWK458771 SGG458771 SQC458771 SZY458771 TJU458771 TTQ458771 UDM458771 UNI458771 UXE458771 VHA458771 VQW458771 WAS458771 WKO458771 WUK458771 R524307 HY524307 RU524307 ABQ524307 ALM524307 AVI524307 BFE524307 BPA524307 BYW524307 CIS524307 CSO524307 DCK524307 DMG524307 DWC524307 EFY524307 EPU524307 EZQ524307 FJM524307 FTI524307 GDE524307 GNA524307 GWW524307 HGS524307 HQO524307 IAK524307 IKG524307 IUC524307 JDY524307 JNU524307 JXQ524307 KHM524307 KRI524307 LBE524307 LLA524307 LUW524307 MES524307 MOO524307 MYK524307 NIG524307 NSC524307 OBY524307 OLU524307 OVQ524307 PFM524307 PPI524307 PZE524307 QJA524307 QSW524307 RCS524307 RMO524307 RWK524307 SGG524307 SQC524307 SZY524307 TJU524307 TTQ524307 UDM524307 UNI524307 UXE524307 VHA524307 VQW524307 WAS524307 WKO524307 WUK524307 R589843 HY589843 RU589843 ABQ589843 ALM589843 AVI589843 BFE589843 BPA589843 BYW589843 CIS589843 CSO589843 DCK589843 DMG589843 DWC589843 EFY589843 EPU589843 EZQ589843 FJM589843 FTI589843 GDE589843 GNA589843 GWW589843 HGS589843 HQO589843 IAK589843 IKG589843 IUC589843 JDY589843 JNU589843 JXQ589843 KHM589843 KRI589843 LBE589843 LLA589843 LUW589843 MES589843 MOO589843 MYK589843 NIG589843 NSC589843 OBY589843 OLU589843 OVQ589843 PFM589843 PPI589843 PZE589843 QJA589843 QSW589843 RCS589843 RMO589843 RWK589843 SGG589843 SQC589843 SZY589843 TJU589843 TTQ589843 UDM589843 UNI589843 UXE589843 VHA589843 VQW589843 WAS589843 WKO589843 WUK589843 R655379 HY655379 RU655379 ABQ655379 ALM655379 AVI655379 BFE655379 BPA655379 BYW655379 CIS655379 CSO655379 DCK655379 DMG655379 DWC655379 EFY655379 EPU655379 EZQ655379 FJM655379 FTI655379 GDE655379 GNA655379 GWW655379 HGS655379 HQO655379 IAK655379 IKG655379 IUC655379 JDY655379 JNU655379 JXQ655379 KHM655379 KRI655379 LBE655379 LLA655379 LUW655379 MES655379 MOO655379 MYK655379 NIG655379 NSC655379 OBY655379 OLU655379 OVQ655379 PFM655379 PPI655379 PZE655379 QJA655379 QSW655379 RCS655379 RMO655379 RWK655379 SGG655379 SQC655379 SZY655379 TJU655379 TTQ655379 UDM655379 UNI655379 UXE655379 VHA655379 VQW655379 WAS655379 WKO655379 WUK655379 R720915 HY720915 RU720915 ABQ720915 ALM720915 AVI720915 BFE720915 BPA720915 BYW720915 CIS720915 CSO720915 DCK720915 DMG720915 DWC720915 EFY720915 EPU720915 EZQ720915 FJM720915 FTI720915 GDE720915 GNA720915 GWW720915 HGS720915 HQO720915 IAK720915 IKG720915 IUC720915 JDY720915 JNU720915 JXQ720915 KHM720915 KRI720915 LBE720915 LLA720915 LUW720915 MES720915 MOO720915 MYK720915 NIG720915 NSC720915 OBY720915 OLU720915 OVQ720915 PFM720915 PPI720915 PZE720915 QJA720915 QSW720915 RCS720915 RMO720915 RWK720915 SGG720915 SQC720915 SZY720915 TJU720915 TTQ720915 UDM720915 UNI720915 UXE720915 VHA720915 VQW720915 WAS720915 WKO720915 WUK720915 R786451 HY786451 RU786451 ABQ786451 ALM786451 AVI786451 BFE786451 BPA786451 BYW786451 CIS786451 CSO786451 DCK786451 DMG786451 DWC786451 EFY786451 EPU786451 EZQ786451 FJM786451 FTI786451 GDE786451 GNA786451 GWW786451 HGS786451 HQO786451 IAK786451 IKG786451 IUC786451 JDY786451 JNU786451 JXQ786451 KHM786451 KRI786451 LBE786451 LLA786451 LUW786451 MES786451 MOO786451 MYK786451 NIG786451 NSC786451 OBY786451 OLU786451 OVQ786451 PFM786451 PPI786451 PZE786451 QJA786451 QSW786451 RCS786451 RMO786451 RWK786451 SGG786451 SQC786451 SZY786451 TJU786451 TTQ786451 UDM786451 UNI786451 UXE786451 VHA786451 VQW786451 WAS786451 WKO786451 WUK786451 R851987 HY851987 RU851987 ABQ851987 ALM851987 AVI851987 BFE851987 BPA851987 BYW851987 CIS851987 CSO851987 DCK851987 DMG851987 DWC851987 EFY851987 EPU851987 EZQ851987 FJM851987 FTI851987 GDE851987 GNA851987 GWW851987 HGS851987 HQO851987 IAK851987 IKG851987 IUC851987 JDY851987 JNU851987 JXQ851987 KHM851987 KRI851987 LBE851987 LLA851987 LUW851987 MES851987 MOO851987 MYK851987 NIG851987 NSC851987 OBY851987 OLU851987 OVQ851987 PFM851987 PPI851987 PZE851987 QJA851987 QSW851987 RCS851987 RMO851987 RWK851987 SGG851987 SQC851987 SZY851987 TJU851987 TTQ851987 UDM851987 UNI851987 UXE851987 VHA851987 VQW851987 WAS851987 WKO851987 WUK851987 R917523 HY917523 RU917523 ABQ917523 ALM917523 AVI917523 BFE917523 BPA917523 BYW917523 CIS917523 CSO917523 DCK917523 DMG917523 DWC917523 EFY917523 EPU917523 EZQ917523 FJM917523 FTI917523 GDE917523 GNA917523 GWW917523 HGS917523 HQO917523 IAK917523 IKG917523 IUC917523 JDY917523 JNU917523 JXQ917523 KHM917523 KRI917523 LBE917523 LLA917523 LUW917523 MES917523 MOO917523 MYK917523 NIG917523 NSC917523 OBY917523 OLU917523 OVQ917523 PFM917523 PPI917523 PZE917523 QJA917523 QSW917523 RCS917523 RMO917523 RWK917523 SGG917523 SQC917523 SZY917523 TJU917523 TTQ917523 UDM917523 UNI917523 UXE917523 VHA917523 VQW917523 WAS917523 WKO917523 WUK917523 HY5 RU5 ABQ5 ALM5 AVI5 BFE5 BPA5 BYW5 CIS5 CSO5 DCK5 DMG5 DWC5 EFY5 EPU5 EZQ5 FJM5 FTI5 GDE5 GNA5 GWW5 HGS5 HQO5 IAK5 IKG5 IUC5 JDY5 JNU5 JXQ5 KHM5 KRI5 LBE5 LLA5 LUW5 MES5 MOO5 MYK5 NIG5 NSC5 OBY5 OLU5 OVQ5 PFM5 PPI5 PZE5 QJA5 QSW5 RCS5 RMO5 RWK5 SGG5 SQC5 SZY5 TJU5 TTQ5 UDM5 UNI5 UXE5 VHA5 VQW5 WAS5 WKO5 WUK5" xr:uid="{00000000-0002-0000-0600-000000000000}"/>
  </dataValidations>
  <printOptions horizontalCentered="1"/>
  <pageMargins left="0.70866141732283472" right="0.70866141732283472" top="0.74803149606299213" bottom="0.74803149606299213" header="0.31496062992125984" footer="0.31496062992125984"/>
  <pageSetup scale="31" fitToHeight="0" orientation="landscape" r:id="rId1"/>
  <headerFooter>
    <oddFooter>&amp;L&amp;"Times New Roman,Normal"&amp;12DE-F04 V2&amp;R&amp;"Times New Roman,Normal"&amp;12Página &amp;P de &amp;N</oddFooter>
  </headerFooter>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499984740745262"/>
    <pageSetUpPr fitToPage="1"/>
  </sheetPr>
  <dimension ref="A1:AT75"/>
  <sheetViews>
    <sheetView view="pageBreakPreview" zoomScale="70" zoomScaleNormal="75" zoomScaleSheetLayoutView="70" zoomScalePageLayoutView="50" workbookViewId="0">
      <selection sqref="A1:B3"/>
    </sheetView>
  </sheetViews>
  <sheetFormatPr baseColWidth="10" defaultRowHeight="12.75" x14ac:dyDescent="0.25"/>
  <cols>
    <col min="1" max="1" width="5.7109375" style="67" customWidth="1"/>
    <col min="2" max="2" width="25" style="45" customWidth="1"/>
    <col min="3" max="5" width="6" style="67" customWidth="1"/>
    <col min="6" max="14" width="6" style="61" customWidth="1"/>
    <col min="15" max="15" width="8.7109375" style="61" customWidth="1"/>
    <col min="16" max="16" width="2.5703125" style="3" customWidth="1"/>
    <col min="17" max="17" width="11.7109375" style="45" customWidth="1"/>
    <col min="18" max="18" width="48" style="62" bestFit="1" customWidth="1"/>
    <col min="19" max="19" width="7.42578125" style="67" customWidth="1"/>
    <col min="20" max="23" width="5.28515625" style="67" customWidth="1"/>
    <col min="24" max="24" width="6" style="67" bestFit="1" customWidth="1"/>
    <col min="25" max="26" width="5.28515625" style="67" customWidth="1"/>
    <col min="27" max="27" width="6" style="67" bestFit="1" customWidth="1"/>
    <col min="28" max="28" width="5.28515625" style="67" customWidth="1"/>
    <col min="29" max="29" width="5.28515625" style="61" customWidth="1"/>
    <col min="30" max="30" width="6" style="61" bestFit="1" customWidth="1"/>
    <col min="31" max="31" width="5.28515625" style="61" customWidth="1"/>
    <col min="32" max="32" width="9.140625" style="61" customWidth="1"/>
    <col min="33" max="33" width="3.5703125" style="7" customWidth="1"/>
    <col min="34" max="37" width="8.7109375" style="67" customWidth="1"/>
    <col min="38" max="38" width="10" style="67" customWidth="1"/>
    <col min="39" max="45" width="8.7109375" style="67" customWidth="1"/>
    <col min="46" max="46" width="15.7109375" style="67" customWidth="1"/>
    <col min="47" max="240" width="11.42578125" style="67"/>
    <col min="241" max="241" width="23" style="67" customWidth="1"/>
    <col min="242" max="242" width="6.85546875" style="67" customWidth="1"/>
    <col min="243" max="243" width="48" style="67" bestFit="1" customWidth="1"/>
    <col min="244" max="245" width="7.42578125" style="67" customWidth="1"/>
    <col min="246" max="246" width="5.42578125" style="67" customWidth="1"/>
    <col min="247" max="252" width="0" style="67" hidden="1" customWidth="1"/>
    <col min="253" max="258" width="5.85546875" style="67" customWidth="1"/>
    <col min="259" max="259" width="9.140625" style="67" customWidth="1"/>
    <col min="260" max="260" width="8" style="67" customWidth="1"/>
    <col min="261" max="261" width="12.28515625" style="67" customWidth="1"/>
    <col min="262" max="286" width="0" style="67" hidden="1" customWidth="1"/>
    <col min="287" max="287" width="30.7109375" style="67" customWidth="1"/>
    <col min="288" max="288" width="45.85546875" style="67" customWidth="1"/>
    <col min="289" max="289" width="9.7109375" style="67" customWidth="1"/>
    <col min="290" max="295" width="0" style="67" hidden="1" customWidth="1"/>
    <col min="296" max="301" width="11.42578125" style="67"/>
    <col min="302" max="302" width="14.42578125" style="67" bestFit="1" customWidth="1"/>
    <col min="303" max="496" width="11.42578125" style="67"/>
    <col min="497" max="497" width="23" style="67" customWidth="1"/>
    <col min="498" max="498" width="6.85546875" style="67" customWidth="1"/>
    <col min="499" max="499" width="48" style="67" bestFit="1" customWidth="1"/>
    <col min="500" max="501" width="7.42578125" style="67" customWidth="1"/>
    <col min="502" max="502" width="5.42578125" style="67" customWidth="1"/>
    <col min="503" max="508" width="0" style="67" hidden="1" customWidth="1"/>
    <col min="509" max="514" width="5.85546875" style="67" customWidth="1"/>
    <col min="515" max="515" width="9.140625" style="67" customWidth="1"/>
    <col min="516" max="516" width="8" style="67" customWidth="1"/>
    <col min="517" max="517" width="12.28515625" style="67" customWidth="1"/>
    <col min="518" max="542" width="0" style="67" hidden="1" customWidth="1"/>
    <col min="543" max="543" width="30.7109375" style="67" customWidth="1"/>
    <col min="544" max="544" width="45.85546875" style="67" customWidth="1"/>
    <col min="545" max="545" width="9.7109375" style="67" customWidth="1"/>
    <col min="546" max="551" width="0" style="67" hidden="1" customWidth="1"/>
    <col min="552" max="557" width="11.42578125" style="67"/>
    <col min="558" max="558" width="14.42578125" style="67" bestFit="1" customWidth="1"/>
    <col min="559" max="752" width="11.42578125" style="67"/>
    <col min="753" max="753" width="23" style="67" customWidth="1"/>
    <col min="754" max="754" width="6.85546875" style="67" customWidth="1"/>
    <col min="755" max="755" width="48" style="67" bestFit="1" customWidth="1"/>
    <col min="756" max="757" width="7.42578125" style="67" customWidth="1"/>
    <col min="758" max="758" width="5.42578125" style="67" customWidth="1"/>
    <col min="759" max="764" width="0" style="67" hidden="1" customWidth="1"/>
    <col min="765" max="770" width="5.85546875" style="67" customWidth="1"/>
    <col min="771" max="771" width="9.140625" style="67" customWidth="1"/>
    <col min="772" max="772" width="8" style="67" customWidth="1"/>
    <col min="773" max="773" width="12.28515625" style="67" customWidth="1"/>
    <col min="774" max="798" width="0" style="67" hidden="1" customWidth="1"/>
    <col min="799" max="799" width="30.7109375" style="67" customWidth="1"/>
    <col min="800" max="800" width="45.85546875" style="67" customWidth="1"/>
    <col min="801" max="801" width="9.7109375" style="67" customWidth="1"/>
    <col min="802" max="807" width="0" style="67" hidden="1" customWidth="1"/>
    <col min="808" max="813" width="11.42578125" style="67"/>
    <col min="814" max="814" width="14.42578125" style="67" bestFit="1" customWidth="1"/>
    <col min="815" max="1008" width="11.42578125" style="67"/>
    <col min="1009" max="1009" width="23" style="67" customWidth="1"/>
    <col min="1010" max="1010" width="6.85546875" style="67" customWidth="1"/>
    <col min="1011" max="1011" width="48" style="67" bestFit="1" customWidth="1"/>
    <col min="1012" max="1013" width="7.42578125" style="67" customWidth="1"/>
    <col min="1014" max="1014" width="5.42578125" style="67" customWidth="1"/>
    <col min="1015" max="1020" width="0" style="67" hidden="1" customWidth="1"/>
    <col min="1021" max="1026" width="5.85546875" style="67" customWidth="1"/>
    <col min="1027" max="1027" width="9.140625" style="67" customWidth="1"/>
    <col min="1028" max="1028" width="8" style="67" customWidth="1"/>
    <col min="1029" max="1029" width="12.28515625" style="67" customWidth="1"/>
    <col min="1030" max="1054" width="0" style="67" hidden="1" customWidth="1"/>
    <col min="1055" max="1055" width="30.7109375" style="67" customWidth="1"/>
    <col min="1056" max="1056" width="45.85546875" style="67" customWidth="1"/>
    <col min="1057" max="1057" width="9.7109375" style="67" customWidth="1"/>
    <col min="1058" max="1063" width="0" style="67" hidden="1" customWidth="1"/>
    <col min="1064" max="1069" width="11.42578125" style="67"/>
    <col min="1070" max="1070" width="14.42578125" style="67" bestFit="1" customWidth="1"/>
    <col min="1071" max="1264" width="11.42578125" style="67"/>
    <col min="1265" max="1265" width="23" style="67" customWidth="1"/>
    <col min="1266" max="1266" width="6.85546875" style="67" customWidth="1"/>
    <col min="1267" max="1267" width="48" style="67" bestFit="1" customWidth="1"/>
    <col min="1268" max="1269" width="7.42578125" style="67" customWidth="1"/>
    <col min="1270" max="1270" width="5.42578125" style="67" customWidth="1"/>
    <col min="1271" max="1276" width="0" style="67" hidden="1" customWidth="1"/>
    <col min="1277" max="1282" width="5.85546875" style="67" customWidth="1"/>
    <col min="1283" max="1283" width="9.140625" style="67" customWidth="1"/>
    <col min="1284" max="1284" width="8" style="67" customWidth="1"/>
    <col min="1285" max="1285" width="12.28515625" style="67" customWidth="1"/>
    <col min="1286" max="1310" width="0" style="67" hidden="1" customWidth="1"/>
    <col min="1311" max="1311" width="30.7109375" style="67" customWidth="1"/>
    <col min="1312" max="1312" width="45.85546875" style="67" customWidth="1"/>
    <col min="1313" max="1313" width="9.7109375" style="67" customWidth="1"/>
    <col min="1314" max="1319" width="0" style="67" hidden="1" customWidth="1"/>
    <col min="1320" max="1325" width="11.42578125" style="67"/>
    <col min="1326" max="1326" width="14.42578125" style="67" bestFit="1" customWidth="1"/>
    <col min="1327" max="1520" width="11.42578125" style="67"/>
    <col min="1521" max="1521" width="23" style="67" customWidth="1"/>
    <col min="1522" max="1522" width="6.85546875" style="67" customWidth="1"/>
    <col min="1523" max="1523" width="48" style="67" bestFit="1" customWidth="1"/>
    <col min="1524" max="1525" width="7.42578125" style="67" customWidth="1"/>
    <col min="1526" max="1526" width="5.42578125" style="67" customWidth="1"/>
    <col min="1527" max="1532" width="0" style="67" hidden="1" customWidth="1"/>
    <col min="1533" max="1538" width="5.85546875" style="67" customWidth="1"/>
    <col min="1539" max="1539" width="9.140625" style="67" customWidth="1"/>
    <col min="1540" max="1540" width="8" style="67" customWidth="1"/>
    <col min="1541" max="1541" width="12.28515625" style="67" customWidth="1"/>
    <col min="1542" max="1566" width="0" style="67" hidden="1" customWidth="1"/>
    <col min="1567" max="1567" width="30.7109375" style="67" customWidth="1"/>
    <col min="1568" max="1568" width="45.85546875" style="67" customWidth="1"/>
    <col min="1569" max="1569" width="9.7109375" style="67" customWidth="1"/>
    <col min="1570" max="1575" width="0" style="67" hidden="1" customWidth="1"/>
    <col min="1576" max="1581" width="11.42578125" style="67"/>
    <col min="1582" max="1582" width="14.42578125" style="67" bestFit="1" customWidth="1"/>
    <col min="1583" max="1776" width="11.42578125" style="67"/>
    <col min="1777" max="1777" width="23" style="67" customWidth="1"/>
    <col min="1778" max="1778" width="6.85546875" style="67" customWidth="1"/>
    <col min="1779" max="1779" width="48" style="67" bestFit="1" customWidth="1"/>
    <col min="1780" max="1781" width="7.42578125" style="67" customWidth="1"/>
    <col min="1782" max="1782" width="5.42578125" style="67" customWidth="1"/>
    <col min="1783" max="1788" width="0" style="67" hidden="1" customWidth="1"/>
    <col min="1789" max="1794" width="5.85546875" style="67" customWidth="1"/>
    <col min="1795" max="1795" width="9.140625" style="67" customWidth="1"/>
    <col min="1796" max="1796" width="8" style="67" customWidth="1"/>
    <col min="1797" max="1797" width="12.28515625" style="67" customWidth="1"/>
    <col min="1798" max="1822" width="0" style="67" hidden="1" customWidth="1"/>
    <col min="1823" max="1823" width="30.7109375" style="67" customWidth="1"/>
    <col min="1824" max="1824" width="45.85546875" style="67" customWidth="1"/>
    <col min="1825" max="1825" width="9.7109375" style="67" customWidth="1"/>
    <col min="1826" max="1831" width="0" style="67" hidden="1" customWidth="1"/>
    <col min="1832" max="1837" width="11.42578125" style="67"/>
    <col min="1838" max="1838" width="14.42578125" style="67" bestFit="1" customWidth="1"/>
    <col min="1839" max="2032" width="11.42578125" style="67"/>
    <col min="2033" max="2033" width="23" style="67" customWidth="1"/>
    <col min="2034" max="2034" width="6.85546875" style="67" customWidth="1"/>
    <col min="2035" max="2035" width="48" style="67" bestFit="1" customWidth="1"/>
    <col min="2036" max="2037" width="7.42578125" style="67" customWidth="1"/>
    <col min="2038" max="2038" width="5.42578125" style="67" customWidth="1"/>
    <col min="2039" max="2044" width="0" style="67" hidden="1" customWidth="1"/>
    <col min="2045" max="2050" width="5.85546875" style="67" customWidth="1"/>
    <col min="2051" max="2051" width="9.140625" style="67" customWidth="1"/>
    <col min="2052" max="2052" width="8" style="67" customWidth="1"/>
    <col min="2053" max="2053" width="12.28515625" style="67" customWidth="1"/>
    <col min="2054" max="2078" width="0" style="67" hidden="1" customWidth="1"/>
    <col min="2079" max="2079" width="30.7109375" style="67" customWidth="1"/>
    <col min="2080" max="2080" width="45.85546875" style="67" customWidth="1"/>
    <col min="2081" max="2081" width="9.7109375" style="67" customWidth="1"/>
    <col min="2082" max="2087" width="0" style="67" hidden="1" customWidth="1"/>
    <col min="2088" max="2093" width="11.42578125" style="67"/>
    <col min="2094" max="2094" width="14.42578125" style="67" bestFit="1" customWidth="1"/>
    <col min="2095" max="2288" width="11.42578125" style="67"/>
    <col min="2289" max="2289" width="23" style="67" customWidth="1"/>
    <col min="2290" max="2290" width="6.85546875" style="67" customWidth="1"/>
    <col min="2291" max="2291" width="48" style="67" bestFit="1" customWidth="1"/>
    <col min="2292" max="2293" width="7.42578125" style="67" customWidth="1"/>
    <col min="2294" max="2294" width="5.42578125" style="67" customWidth="1"/>
    <col min="2295" max="2300" width="0" style="67" hidden="1" customWidth="1"/>
    <col min="2301" max="2306" width="5.85546875" style="67" customWidth="1"/>
    <col min="2307" max="2307" width="9.140625" style="67" customWidth="1"/>
    <col min="2308" max="2308" width="8" style="67" customWidth="1"/>
    <col min="2309" max="2309" width="12.28515625" style="67" customWidth="1"/>
    <col min="2310" max="2334" width="0" style="67" hidden="1" customWidth="1"/>
    <col min="2335" max="2335" width="30.7109375" style="67" customWidth="1"/>
    <col min="2336" max="2336" width="45.85546875" style="67" customWidth="1"/>
    <col min="2337" max="2337" width="9.7109375" style="67" customWidth="1"/>
    <col min="2338" max="2343" width="0" style="67" hidden="1" customWidth="1"/>
    <col min="2344" max="2349" width="11.42578125" style="67"/>
    <col min="2350" max="2350" width="14.42578125" style="67" bestFit="1" customWidth="1"/>
    <col min="2351" max="2544" width="11.42578125" style="67"/>
    <col min="2545" max="2545" width="23" style="67" customWidth="1"/>
    <col min="2546" max="2546" width="6.85546875" style="67" customWidth="1"/>
    <col min="2547" max="2547" width="48" style="67" bestFit="1" customWidth="1"/>
    <col min="2548" max="2549" width="7.42578125" style="67" customWidth="1"/>
    <col min="2550" max="2550" width="5.42578125" style="67" customWidth="1"/>
    <col min="2551" max="2556" width="0" style="67" hidden="1" customWidth="1"/>
    <col min="2557" max="2562" width="5.85546875" style="67" customWidth="1"/>
    <col min="2563" max="2563" width="9.140625" style="67" customWidth="1"/>
    <col min="2564" max="2564" width="8" style="67" customWidth="1"/>
    <col min="2565" max="2565" width="12.28515625" style="67" customWidth="1"/>
    <col min="2566" max="2590" width="0" style="67" hidden="1" customWidth="1"/>
    <col min="2591" max="2591" width="30.7109375" style="67" customWidth="1"/>
    <col min="2592" max="2592" width="45.85546875" style="67" customWidth="1"/>
    <col min="2593" max="2593" width="9.7109375" style="67" customWidth="1"/>
    <col min="2594" max="2599" width="0" style="67" hidden="1" customWidth="1"/>
    <col min="2600" max="2605" width="11.42578125" style="67"/>
    <col min="2606" max="2606" width="14.42578125" style="67" bestFit="1" customWidth="1"/>
    <col min="2607" max="2800" width="11.42578125" style="67"/>
    <col min="2801" max="2801" width="23" style="67" customWidth="1"/>
    <col min="2802" max="2802" width="6.85546875" style="67" customWidth="1"/>
    <col min="2803" max="2803" width="48" style="67" bestFit="1" customWidth="1"/>
    <col min="2804" max="2805" width="7.42578125" style="67" customWidth="1"/>
    <col min="2806" max="2806" width="5.42578125" style="67" customWidth="1"/>
    <col min="2807" max="2812" width="0" style="67" hidden="1" customWidth="1"/>
    <col min="2813" max="2818" width="5.85546875" style="67" customWidth="1"/>
    <col min="2819" max="2819" width="9.140625" style="67" customWidth="1"/>
    <col min="2820" max="2820" width="8" style="67" customWidth="1"/>
    <col min="2821" max="2821" width="12.28515625" style="67" customWidth="1"/>
    <col min="2822" max="2846" width="0" style="67" hidden="1" customWidth="1"/>
    <col min="2847" max="2847" width="30.7109375" style="67" customWidth="1"/>
    <col min="2848" max="2848" width="45.85546875" style="67" customWidth="1"/>
    <col min="2849" max="2849" width="9.7109375" style="67" customWidth="1"/>
    <col min="2850" max="2855" width="0" style="67" hidden="1" customWidth="1"/>
    <col min="2856" max="2861" width="11.42578125" style="67"/>
    <col min="2862" max="2862" width="14.42578125" style="67" bestFit="1" customWidth="1"/>
    <col min="2863" max="3056" width="11.42578125" style="67"/>
    <col min="3057" max="3057" width="23" style="67" customWidth="1"/>
    <col min="3058" max="3058" width="6.85546875" style="67" customWidth="1"/>
    <col min="3059" max="3059" width="48" style="67" bestFit="1" customWidth="1"/>
    <col min="3060" max="3061" width="7.42578125" style="67" customWidth="1"/>
    <col min="3062" max="3062" width="5.42578125" style="67" customWidth="1"/>
    <col min="3063" max="3068" width="0" style="67" hidden="1" customWidth="1"/>
    <col min="3069" max="3074" width="5.85546875" style="67" customWidth="1"/>
    <col min="3075" max="3075" width="9.140625" style="67" customWidth="1"/>
    <col min="3076" max="3076" width="8" style="67" customWidth="1"/>
    <col min="3077" max="3077" width="12.28515625" style="67" customWidth="1"/>
    <col min="3078" max="3102" width="0" style="67" hidden="1" customWidth="1"/>
    <col min="3103" max="3103" width="30.7109375" style="67" customWidth="1"/>
    <col min="3104" max="3104" width="45.85546875" style="67" customWidth="1"/>
    <col min="3105" max="3105" width="9.7109375" style="67" customWidth="1"/>
    <col min="3106" max="3111" width="0" style="67" hidden="1" customWidth="1"/>
    <col min="3112" max="3117" width="11.42578125" style="67"/>
    <col min="3118" max="3118" width="14.42578125" style="67" bestFit="1" customWidth="1"/>
    <col min="3119" max="3312" width="11.42578125" style="67"/>
    <col min="3313" max="3313" width="23" style="67" customWidth="1"/>
    <col min="3314" max="3314" width="6.85546875" style="67" customWidth="1"/>
    <col min="3315" max="3315" width="48" style="67" bestFit="1" customWidth="1"/>
    <col min="3316" max="3317" width="7.42578125" style="67" customWidth="1"/>
    <col min="3318" max="3318" width="5.42578125" style="67" customWidth="1"/>
    <col min="3319" max="3324" width="0" style="67" hidden="1" customWidth="1"/>
    <col min="3325" max="3330" width="5.85546875" style="67" customWidth="1"/>
    <col min="3331" max="3331" width="9.140625" style="67" customWidth="1"/>
    <col min="3332" max="3332" width="8" style="67" customWidth="1"/>
    <col min="3333" max="3333" width="12.28515625" style="67" customWidth="1"/>
    <col min="3334" max="3358" width="0" style="67" hidden="1" customWidth="1"/>
    <col min="3359" max="3359" width="30.7109375" style="67" customWidth="1"/>
    <col min="3360" max="3360" width="45.85546875" style="67" customWidth="1"/>
    <col min="3361" max="3361" width="9.7109375" style="67" customWidth="1"/>
    <col min="3362" max="3367" width="0" style="67" hidden="1" customWidth="1"/>
    <col min="3368" max="3373" width="11.42578125" style="67"/>
    <col min="3374" max="3374" width="14.42578125" style="67" bestFit="1" customWidth="1"/>
    <col min="3375" max="3568" width="11.42578125" style="67"/>
    <col min="3569" max="3569" width="23" style="67" customWidth="1"/>
    <col min="3570" max="3570" width="6.85546875" style="67" customWidth="1"/>
    <col min="3571" max="3571" width="48" style="67" bestFit="1" customWidth="1"/>
    <col min="3572" max="3573" width="7.42578125" style="67" customWidth="1"/>
    <col min="3574" max="3574" width="5.42578125" style="67" customWidth="1"/>
    <col min="3575" max="3580" width="0" style="67" hidden="1" customWidth="1"/>
    <col min="3581" max="3586" width="5.85546875" style="67" customWidth="1"/>
    <col min="3587" max="3587" width="9.140625" style="67" customWidth="1"/>
    <col min="3588" max="3588" width="8" style="67" customWidth="1"/>
    <col min="3589" max="3589" width="12.28515625" style="67" customWidth="1"/>
    <col min="3590" max="3614" width="0" style="67" hidden="1" customWidth="1"/>
    <col min="3615" max="3615" width="30.7109375" style="67" customWidth="1"/>
    <col min="3616" max="3616" width="45.85546875" style="67" customWidth="1"/>
    <col min="3617" max="3617" width="9.7109375" style="67" customWidth="1"/>
    <col min="3618" max="3623" width="0" style="67" hidden="1" customWidth="1"/>
    <col min="3624" max="3629" width="11.42578125" style="67"/>
    <col min="3630" max="3630" width="14.42578125" style="67" bestFit="1" customWidth="1"/>
    <col min="3631" max="3824" width="11.42578125" style="67"/>
    <col min="3825" max="3825" width="23" style="67" customWidth="1"/>
    <col min="3826" max="3826" width="6.85546875" style="67" customWidth="1"/>
    <col min="3827" max="3827" width="48" style="67" bestFit="1" customWidth="1"/>
    <col min="3828" max="3829" width="7.42578125" style="67" customWidth="1"/>
    <col min="3830" max="3830" width="5.42578125" style="67" customWidth="1"/>
    <col min="3831" max="3836" width="0" style="67" hidden="1" customWidth="1"/>
    <col min="3837" max="3842" width="5.85546875" style="67" customWidth="1"/>
    <col min="3843" max="3843" width="9.140625" style="67" customWidth="1"/>
    <col min="3844" max="3844" width="8" style="67" customWidth="1"/>
    <col min="3845" max="3845" width="12.28515625" style="67" customWidth="1"/>
    <col min="3846" max="3870" width="0" style="67" hidden="1" customWidth="1"/>
    <col min="3871" max="3871" width="30.7109375" style="67" customWidth="1"/>
    <col min="3872" max="3872" width="45.85546875" style="67" customWidth="1"/>
    <col min="3873" max="3873" width="9.7109375" style="67" customWidth="1"/>
    <col min="3874" max="3879" width="0" style="67" hidden="1" customWidth="1"/>
    <col min="3880" max="3885" width="11.42578125" style="67"/>
    <col min="3886" max="3886" width="14.42578125" style="67" bestFit="1" customWidth="1"/>
    <col min="3887" max="4080" width="11.42578125" style="67"/>
    <col min="4081" max="4081" width="23" style="67" customWidth="1"/>
    <col min="4082" max="4082" width="6.85546875" style="67" customWidth="1"/>
    <col min="4083" max="4083" width="48" style="67" bestFit="1" customWidth="1"/>
    <col min="4084" max="4085" width="7.42578125" style="67" customWidth="1"/>
    <col min="4086" max="4086" width="5.42578125" style="67" customWidth="1"/>
    <col min="4087" max="4092" width="0" style="67" hidden="1" customWidth="1"/>
    <col min="4093" max="4098" width="5.85546875" style="67" customWidth="1"/>
    <col min="4099" max="4099" width="9.140625" style="67" customWidth="1"/>
    <col min="4100" max="4100" width="8" style="67" customWidth="1"/>
    <col min="4101" max="4101" width="12.28515625" style="67" customWidth="1"/>
    <col min="4102" max="4126" width="0" style="67" hidden="1" customWidth="1"/>
    <col min="4127" max="4127" width="30.7109375" style="67" customWidth="1"/>
    <col min="4128" max="4128" width="45.85546875" style="67" customWidth="1"/>
    <col min="4129" max="4129" width="9.7109375" style="67" customWidth="1"/>
    <col min="4130" max="4135" width="0" style="67" hidden="1" customWidth="1"/>
    <col min="4136" max="4141" width="11.42578125" style="67"/>
    <col min="4142" max="4142" width="14.42578125" style="67" bestFit="1" customWidth="1"/>
    <col min="4143" max="4336" width="11.42578125" style="67"/>
    <col min="4337" max="4337" width="23" style="67" customWidth="1"/>
    <col min="4338" max="4338" width="6.85546875" style="67" customWidth="1"/>
    <col min="4339" max="4339" width="48" style="67" bestFit="1" customWidth="1"/>
    <col min="4340" max="4341" width="7.42578125" style="67" customWidth="1"/>
    <col min="4342" max="4342" width="5.42578125" style="67" customWidth="1"/>
    <col min="4343" max="4348" width="0" style="67" hidden="1" customWidth="1"/>
    <col min="4349" max="4354" width="5.85546875" style="67" customWidth="1"/>
    <col min="4355" max="4355" width="9.140625" style="67" customWidth="1"/>
    <col min="4356" max="4356" width="8" style="67" customWidth="1"/>
    <col min="4357" max="4357" width="12.28515625" style="67" customWidth="1"/>
    <col min="4358" max="4382" width="0" style="67" hidden="1" customWidth="1"/>
    <col min="4383" max="4383" width="30.7109375" style="67" customWidth="1"/>
    <col min="4384" max="4384" width="45.85546875" style="67" customWidth="1"/>
    <col min="4385" max="4385" width="9.7109375" style="67" customWidth="1"/>
    <col min="4386" max="4391" width="0" style="67" hidden="1" customWidth="1"/>
    <col min="4392" max="4397" width="11.42578125" style="67"/>
    <col min="4398" max="4398" width="14.42578125" style="67" bestFit="1" customWidth="1"/>
    <col min="4399" max="4592" width="11.42578125" style="67"/>
    <col min="4593" max="4593" width="23" style="67" customWidth="1"/>
    <col min="4594" max="4594" width="6.85546875" style="67" customWidth="1"/>
    <col min="4595" max="4595" width="48" style="67" bestFit="1" customWidth="1"/>
    <col min="4596" max="4597" width="7.42578125" style="67" customWidth="1"/>
    <col min="4598" max="4598" width="5.42578125" style="67" customWidth="1"/>
    <col min="4599" max="4604" width="0" style="67" hidden="1" customWidth="1"/>
    <col min="4605" max="4610" width="5.85546875" style="67" customWidth="1"/>
    <col min="4611" max="4611" width="9.140625" style="67" customWidth="1"/>
    <col min="4612" max="4612" width="8" style="67" customWidth="1"/>
    <col min="4613" max="4613" width="12.28515625" style="67" customWidth="1"/>
    <col min="4614" max="4638" width="0" style="67" hidden="1" customWidth="1"/>
    <col min="4639" max="4639" width="30.7109375" style="67" customWidth="1"/>
    <col min="4640" max="4640" width="45.85546875" style="67" customWidth="1"/>
    <col min="4641" max="4641" width="9.7109375" style="67" customWidth="1"/>
    <col min="4642" max="4647" width="0" style="67" hidden="1" customWidth="1"/>
    <col min="4648" max="4653" width="11.42578125" style="67"/>
    <col min="4654" max="4654" width="14.42578125" style="67" bestFit="1" customWidth="1"/>
    <col min="4655" max="4848" width="11.42578125" style="67"/>
    <col min="4849" max="4849" width="23" style="67" customWidth="1"/>
    <col min="4850" max="4850" width="6.85546875" style="67" customWidth="1"/>
    <col min="4851" max="4851" width="48" style="67" bestFit="1" customWidth="1"/>
    <col min="4852" max="4853" width="7.42578125" style="67" customWidth="1"/>
    <col min="4854" max="4854" width="5.42578125" style="67" customWidth="1"/>
    <col min="4855" max="4860" width="0" style="67" hidden="1" customWidth="1"/>
    <col min="4861" max="4866" width="5.85546875" style="67" customWidth="1"/>
    <col min="4867" max="4867" width="9.140625" style="67" customWidth="1"/>
    <col min="4868" max="4868" width="8" style="67" customWidth="1"/>
    <col min="4869" max="4869" width="12.28515625" style="67" customWidth="1"/>
    <col min="4870" max="4894" width="0" style="67" hidden="1" customWidth="1"/>
    <col min="4895" max="4895" width="30.7109375" style="67" customWidth="1"/>
    <col min="4896" max="4896" width="45.85546875" style="67" customWidth="1"/>
    <col min="4897" max="4897" width="9.7109375" style="67" customWidth="1"/>
    <col min="4898" max="4903" width="0" style="67" hidden="1" customWidth="1"/>
    <col min="4904" max="4909" width="11.42578125" style="67"/>
    <col min="4910" max="4910" width="14.42578125" style="67" bestFit="1" customWidth="1"/>
    <col min="4911" max="5104" width="11.42578125" style="67"/>
    <col min="5105" max="5105" width="23" style="67" customWidth="1"/>
    <col min="5106" max="5106" width="6.85546875" style="67" customWidth="1"/>
    <col min="5107" max="5107" width="48" style="67" bestFit="1" customWidth="1"/>
    <col min="5108" max="5109" width="7.42578125" style="67" customWidth="1"/>
    <col min="5110" max="5110" width="5.42578125" style="67" customWidth="1"/>
    <col min="5111" max="5116" width="0" style="67" hidden="1" customWidth="1"/>
    <col min="5117" max="5122" width="5.85546875" style="67" customWidth="1"/>
    <col min="5123" max="5123" width="9.140625" style="67" customWidth="1"/>
    <col min="5124" max="5124" width="8" style="67" customWidth="1"/>
    <col min="5125" max="5125" width="12.28515625" style="67" customWidth="1"/>
    <col min="5126" max="5150" width="0" style="67" hidden="1" customWidth="1"/>
    <col min="5151" max="5151" width="30.7109375" style="67" customWidth="1"/>
    <col min="5152" max="5152" width="45.85546875" style="67" customWidth="1"/>
    <col min="5153" max="5153" width="9.7109375" style="67" customWidth="1"/>
    <col min="5154" max="5159" width="0" style="67" hidden="1" customWidth="1"/>
    <col min="5160" max="5165" width="11.42578125" style="67"/>
    <col min="5166" max="5166" width="14.42578125" style="67" bestFit="1" customWidth="1"/>
    <col min="5167" max="5360" width="11.42578125" style="67"/>
    <col min="5361" max="5361" width="23" style="67" customWidth="1"/>
    <col min="5362" max="5362" width="6.85546875" style="67" customWidth="1"/>
    <col min="5363" max="5363" width="48" style="67" bestFit="1" customWidth="1"/>
    <col min="5364" max="5365" width="7.42578125" style="67" customWidth="1"/>
    <col min="5366" max="5366" width="5.42578125" style="67" customWidth="1"/>
    <col min="5367" max="5372" width="0" style="67" hidden="1" customWidth="1"/>
    <col min="5373" max="5378" width="5.85546875" style="67" customWidth="1"/>
    <col min="5379" max="5379" width="9.140625" style="67" customWidth="1"/>
    <col min="5380" max="5380" width="8" style="67" customWidth="1"/>
    <col min="5381" max="5381" width="12.28515625" style="67" customWidth="1"/>
    <col min="5382" max="5406" width="0" style="67" hidden="1" customWidth="1"/>
    <col min="5407" max="5407" width="30.7109375" style="67" customWidth="1"/>
    <col min="5408" max="5408" width="45.85546875" style="67" customWidth="1"/>
    <col min="5409" max="5409" width="9.7109375" style="67" customWidth="1"/>
    <col min="5410" max="5415" width="0" style="67" hidden="1" customWidth="1"/>
    <col min="5416" max="5421" width="11.42578125" style="67"/>
    <col min="5422" max="5422" width="14.42578125" style="67" bestFit="1" customWidth="1"/>
    <col min="5423" max="5616" width="11.42578125" style="67"/>
    <col min="5617" max="5617" width="23" style="67" customWidth="1"/>
    <col min="5618" max="5618" width="6.85546875" style="67" customWidth="1"/>
    <col min="5619" max="5619" width="48" style="67" bestFit="1" customWidth="1"/>
    <col min="5620" max="5621" width="7.42578125" style="67" customWidth="1"/>
    <col min="5622" max="5622" width="5.42578125" style="67" customWidth="1"/>
    <col min="5623" max="5628" width="0" style="67" hidden="1" customWidth="1"/>
    <col min="5629" max="5634" width="5.85546875" style="67" customWidth="1"/>
    <col min="5635" max="5635" width="9.140625" style="67" customWidth="1"/>
    <col min="5636" max="5636" width="8" style="67" customWidth="1"/>
    <col min="5637" max="5637" width="12.28515625" style="67" customWidth="1"/>
    <col min="5638" max="5662" width="0" style="67" hidden="1" customWidth="1"/>
    <col min="5663" max="5663" width="30.7109375" style="67" customWidth="1"/>
    <col min="5664" max="5664" width="45.85546875" style="67" customWidth="1"/>
    <col min="5665" max="5665" width="9.7109375" style="67" customWidth="1"/>
    <col min="5666" max="5671" width="0" style="67" hidden="1" customWidth="1"/>
    <col min="5672" max="5677" width="11.42578125" style="67"/>
    <col min="5678" max="5678" width="14.42578125" style="67" bestFit="1" customWidth="1"/>
    <col min="5679" max="5872" width="11.42578125" style="67"/>
    <col min="5873" max="5873" width="23" style="67" customWidth="1"/>
    <col min="5874" max="5874" width="6.85546875" style="67" customWidth="1"/>
    <col min="5875" max="5875" width="48" style="67" bestFit="1" customWidth="1"/>
    <col min="5876" max="5877" width="7.42578125" style="67" customWidth="1"/>
    <col min="5878" max="5878" width="5.42578125" style="67" customWidth="1"/>
    <col min="5879" max="5884" width="0" style="67" hidden="1" customWidth="1"/>
    <col min="5885" max="5890" width="5.85546875" style="67" customWidth="1"/>
    <col min="5891" max="5891" width="9.140625" style="67" customWidth="1"/>
    <col min="5892" max="5892" width="8" style="67" customWidth="1"/>
    <col min="5893" max="5893" width="12.28515625" style="67" customWidth="1"/>
    <col min="5894" max="5918" width="0" style="67" hidden="1" customWidth="1"/>
    <col min="5919" max="5919" width="30.7109375" style="67" customWidth="1"/>
    <col min="5920" max="5920" width="45.85546875" style="67" customWidth="1"/>
    <col min="5921" max="5921" width="9.7109375" style="67" customWidth="1"/>
    <col min="5922" max="5927" width="0" style="67" hidden="1" customWidth="1"/>
    <col min="5928" max="5933" width="11.42578125" style="67"/>
    <col min="5934" max="5934" width="14.42578125" style="67" bestFit="1" customWidth="1"/>
    <col min="5935" max="6128" width="11.42578125" style="67"/>
    <col min="6129" max="6129" width="23" style="67" customWidth="1"/>
    <col min="6130" max="6130" width="6.85546875" style="67" customWidth="1"/>
    <col min="6131" max="6131" width="48" style="67" bestFit="1" customWidth="1"/>
    <col min="6132" max="6133" width="7.42578125" style="67" customWidth="1"/>
    <col min="6134" max="6134" width="5.42578125" style="67" customWidth="1"/>
    <col min="6135" max="6140" width="0" style="67" hidden="1" customWidth="1"/>
    <col min="6141" max="6146" width="5.85546875" style="67" customWidth="1"/>
    <col min="6147" max="6147" width="9.140625" style="67" customWidth="1"/>
    <col min="6148" max="6148" width="8" style="67" customWidth="1"/>
    <col min="6149" max="6149" width="12.28515625" style="67" customWidth="1"/>
    <col min="6150" max="6174" width="0" style="67" hidden="1" customWidth="1"/>
    <col min="6175" max="6175" width="30.7109375" style="67" customWidth="1"/>
    <col min="6176" max="6176" width="45.85546875" style="67" customWidth="1"/>
    <col min="6177" max="6177" width="9.7109375" style="67" customWidth="1"/>
    <col min="6178" max="6183" width="0" style="67" hidden="1" customWidth="1"/>
    <col min="6184" max="6189" width="11.42578125" style="67"/>
    <col min="6190" max="6190" width="14.42578125" style="67" bestFit="1" customWidth="1"/>
    <col min="6191" max="6384" width="11.42578125" style="67"/>
    <col min="6385" max="6385" width="23" style="67" customWidth="1"/>
    <col min="6386" max="6386" width="6.85546875" style="67" customWidth="1"/>
    <col min="6387" max="6387" width="48" style="67" bestFit="1" customWidth="1"/>
    <col min="6388" max="6389" width="7.42578125" style="67" customWidth="1"/>
    <col min="6390" max="6390" width="5.42578125" style="67" customWidth="1"/>
    <col min="6391" max="6396" width="0" style="67" hidden="1" customWidth="1"/>
    <col min="6397" max="6402" width="5.85546875" style="67" customWidth="1"/>
    <col min="6403" max="6403" width="9.140625" style="67" customWidth="1"/>
    <col min="6404" max="6404" width="8" style="67" customWidth="1"/>
    <col min="6405" max="6405" width="12.28515625" style="67" customWidth="1"/>
    <col min="6406" max="6430" width="0" style="67" hidden="1" customWidth="1"/>
    <col min="6431" max="6431" width="30.7109375" style="67" customWidth="1"/>
    <col min="6432" max="6432" width="45.85546875" style="67" customWidth="1"/>
    <col min="6433" max="6433" width="9.7109375" style="67" customWidth="1"/>
    <col min="6434" max="6439" width="0" style="67" hidden="1" customWidth="1"/>
    <col min="6440" max="6445" width="11.42578125" style="67"/>
    <col min="6446" max="6446" width="14.42578125" style="67" bestFit="1" customWidth="1"/>
    <col min="6447" max="6640" width="11.42578125" style="67"/>
    <col min="6641" max="6641" width="23" style="67" customWidth="1"/>
    <col min="6642" max="6642" width="6.85546875" style="67" customWidth="1"/>
    <col min="6643" max="6643" width="48" style="67" bestFit="1" customWidth="1"/>
    <col min="6644" max="6645" width="7.42578125" style="67" customWidth="1"/>
    <col min="6646" max="6646" width="5.42578125" style="67" customWidth="1"/>
    <col min="6647" max="6652" width="0" style="67" hidden="1" customWidth="1"/>
    <col min="6653" max="6658" width="5.85546875" style="67" customWidth="1"/>
    <col min="6659" max="6659" width="9.140625" style="67" customWidth="1"/>
    <col min="6660" max="6660" width="8" style="67" customWidth="1"/>
    <col min="6661" max="6661" width="12.28515625" style="67" customWidth="1"/>
    <col min="6662" max="6686" width="0" style="67" hidden="1" customWidth="1"/>
    <col min="6687" max="6687" width="30.7109375" style="67" customWidth="1"/>
    <col min="6688" max="6688" width="45.85546875" style="67" customWidth="1"/>
    <col min="6689" max="6689" width="9.7109375" style="67" customWidth="1"/>
    <col min="6690" max="6695" width="0" style="67" hidden="1" customWidth="1"/>
    <col min="6696" max="6701" width="11.42578125" style="67"/>
    <col min="6702" max="6702" width="14.42578125" style="67" bestFit="1" customWidth="1"/>
    <col min="6703" max="6896" width="11.42578125" style="67"/>
    <col min="6897" max="6897" width="23" style="67" customWidth="1"/>
    <col min="6898" max="6898" width="6.85546875" style="67" customWidth="1"/>
    <col min="6899" max="6899" width="48" style="67" bestFit="1" customWidth="1"/>
    <col min="6900" max="6901" width="7.42578125" style="67" customWidth="1"/>
    <col min="6902" max="6902" width="5.42578125" style="67" customWidth="1"/>
    <col min="6903" max="6908" width="0" style="67" hidden="1" customWidth="1"/>
    <col min="6909" max="6914" width="5.85546875" style="67" customWidth="1"/>
    <col min="6915" max="6915" width="9.140625" style="67" customWidth="1"/>
    <col min="6916" max="6916" width="8" style="67" customWidth="1"/>
    <col min="6917" max="6917" width="12.28515625" style="67" customWidth="1"/>
    <col min="6918" max="6942" width="0" style="67" hidden="1" customWidth="1"/>
    <col min="6943" max="6943" width="30.7109375" style="67" customWidth="1"/>
    <col min="6944" max="6944" width="45.85546875" style="67" customWidth="1"/>
    <col min="6945" max="6945" width="9.7109375" style="67" customWidth="1"/>
    <col min="6946" max="6951" width="0" style="67" hidden="1" customWidth="1"/>
    <col min="6952" max="6957" width="11.42578125" style="67"/>
    <col min="6958" max="6958" width="14.42578125" style="67" bestFit="1" customWidth="1"/>
    <col min="6959" max="7152" width="11.42578125" style="67"/>
    <col min="7153" max="7153" width="23" style="67" customWidth="1"/>
    <col min="7154" max="7154" width="6.85546875" style="67" customWidth="1"/>
    <col min="7155" max="7155" width="48" style="67" bestFit="1" customWidth="1"/>
    <col min="7156" max="7157" width="7.42578125" style="67" customWidth="1"/>
    <col min="7158" max="7158" width="5.42578125" style="67" customWidth="1"/>
    <col min="7159" max="7164" width="0" style="67" hidden="1" customWidth="1"/>
    <col min="7165" max="7170" width="5.85546875" style="67" customWidth="1"/>
    <col min="7171" max="7171" width="9.140625" style="67" customWidth="1"/>
    <col min="7172" max="7172" width="8" style="67" customWidth="1"/>
    <col min="7173" max="7173" width="12.28515625" style="67" customWidth="1"/>
    <col min="7174" max="7198" width="0" style="67" hidden="1" customWidth="1"/>
    <col min="7199" max="7199" width="30.7109375" style="67" customWidth="1"/>
    <col min="7200" max="7200" width="45.85546875" style="67" customWidth="1"/>
    <col min="7201" max="7201" width="9.7109375" style="67" customWidth="1"/>
    <col min="7202" max="7207" width="0" style="67" hidden="1" customWidth="1"/>
    <col min="7208" max="7213" width="11.42578125" style="67"/>
    <col min="7214" max="7214" width="14.42578125" style="67" bestFit="1" customWidth="1"/>
    <col min="7215" max="7408" width="11.42578125" style="67"/>
    <col min="7409" max="7409" width="23" style="67" customWidth="1"/>
    <col min="7410" max="7410" width="6.85546875" style="67" customWidth="1"/>
    <col min="7411" max="7411" width="48" style="67" bestFit="1" customWidth="1"/>
    <col min="7412" max="7413" width="7.42578125" style="67" customWidth="1"/>
    <col min="7414" max="7414" width="5.42578125" style="67" customWidth="1"/>
    <col min="7415" max="7420" width="0" style="67" hidden="1" customWidth="1"/>
    <col min="7421" max="7426" width="5.85546875" style="67" customWidth="1"/>
    <col min="7427" max="7427" width="9.140625" style="67" customWidth="1"/>
    <col min="7428" max="7428" width="8" style="67" customWidth="1"/>
    <col min="7429" max="7429" width="12.28515625" style="67" customWidth="1"/>
    <col min="7430" max="7454" width="0" style="67" hidden="1" customWidth="1"/>
    <col min="7455" max="7455" width="30.7109375" style="67" customWidth="1"/>
    <col min="7456" max="7456" width="45.85546875" style="67" customWidth="1"/>
    <col min="7457" max="7457" width="9.7109375" style="67" customWidth="1"/>
    <col min="7458" max="7463" width="0" style="67" hidden="1" customWidth="1"/>
    <col min="7464" max="7469" width="11.42578125" style="67"/>
    <col min="7470" max="7470" width="14.42578125" style="67" bestFit="1" customWidth="1"/>
    <col min="7471" max="7664" width="11.42578125" style="67"/>
    <col min="7665" max="7665" width="23" style="67" customWidth="1"/>
    <col min="7666" max="7666" width="6.85546875" style="67" customWidth="1"/>
    <col min="7667" max="7667" width="48" style="67" bestFit="1" customWidth="1"/>
    <col min="7668" max="7669" width="7.42578125" style="67" customWidth="1"/>
    <col min="7670" max="7670" width="5.42578125" style="67" customWidth="1"/>
    <col min="7671" max="7676" width="0" style="67" hidden="1" customWidth="1"/>
    <col min="7677" max="7682" width="5.85546875" style="67" customWidth="1"/>
    <col min="7683" max="7683" width="9.140625" style="67" customWidth="1"/>
    <col min="7684" max="7684" width="8" style="67" customWidth="1"/>
    <col min="7685" max="7685" width="12.28515625" style="67" customWidth="1"/>
    <col min="7686" max="7710" width="0" style="67" hidden="1" customWidth="1"/>
    <col min="7711" max="7711" width="30.7109375" style="67" customWidth="1"/>
    <col min="7712" max="7712" width="45.85546875" style="67" customWidth="1"/>
    <col min="7713" max="7713" width="9.7109375" style="67" customWidth="1"/>
    <col min="7714" max="7719" width="0" style="67" hidden="1" customWidth="1"/>
    <col min="7720" max="7725" width="11.42578125" style="67"/>
    <col min="7726" max="7726" width="14.42578125" style="67" bestFit="1" customWidth="1"/>
    <col min="7727" max="7920" width="11.42578125" style="67"/>
    <col min="7921" max="7921" width="23" style="67" customWidth="1"/>
    <col min="7922" max="7922" width="6.85546875" style="67" customWidth="1"/>
    <col min="7923" max="7923" width="48" style="67" bestFit="1" customWidth="1"/>
    <col min="7924" max="7925" width="7.42578125" style="67" customWidth="1"/>
    <col min="7926" max="7926" width="5.42578125" style="67" customWidth="1"/>
    <col min="7927" max="7932" width="0" style="67" hidden="1" customWidth="1"/>
    <col min="7933" max="7938" width="5.85546875" style="67" customWidth="1"/>
    <col min="7939" max="7939" width="9.140625" style="67" customWidth="1"/>
    <col min="7940" max="7940" width="8" style="67" customWidth="1"/>
    <col min="7941" max="7941" width="12.28515625" style="67" customWidth="1"/>
    <col min="7942" max="7966" width="0" style="67" hidden="1" customWidth="1"/>
    <col min="7967" max="7967" width="30.7109375" style="67" customWidth="1"/>
    <col min="7968" max="7968" width="45.85546875" style="67" customWidth="1"/>
    <col min="7969" max="7969" width="9.7109375" style="67" customWidth="1"/>
    <col min="7970" max="7975" width="0" style="67" hidden="1" customWidth="1"/>
    <col min="7976" max="7981" width="11.42578125" style="67"/>
    <col min="7982" max="7982" width="14.42578125" style="67" bestFit="1" customWidth="1"/>
    <col min="7983" max="8176" width="11.42578125" style="67"/>
    <col min="8177" max="8177" width="23" style="67" customWidth="1"/>
    <col min="8178" max="8178" width="6.85546875" style="67" customWidth="1"/>
    <col min="8179" max="8179" width="48" style="67" bestFit="1" customWidth="1"/>
    <col min="8180" max="8181" width="7.42578125" style="67" customWidth="1"/>
    <col min="8182" max="8182" width="5.42578125" style="67" customWidth="1"/>
    <col min="8183" max="8188" width="0" style="67" hidden="1" customWidth="1"/>
    <col min="8189" max="8194" width="5.85546875" style="67" customWidth="1"/>
    <col min="8195" max="8195" width="9.140625" style="67" customWidth="1"/>
    <col min="8196" max="8196" width="8" style="67" customWidth="1"/>
    <col min="8197" max="8197" width="12.28515625" style="67" customWidth="1"/>
    <col min="8198" max="8222" width="0" style="67" hidden="1" customWidth="1"/>
    <col min="8223" max="8223" width="30.7109375" style="67" customWidth="1"/>
    <col min="8224" max="8224" width="45.85546875" style="67" customWidth="1"/>
    <col min="8225" max="8225" width="9.7109375" style="67" customWidth="1"/>
    <col min="8226" max="8231" width="0" style="67" hidden="1" customWidth="1"/>
    <col min="8232" max="8237" width="11.42578125" style="67"/>
    <col min="8238" max="8238" width="14.42578125" style="67" bestFit="1" customWidth="1"/>
    <col min="8239" max="8432" width="11.42578125" style="67"/>
    <col min="8433" max="8433" width="23" style="67" customWidth="1"/>
    <col min="8434" max="8434" width="6.85546875" style="67" customWidth="1"/>
    <col min="8435" max="8435" width="48" style="67" bestFit="1" customWidth="1"/>
    <col min="8436" max="8437" width="7.42578125" style="67" customWidth="1"/>
    <col min="8438" max="8438" width="5.42578125" style="67" customWidth="1"/>
    <col min="8439" max="8444" width="0" style="67" hidden="1" customWidth="1"/>
    <col min="8445" max="8450" width="5.85546875" style="67" customWidth="1"/>
    <col min="8451" max="8451" width="9.140625" style="67" customWidth="1"/>
    <col min="8452" max="8452" width="8" style="67" customWidth="1"/>
    <col min="8453" max="8453" width="12.28515625" style="67" customWidth="1"/>
    <col min="8454" max="8478" width="0" style="67" hidden="1" customWidth="1"/>
    <col min="8479" max="8479" width="30.7109375" style="67" customWidth="1"/>
    <col min="8480" max="8480" width="45.85546875" style="67" customWidth="1"/>
    <col min="8481" max="8481" width="9.7109375" style="67" customWidth="1"/>
    <col min="8482" max="8487" width="0" style="67" hidden="1" customWidth="1"/>
    <col min="8488" max="8493" width="11.42578125" style="67"/>
    <col min="8494" max="8494" width="14.42578125" style="67" bestFit="1" customWidth="1"/>
    <col min="8495" max="8688" width="11.42578125" style="67"/>
    <col min="8689" max="8689" width="23" style="67" customWidth="1"/>
    <col min="8690" max="8690" width="6.85546875" style="67" customWidth="1"/>
    <col min="8691" max="8691" width="48" style="67" bestFit="1" customWidth="1"/>
    <col min="8692" max="8693" width="7.42578125" style="67" customWidth="1"/>
    <col min="8694" max="8694" width="5.42578125" style="67" customWidth="1"/>
    <col min="8695" max="8700" width="0" style="67" hidden="1" customWidth="1"/>
    <col min="8701" max="8706" width="5.85546875" style="67" customWidth="1"/>
    <col min="8707" max="8707" width="9.140625" style="67" customWidth="1"/>
    <col min="8708" max="8708" width="8" style="67" customWidth="1"/>
    <col min="8709" max="8709" width="12.28515625" style="67" customWidth="1"/>
    <col min="8710" max="8734" width="0" style="67" hidden="1" customWidth="1"/>
    <col min="8735" max="8735" width="30.7109375" style="67" customWidth="1"/>
    <col min="8736" max="8736" width="45.85546875" style="67" customWidth="1"/>
    <col min="8737" max="8737" width="9.7109375" style="67" customWidth="1"/>
    <col min="8738" max="8743" width="0" style="67" hidden="1" customWidth="1"/>
    <col min="8744" max="8749" width="11.42578125" style="67"/>
    <col min="8750" max="8750" width="14.42578125" style="67" bestFit="1" customWidth="1"/>
    <col min="8751" max="8944" width="11.42578125" style="67"/>
    <col min="8945" max="8945" width="23" style="67" customWidth="1"/>
    <col min="8946" max="8946" width="6.85546875" style="67" customWidth="1"/>
    <col min="8947" max="8947" width="48" style="67" bestFit="1" customWidth="1"/>
    <col min="8948" max="8949" width="7.42578125" style="67" customWidth="1"/>
    <col min="8950" max="8950" width="5.42578125" style="67" customWidth="1"/>
    <col min="8951" max="8956" width="0" style="67" hidden="1" customWidth="1"/>
    <col min="8957" max="8962" width="5.85546875" style="67" customWidth="1"/>
    <col min="8963" max="8963" width="9.140625" style="67" customWidth="1"/>
    <col min="8964" max="8964" width="8" style="67" customWidth="1"/>
    <col min="8965" max="8965" width="12.28515625" style="67" customWidth="1"/>
    <col min="8966" max="8990" width="0" style="67" hidden="1" customWidth="1"/>
    <col min="8991" max="8991" width="30.7109375" style="67" customWidth="1"/>
    <col min="8992" max="8992" width="45.85546875" style="67" customWidth="1"/>
    <col min="8993" max="8993" width="9.7109375" style="67" customWidth="1"/>
    <col min="8994" max="8999" width="0" style="67" hidden="1" customWidth="1"/>
    <col min="9000" max="9005" width="11.42578125" style="67"/>
    <col min="9006" max="9006" width="14.42578125" style="67" bestFit="1" customWidth="1"/>
    <col min="9007" max="9200" width="11.42578125" style="67"/>
    <col min="9201" max="9201" width="23" style="67" customWidth="1"/>
    <col min="9202" max="9202" width="6.85546875" style="67" customWidth="1"/>
    <col min="9203" max="9203" width="48" style="67" bestFit="1" customWidth="1"/>
    <col min="9204" max="9205" width="7.42578125" style="67" customWidth="1"/>
    <col min="9206" max="9206" width="5.42578125" style="67" customWidth="1"/>
    <col min="9207" max="9212" width="0" style="67" hidden="1" customWidth="1"/>
    <col min="9213" max="9218" width="5.85546875" style="67" customWidth="1"/>
    <col min="9219" max="9219" width="9.140625" style="67" customWidth="1"/>
    <col min="9220" max="9220" width="8" style="67" customWidth="1"/>
    <col min="9221" max="9221" width="12.28515625" style="67" customWidth="1"/>
    <col min="9222" max="9246" width="0" style="67" hidden="1" customWidth="1"/>
    <col min="9247" max="9247" width="30.7109375" style="67" customWidth="1"/>
    <col min="9248" max="9248" width="45.85546875" style="67" customWidth="1"/>
    <col min="9249" max="9249" width="9.7109375" style="67" customWidth="1"/>
    <col min="9250" max="9255" width="0" style="67" hidden="1" customWidth="1"/>
    <col min="9256" max="9261" width="11.42578125" style="67"/>
    <col min="9262" max="9262" width="14.42578125" style="67" bestFit="1" customWidth="1"/>
    <col min="9263" max="9456" width="11.42578125" style="67"/>
    <col min="9457" max="9457" width="23" style="67" customWidth="1"/>
    <col min="9458" max="9458" width="6.85546875" style="67" customWidth="1"/>
    <col min="9459" max="9459" width="48" style="67" bestFit="1" customWidth="1"/>
    <col min="9460" max="9461" width="7.42578125" style="67" customWidth="1"/>
    <col min="9462" max="9462" width="5.42578125" style="67" customWidth="1"/>
    <col min="9463" max="9468" width="0" style="67" hidden="1" customWidth="1"/>
    <col min="9469" max="9474" width="5.85546875" style="67" customWidth="1"/>
    <col min="9475" max="9475" width="9.140625" style="67" customWidth="1"/>
    <col min="9476" max="9476" width="8" style="67" customWidth="1"/>
    <col min="9477" max="9477" width="12.28515625" style="67" customWidth="1"/>
    <col min="9478" max="9502" width="0" style="67" hidden="1" customWidth="1"/>
    <col min="9503" max="9503" width="30.7109375" style="67" customWidth="1"/>
    <col min="9504" max="9504" width="45.85546875" style="67" customWidth="1"/>
    <col min="9505" max="9505" width="9.7109375" style="67" customWidth="1"/>
    <col min="9506" max="9511" width="0" style="67" hidden="1" customWidth="1"/>
    <col min="9512" max="9517" width="11.42578125" style="67"/>
    <col min="9518" max="9518" width="14.42578125" style="67" bestFit="1" customWidth="1"/>
    <col min="9519" max="9712" width="11.42578125" style="67"/>
    <col min="9713" max="9713" width="23" style="67" customWidth="1"/>
    <col min="9714" max="9714" width="6.85546875" style="67" customWidth="1"/>
    <col min="9715" max="9715" width="48" style="67" bestFit="1" customWidth="1"/>
    <col min="9716" max="9717" width="7.42578125" style="67" customWidth="1"/>
    <col min="9718" max="9718" width="5.42578125" style="67" customWidth="1"/>
    <col min="9719" max="9724" width="0" style="67" hidden="1" customWidth="1"/>
    <col min="9725" max="9730" width="5.85546875" style="67" customWidth="1"/>
    <col min="9731" max="9731" width="9.140625" style="67" customWidth="1"/>
    <col min="9732" max="9732" width="8" style="67" customWidth="1"/>
    <col min="9733" max="9733" width="12.28515625" style="67" customWidth="1"/>
    <col min="9734" max="9758" width="0" style="67" hidden="1" customWidth="1"/>
    <col min="9759" max="9759" width="30.7109375" style="67" customWidth="1"/>
    <col min="9760" max="9760" width="45.85546875" style="67" customWidth="1"/>
    <col min="9761" max="9761" width="9.7109375" style="67" customWidth="1"/>
    <col min="9762" max="9767" width="0" style="67" hidden="1" customWidth="1"/>
    <col min="9768" max="9773" width="11.42578125" style="67"/>
    <col min="9774" max="9774" width="14.42578125" style="67" bestFit="1" customWidth="1"/>
    <col min="9775" max="9968" width="11.42578125" style="67"/>
    <col min="9969" max="9969" width="23" style="67" customWidth="1"/>
    <col min="9970" max="9970" width="6.85546875" style="67" customWidth="1"/>
    <col min="9971" max="9971" width="48" style="67" bestFit="1" customWidth="1"/>
    <col min="9972" max="9973" width="7.42578125" style="67" customWidth="1"/>
    <col min="9974" max="9974" width="5.42578125" style="67" customWidth="1"/>
    <col min="9975" max="9980" width="0" style="67" hidden="1" customWidth="1"/>
    <col min="9981" max="9986" width="5.85546875" style="67" customWidth="1"/>
    <col min="9987" max="9987" width="9.140625" style="67" customWidth="1"/>
    <col min="9988" max="9988" width="8" style="67" customWidth="1"/>
    <col min="9989" max="9989" width="12.28515625" style="67" customWidth="1"/>
    <col min="9990" max="10014" width="0" style="67" hidden="1" customWidth="1"/>
    <col min="10015" max="10015" width="30.7109375" style="67" customWidth="1"/>
    <col min="10016" max="10016" width="45.85546875" style="67" customWidth="1"/>
    <col min="10017" max="10017" width="9.7109375" style="67" customWidth="1"/>
    <col min="10018" max="10023" width="0" style="67" hidden="1" customWidth="1"/>
    <col min="10024" max="10029" width="11.42578125" style="67"/>
    <col min="10030" max="10030" width="14.42578125" style="67" bestFit="1" customWidth="1"/>
    <col min="10031" max="10224" width="11.42578125" style="67"/>
    <col min="10225" max="10225" width="23" style="67" customWidth="1"/>
    <col min="10226" max="10226" width="6.85546875" style="67" customWidth="1"/>
    <col min="10227" max="10227" width="48" style="67" bestFit="1" customWidth="1"/>
    <col min="10228" max="10229" width="7.42578125" style="67" customWidth="1"/>
    <col min="10230" max="10230" width="5.42578125" style="67" customWidth="1"/>
    <col min="10231" max="10236" width="0" style="67" hidden="1" customWidth="1"/>
    <col min="10237" max="10242" width="5.85546875" style="67" customWidth="1"/>
    <col min="10243" max="10243" width="9.140625" style="67" customWidth="1"/>
    <col min="10244" max="10244" width="8" style="67" customWidth="1"/>
    <col min="10245" max="10245" width="12.28515625" style="67" customWidth="1"/>
    <col min="10246" max="10270" width="0" style="67" hidden="1" customWidth="1"/>
    <col min="10271" max="10271" width="30.7109375" style="67" customWidth="1"/>
    <col min="10272" max="10272" width="45.85546875" style="67" customWidth="1"/>
    <col min="10273" max="10273" width="9.7109375" style="67" customWidth="1"/>
    <col min="10274" max="10279" width="0" style="67" hidden="1" customWidth="1"/>
    <col min="10280" max="10285" width="11.42578125" style="67"/>
    <col min="10286" max="10286" width="14.42578125" style="67" bestFit="1" customWidth="1"/>
    <col min="10287" max="10480" width="11.42578125" style="67"/>
    <col min="10481" max="10481" width="23" style="67" customWidth="1"/>
    <col min="10482" max="10482" width="6.85546875" style="67" customWidth="1"/>
    <col min="10483" max="10483" width="48" style="67" bestFit="1" customWidth="1"/>
    <col min="10484" max="10485" width="7.42578125" style="67" customWidth="1"/>
    <col min="10486" max="10486" width="5.42578125" style="67" customWidth="1"/>
    <col min="10487" max="10492" width="0" style="67" hidden="1" customWidth="1"/>
    <col min="10493" max="10498" width="5.85546875" style="67" customWidth="1"/>
    <col min="10499" max="10499" width="9.140625" style="67" customWidth="1"/>
    <col min="10500" max="10500" width="8" style="67" customWidth="1"/>
    <col min="10501" max="10501" width="12.28515625" style="67" customWidth="1"/>
    <col min="10502" max="10526" width="0" style="67" hidden="1" customWidth="1"/>
    <col min="10527" max="10527" width="30.7109375" style="67" customWidth="1"/>
    <col min="10528" max="10528" width="45.85546875" style="67" customWidth="1"/>
    <col min="10529" max="10529" width="9.7109375" style="67" customWidth="1"/>
    <col min="10530" max="10535" width="0" style="67" hidden="1" customWidth="1"/>
    <col min="10536" max="10541" width="11.42578125" style="67"/>
    <col min="10542" max="10542" width="14.42578125" style="67" bestFit="1" customWidth="1"/>
    <col min="10543" max="10736" width="11.42578125" style="67"/>
    <col min="10737" max="10737" width="23" style="67" customWidth="1"/>
    <col min="10738" max="10738" width="6.85546875" style="67" customWidth="1"/>
    <col min="10739" max="10739" width="48" style="67" bestFit="1" customWidth="1"/>
    <col min="10740" max="10741" width="7.42578125" style="67" customWidth="1"/>
    <col min="10742" max="10742" width="5.42578125" style="67" customWidth="1"/>
    <col min="10743" max="10748" width="0" style="67" hidden="1" customWidth="1"/>
    <col min="10749" max="10754" width="5.85546875" style="67" customWidth="1"/>
    <col min="10755" max="10755" width="9.140625" style="67" customWidth="1"/>
    <col min="10756" max="10756" width="8" style="67" customWidth="1"/>
    <col min="10757" max="10757" width="12.28515625" style="67" customWidth="1"/>
    <col min="10758" max="10782" width="0" style="67" hidden="1" customWidth="1"/>
    <col min="10783" max="10783" width="30.7109375" style="67" customWidth="1"/>
    <col min="10784" max="10784" width="45.85546875" style="67" customWidth="1"/>
    <col min="10785" max="10785" width="9.7109375" style="67" customWidth="1"/>
    <col min="10786" max="10791" width="0" style="67" hidden="1" customWidth="1"/>
    <col min="10792" max="10797" width="11.42578125" style="67"/>
    <col min="10798" max="10798" width="14.42578125" style="67" bestFit="1" customWidth="1"/>
    <col min="10799" max="10992" width="11.42578125" style="67"/>
    <col min="10993" max="10993" width="23" style="67" customWidth="1"/>
    <col min="10994" max="10994" width="6.85546875" style="67" customWidth="1"/>
    <col min="10995" max="10995" width="48" style="67" bestFit="1" customWidth="1"/>
    <col min="10996" max="10997" width="7.42578125" style="67" customWidth="1"/>
    <col min="10998" max="10998" width="5.42578125" style="67" customWidth="1"/>
    <col min="10999" max="11004" width="0" style="67" hidden="1" customWidth="1"/>
    <col min="11005" max="11010" width="5.85546875" style="67" customWidth="1"/>
    <col min="11011" max="11011" width="9.140625" style="67" customWidth="1"/>
    <col min="11012" max="11012" width="8" style="67" customWidth="1"/>
    <col min="11013" max="11013" width="12.28515625" style="67" customWidth="1"/>
    <col min="11014" max="11038" width="0" style="67" hidden="1" customWidth="1"/>
    <col min="11039" max="11039" width="30.7109375" style="67" customWidth="1"/>
    <col min="11040" max="11040" width="45.85546875" style="67" customWidth="1"/>
    <col min="11041" max="11041" width="9.7109375" style="67" customWidth="1"/>
    <col min="11042" max="11047" width="0" style="67" hidden="1" customWidth="1"/>
    <col min="11048" max="11053" width="11.42578125" style="67"/>
    <col min="11054" max="11054" width="14.42578125" style="67" bestFit="1" customWidth="1"/>
    <col min="11055" max="11248" width="11.42578125" style="67"/>
    <col min="11249" max="11249" width="23" style="67" customWidth="1"/>
    <col min="11250" max="11250" width="6.85546875" style="67" customWidth="1"/>
    <col min="11251" max="11251" width="48" style="67" bestFit="1" customWidth="1"/>
    <col min="11252" max="11253" width="7.42578125" style="67" customWidth="1"/>
    <col min="11254" max="11254" width="5.42578125" style="67" customWidth="1"/>
    <col min="11255" max="11260" width="0" style="67" hidden="1" customWidth="1"/>
    <col min="11261" max="11266" width="5.85546875" style="67" customWidth="1"/>
    <col min="11267" max="11267" width="9.140625" style="67" customWidth="1"/>
    <col min="11268" max="11268" width="8" style="67" customWidth="1"/>
    <col min="11269" max="11269" width="12.28515625" style="67" customWidth="1"/>
    <col min="11270" max="11294" width="0" style="67" hidden="1" customWidth="1"/>
    <col min="11295" max="11295" width="30.7109375" style="67" customWidth="1"/>
    <col min="11296" max="11296" width="45.85546875" style="67" customWidth="1"/>
    <col min="11297" max="11297" width="9.7109375" style="67" customWidth="1"/>
    <col min="11298" max="11303" width="0" style="67" hidden="1" customWidth="1"/>
    <col min="11304" max="11309" width="11.42578125" style="67"/>
    <col min="11310" max="11310" width="14.42578125" style="67" bestFit="1" customWidth="1"/>
    <col min="11311" max="11504" width="11.42578125" style="67"/>
    <col min="11505" max="11505" width="23" style="67" customWidth="1"/>
    <col min="11506" max="11506" width="6.85546875" style="67" customWidth="1"/>
    <col min="11507" max="11507" width="48" style="67" bestFit="1" customWidth="1"/>
    <col min="11508" max="11509" width="7.42578125" style="67" customWidth="1"/>
    <col min="11510" max="11510" width="5.42578125" style="67" customWidth="1"/>
    <col min="11511" max="11516" width="0" style="67" hidden="1" customWidth="1"/>
    <col min="11517" max="11522" width="5.85546875" style="67" customWidth="1"/>
    <col min="11523" max="11523" width="9.140625" style="67" customWidth="1"/>
    <col min="11524" max="11524" width="8" style="67" customWidth="1"/>
    <col min="11525" max="11525" width="12.28515625" style="67" customWidth="1"/>
    <col min="11526" max="11550" width="0" style="67" hidden="1" customWidth="1"/>
    <col min="11551" max="11551" width="30.7109375" style="67" customWidth="1"/>
    <col min="11552" max="11552" width="45.85546875" style="67" customWidth="1"/>
    <col min="11553" max="11553" width="9.7109375" style="67" customWidth="1"/>
    <col min="11554" max="11559" width="0" style="67" hidden="1" customWidth="1"/>
    <col min="11560" max="11565" width="11.42578125" style="67"/>
    <col min="11566" max="11566" width="14.42578125" style="67" bestFit="1" customWidth="1"/>
    <col min="11567" max="11760" width="11.42578125" style="67"/>
    <col min="11761" max="11761" width="23" style="67" customWidth="1"/>
    <col min="11762" max="11762" width="6.85546875" style="67" customWidth="1"/>
    <col min="11763" max="11763" width="48" style="67" bestFit="1" customWidth="1"/>
    <col min="11764" max="11765" width="7.42578125" style="67" customWidth="1"/>
    <col min="11766" max="11766" width="5.42578125" style="67" customWidth="1"/>
    <col min="11767" max="11772" width="0" style="67" hidden="1" customWidth="1"/>
    <col min="11773" max="11778" width="5.85546875" style="67" customWidth="1"/>
    <col min="11779" max="11779" width="9.140625" style="67" customWidth="1"/>
    <col min="11780" max="11780" width="8" style="67" customWidth="1"/>
    <col min="11781" max="11781" width="12.28515625" style="67" customWidth="1"/>
    <col min="11782" max="11806" width="0" style="67" hidden="1" customWidth="1"/>
    <col min="11807" max="11807" width="30.7109375" style="67" customWidth="1"/>
    <col min="11808" max="11808" width="45.85546875" style="67" customWidth="1"/>
    <col min="11809" max="11809" width="9.7109375" style="67" customWidth="1"/>
    <col min="11810" max="11815" width="0" style="67" hidden="1" customWidth="1"/>
    <col min="11816" max="11821" width="11.42578125" style="67"/>
    <col min="11822" max="11822" width="14.42578125" style="67" bestFit="1" customWidth="1"/>
    <col min="11823" max="12016" width="11.42578125" style="67"/>
    <col min="12017" max="12017" width="23" style="67" customWidth="1"/>
    <col min="12018" max="12018" width="6.85546875" style="67" customWidth="1"/>
    <col min="12019" max="12019" width="48" style="67" bestFit="1" customWidth="1"/>
    <col min="12020" max="12021" width="7.42578125" style="67" customWidth="1"/>
    <col min="12022" max="12022" width="5.42578125" style="67" customWidth="1"/>
    <col min="12023" max="12028" width="0" style="67" hidden="1" customWidth="1"/>
    <col min="12029" max="12034" width="5.85546875" style="67" customWidth="1"/>
    <col min="12035" max="12035" width="9.140625" style="67" customWidth="1"/>
    <col min="12036" max="12036" width="8" style="67" customWidth="1"/>
    <col min="12037" max="12037" width="12.28515625" style="67" customWidth="1"/>
    <col min="12038" max="12062" width="0" style="67" hidden="1" customWidth="1"/>
    <col min="12063" max="12063" width="30.7109375" style="67" customWidth="1"/>
    <col min="12064" max="12064" width="45.85546875" style="67" customWidth="1"/>
    <col min="12065" max="12065" width="9.7109375" style="67" customWidth="1"/>
    <col min="12066" max="12071" width="0" style="67" hidden="1" customWidth="1"/>
    <col min="12072" max="12077" width="11.42578125" style="67"/>
    <col min="12078" max="12078" width="14.42578125" style="67" bestFit="1" customWidth="1"/>
    <col min="12079" max="12272" width="11.42578125" style="67"/>
    <col min="12273" max="12273" width="23" style="67" customWidth="1"/>
    <col min="12274" max="12274" width="6.85546875" style="67" customWidth="1"/>
    <col min="12275" max="12275" width="48" style="67" bestFit="1" customWidth="1"/>
    <col min="12276" max="12277" width="7.42578125" style="67" customWidth="1"/>
    <col min="12278" max="12278" width="5.42578125" style="67" customWidth="1"/>
    <col min="12279" max="12284" width="0" style="67" hidden="1" customWidth="1"/>
    <col min="12285" max="12290" width="5.85546875" style="67" customWidth="1"/>
    <col min="12291" max="12291" width="9.140625" style="67" customWidth="1"/>
    <col min="12292" max="12292" width="8" style="67" customWidth="1"/>
    <col min="12293" max="12293" width="12.28515625" style="67" customWidth="1"/>
    <col min="12294" max="12318" width="0" style="67" hidden="1" customWidth="1"/>
    <col min="12319" max="12319" width="30.7109375" style="67" customWidth="1"/>
    <col min="12320" max="12320" width="45.85546875" style="67" customWidth="1"/>
    <col min="12321" max="12321" width="9.7109375" style="67" customWidth="1"/>
    <col min="12322" max="12327" width="0" style="67" hidden="1" customWidth="1"/>
    <col min="12328" max="12333" width="11.42578125" style="67"/>
    <col min="12334" max="12334" width="14.42578125" style="67" bestFit="1" customWidth="1"/>
    <col min="12335" max="12528" width="11.42578125" style="67"/>
    <col min="12529" max="12529" width="23" style="67" customWidth="1"/>
    <col min="12530" max="12530" width="6.85546875" style="67" customWidth="1"/>
    <col min="12531" max="12531" width="48" style="67" bestFit="1" customWidth="1"/>
    <col min="12532" max="12533" width="7.42578125" style="67" customWidth="1"/>
    <col min="12534" max="12534" width="5.42578125" style="67" customWidth="1"/>
    <col min="12535" max="12540" width="0" style="67" hidden="1" customWidth="1"/>
    <col min="12541" max="12546" width="5.85546875" style="67" customWidth="1"/>
    <col min="12547" max="12547" width="9.140625" style="67" customWidth="1"/>
    <col min="12548" max="12548" width="8" style="67" customWidth="1"/>
    <col min="12549" max="12549" width="12.28515625" style="67" customWidth="1"/>
    <col min="12550" max="12574" width="0" style="67" hidden="1" customWidth="1"/>
    <col min="12575" max="12575" width="30.7109375" style="67" customWidth="1"/>
    <col min="12576" max="12576" width="45.85546875" style="67" customWidth="1"/>
    <col min="12577" max="12577" width="9.7109375" style="67" customWidth="1"/>
    <col min="12578" max="12583" width="0" style="67" hidden="1" customWidth="1"/>
    <col min="12584" max="12589" width="11.42578125" style="67"/>
    <col min="12590" max="12590" width="14.42578125" style="67" bestFit="1" customWidth="1"/>
    <col min="12591" max="12784" width="11.42578125" style="67"/>
    <col min="12785" max="12785" width="23" style="67" customWidth="1"/>
    <col min="12786" max="12786" width="6.85546875" style="67" customWidth="1"/>
    <col min="12787" max="12787" width="48" style="67" bestFit="1" customWidth="1"/>
    <col min="12788" max="12789" width="7.42578125" style="67" customWidth="1"/>
    <col min="12790" max="12790" width="5.42578125" style="67" customWidth="1"/>
    <col min="12791" max="12796" width="0" style="67" hidden="1" customWidth="1"/>
    <col min="12797" max="12802" width="5.85546875" style="67" customWidth="1"/>
    <col min="12803" max="12803" width="9.140625" style="67" customWidth="1"/>
    <col min="12804" max="12804" width="8" style="67" customWidth="1"/>
    <col min="12805" max="12805" width="12.28515625" style="67" customWidth="1"/>
    <col min="12806" max="12830" width="0" style="67" hidden="1" customWidth="1"/>
    <col min="12831" max="12831" width="30.7109375" style="67" customWidth="1"/>
    <col min="12832" max="12832" width="45.85546875" style="67" customWidth="1"/>
    <col min="12833" max="12833" width="9.7109375" style="67" customWidth="1"/>
    <col min="12834" max="12839" width="0" style="67" hidden="1" customWidth="1"/>
    <col min="12840" max="12845" width="11.42578125" style="67"/>
    <col min="12846" max="12846" width="14.42578125" style="67" bestFit="1" customWidth="1"/>
    <col min="12847" max="13040" width="11.42578125" style="67"/>
    <col min="13041" max="13041" width="23" style="67" customWidth="1"/>
    <col min="13042" max="13042" width="6.85546875" style="67" customWidth="1"/>
    <col min="13043" max="13043" width="48" style="67" bestFit="1" customWidth="1"/>
    <col min="13044" max="13045" width="7.42578125" style="67" customWidth="1"/>
    <col min="13046" max="13046" width="5.42578125" style="67" customWidth="1"/>
    <col min="13047" max="13052" width="0" style="67" hidden="1" customWidth="1"/>
    <col min="13053" max="13058" width="5.85546875" style="67" customWidth="1"/>
    <col min="13059" max="13059" width="9.140625" style="67" customWidth="1"/>
    <col min="13060" max="13060" width="8" style="67" customWidth="1"/>
    <col min="13061" max="13061" width="12.28515625" style="67" customWidth="1"/>
    <col min="13062" max="13086" width="0" style="67" hidden="1" customWidth="1"/>
    <col min="13087" max="13087" width="30.7109375" style="67" customWidth="1"/>
    <col min="13088" max="13088" width="45.85546875" style="67" customWidth="1"/>
    <col min="13089" max="13089" width="9.7109375" style="67" customWidth="1"/>
    <col min="13090" max="13095" width="0" style="67" hidden="1" customWidth="1"/>
    <col min="13096" max="13101" width="11.42578125" style="67"/>
    <col min="13102" max="13102" width="14.42578125" style="67" bestFit="1" customWidth="1"/>
    <col min="13103" max="13296" width="11.42578125" style="67"/>
    <col min="13297" max="13297" width="23" style="67" customWidth="1"/>
    <col min="13298" max="13298" width="6.85546875" style="67" customWidth="1"/>
    <col min="13299" max="13299" width="48" style="67" bestFit="1" customWidth="1"/>
    <col min="13300" max="13301" width="7.42578125" style="67" customWidth="1"/>
    <col min="13302" max="13302" width="5.42578125" style="67" customWidth="1"/>
    <col min="13303" max="13308" width="0" style="67" hidden="1" customWidth="1"/>
    <col min="13309" max="13314" width="5.85546875" style="67" customWidth="1"/>
    <col min="13315" max="13315" width="9.140625" style="67" customWidth="1"/>
    <col min="13316" max="13316" width="8" style="67" customWidth="1"/>
    <col min="13317" max="13317" width="12.28515625" style="67" customWidth="1"/>
    <col min="13318" max="13342" width="0" style="67" hidden="1" customWidth="1"/>
    <col min="13343" max="13343" width="30.7109375" style="67" customWidth="1"/>
    <col min="13344" max="13344" width="45.85546875" style="67" customWidth="1"/>
    <col min="13345" max="13345" width="9.7109375" style="67" customWidth="1"/>
    <col min="13346" max="13351" width="0" style="67" hidden="1" customWidth="1"/>
    <col min="13352" max="13357" width="11.42578125" style="67"/>
    <col min="13358" max="13358" width="14.42578125" style="67" bestFit="1" customWidth="1"/>
    <col min="13359" max="13552" width="11.42578125" style="67"/>
    <col min="13553" max="13553" width="23" style="67" customWidth="1"/>
    <col min="13554" max="13554" width="6.85546875" style="67" customWidth="1"/>
    <col min="13555" max="13555" width="48" style="67" bestFit="1" customWidth="1"/>
    <col min="13556" max="13557" width="7.42578125" style="67" customWidth="1"/>
    <col min="13558" max="13558" width="5.42578125" style="67" customWidth="1"/>
    <col min="13559" max="13564" width="0" style="67" hidden="1" customWidth="1"/>
    <col min="13565" max="13570" width="5.85546875" style="67" customWidth="1"/>
    <col min="13571" max="13571" width="9.140625" style="67" customWidth="1"/>
    <col min="13572" max="13572" width="8" style="67" customWidth="1"/>
    <col min="13573" max="13573" width="12.28515625" style="67" customWidth="1"/>
    <col min="13574" max="13598" width="0" style="67" hidden="1" customWidth="1"/>
    <col min="13599" max="13599" width="30.7109375" style="67" customWidth="1"/>
    <col min="13600" max="13600" width="45.85546875" style="67" customWidth="1"/>
    <col min="13601" max="13601" width="9.7109375" style="67" customWidth="1"/>
    <col min="13602" max="13607" width="0" style="67" hidden="1" customWidth="1"/>
    <col min="13608" max="13613" width="11.42578125" style="67"/>
    <col min="13614" max="13614" width="14.42578125" style="67" bestFit="1" customWidth="1"/>
    <col min="13615" max="13808" width="11.42578125" style="67"/>
    <col min="13809" max="13809" width="23" style="67" customWidth="1"/>
    <col min="13810" max="13810" width="6.85546875" style="67" customWidth="1"/>
    <col min="13811" max="13811" width="48" style="67" bestFit="1" customWidth="1"/>
    <col min="13812" max="13813" width="7.42578125" style="67" customWidth="1"/>
    <col min="13814" max="13814" width="5.42578125" style="67" customWidth="1"/>
    <col min="13815" max="13820" width="0" style="67" hidden="1" customWidth="1"/>
    <col min="13821" max="13826" width="5.85546875" style="67" customWidth="1"/>
    <col min="13827" max="13827" width="9.140625" style="67" customWidth="1"/>
    <col min="13828" max="13828" width="8" style="67" customWidth="1"/>
    <col min="13829" max="13829" width="12.28515625" style="67" customWidth="1"/>
    <col min="13830" max="13854" width="0" style="67" hidden="1" customWidth="1"/>
    <col min="13855" max="13855" width="30.7109375" style="67" customWidth="1"/>
    <col min="13856" max="13856" width="45.85546875" style="67" customWidth="1"/>
    <col min="13857" max="13857" width="9.7109375" style="67" customWidth="1"/>
    <col min="13858" max="13863" width="0" style="67" hidden="1" customWidth="1"/>
    <col min="13864" max="13869" width="11.42578125" style="67"/>
    <col min="13870" max="13870" width="14.42578125" style="67" bestFit="1" customWidth="1"/>
    <col min="13871" max="14064" width="11.42578125" style="67"/>
    <col min="14065" max="14065" width="23" style="67" customWidth="1"/>
    <col min="14066" max="14066" width="6.85546875" style="67" customWidth="1"/>
    <col min="14067" max="14067" width="48" style="67" bestFit="1" customWidth="1"/>
    <col min="14068" max="14069" width="7.42578125" style="67" customWidth="1"/>
    <col min="14070" max="14070" width="5.42578125" style="67" customWidth="1"/>
    <col min="14071" max="14076" width="0" style="67" hidden="1" customWidth="1"/>
    <col min="14077" max="14082" width="5.85546875" style="67" customWidth="1"/>
    <col min="14083" max="14083" width="9.140625" style="67" customWidth="1"/>
    <col min="14084" max="14084" width="8" style="67" customWidth="1"/>
    <col min="14085" max="14085" width="12.28515625" style="67" customWidth="1"/>
    <col min="14086" max="14110" width="0" style="67" hidden="1" customWidth="1"/>
    <col min="14111" max="14111" width="30.7109375" style="67" customWidth="1"/>
    <col min="14112" max="14112" width="45.85546875" style="67" customWidth="1"/>
    <col min="14113" max="14113" width="9.7109375" style="67" customWidth="1"/>
    <col min="14114" max="14119" width="0" style="67" hidden="1" customWidth="1"/>
    <col min="14120" max="14125" width="11.42578125" style="67"/>
    <col min="14126" max="14126" width="14.42578125" style="67" bestFit="1" customWidth="1"/>
    <col min="14127" max="14320" width="11.42578125" style="67"/>
    <col min="14321" max="14321" width="23" style="67" customWidth="1"/>
    <col min="14322" max="14322" width="6.85546875" style="67" customWidth="1"/>
    <col min="14323" max="14323" width="48" style="67" bestFit="1" customWidth="1"/>
    <col min="14324" max="14325" width="7.42578125" style="67" customWidth="1"/>
    <col min="14326" max="14326" width="5.42578125" style="67" customWidth="1"/>
    <col min="14327" max="14332" width="0" style="67" hidden="1" customWidth="1"/>
    <col min="14333" max="14338" width="5.85546875" style="67" customWidth="1"/>
    <col min="14339" max="14339" width="9.140625" style="67" customWidth="1"/>
    <col min="14340" max="14340" width="8" style="67" customWidth="1"/>
    <col min="14341" max="14341" width="12.28515625" style="67" customWidth="1"/>
    <col min="14342" max="14366" width="0" style="67" hidden="1" customWidth="1"/>
    <col min="14367" max="14367" width="30.7109375" style="67" customWidth="1"/>
    <col min="14368" max="14368" width="45.85546875" style="67" customWidth="1"/>
    <col min="14369" max="14369" width="9.7109375" style="67" customWidth="1"/>
    <col min="14370" max="14375" width="0" style="67" hidden="1" customWidth="1"/>
    <col min="14376" max="14381" width="11.42578125" style="67"/>
    <col min="14382" max="14382" width="14.42578125" style="67" bestFit="1" customWidth="1"/>
    <col min="14383" max="14576" width="11.42578125" style="67"/>
    <col min="14577" max="14577" width="23" style="67" customWidth="1"/>
    <col min="14578" max="14578" width="6.85546875" style="67" customWidth="1"/>
    <col min="14579" max="14579" width="48" style="67" bestFit="1" customWidth="1"/>
    <col min="14580" max="14581" width="7.42578125" style="67" customWidth="1"/>
    <col min="14582" max="14582" width="5.42578125" style="67" customWidth="1"/>
    <col min="14583" max="14588" width="0" style="67" hidden="1" customWidth="1"/>
    <col min="14589" max="14594" width="5.85546875" style="67" customWidth="1"/>
    <col min="14595" max="14595" width="9.140625" style="67" customWidth="1"/>
    <col min="14596" max="14596" width="8" style="67" customWidth="1"/>
    <col min="14597" max="14597" width="12.28515625" style="67" customWidth="1"/>
    <col min="14598" max="14622" width="0" style="67" hidden="1" customWidth="1"/>
    <col min="14623" max="14623" width="30.7109375" style="67" customWidth="1"/>
    <col min="14624" max="14624" width="45.85546875" style="67" customWidth="1"/>
    <col min="14625" max="14625" width="9.7109375" style="67" customWidth="1"/>
    <col min="14626" max="14631" width="0" style="67" hidden="1" customWidth="1"/>
    <col min="14632" max="14637" width="11.42578125" style="67"/>
    <col min="14638" max="14638" width="14.42578125" style="67" bestFit="1" customWidth="1"/>
    <col min="14639" max="14832" width="11.42578125" style="67"/>
    <col min="14833" max="14833" width="23" style="67" customWidth="1"/>
    <col min="14834" max="14834" width="6.85546875" style="67" customWidth="1"/>
    <col min="14835" max="14835" width="48" style="67" bestFit="1" customWidth="1"/>
    <col min="14836" max="14837" width="7.42578125" style="67" customWidth="1"/>
    <col min="14838" max="14838" width="5.42578125" style="67" customWidth="1"/>
    <col min="14839" max="14844" width="0" style="67" hidden="1" customWidth="1"/>
    <col min="14845" max="14850" width="5.85546875" style="67" customWidth="1"/>
    <col min="14851" max="14851" width="9.140625" style="67" customWidth="1"/>
    <col min="14852" max="14852" width="8" style="67" customWidth="1"/>
    <col min="14853" max="14853" width="12.28515625" style="67" customWidth="1"/>
    <col min="14854" max="14878" width="0" style="67" hidden="1" customWidth="1"/>
    <col min="14879" max="14879" width="30.7109375" style="67" customWidth="1"/>
    <col min="14880" max="14880" width="45.85546875" style="67" customWidth="1"/>
    <col min="14881" max="14881" width="9.7109375" style="67" customWidth="1"/>
    <col min="14882" max="14887" width="0" style="67" hidden="1" customWidth="1"/>
    <col min="14888" max="14893" width="11.42578125" style="67"/>
    <col min="14894" max="14894" width="14.42578125" style="67" bestFit="1" customWidth="1"/>
    <col min="14895" max="15088" width="11.42578125" style="67"/>
    <col min="15089" max="15089" width="23" style="67" customWidth="1"/>
    <col min="15090" max="15090" width="6.85546875" style="67" customWidth="1"/>
    <col min="15091" max="15091" width="48" style="67" bestFit="1" customWidth="1"/>
    <col min="15092" max="15093" width="7.42578125" style="67" customWidth="1"/>
    <col min="15094" max="15094" width="5.42578125" style="67" customWidth="1"/>
    <col min="15095" max="15100" width="0" style="67" hidden="1" customWidth="1"/>
    <col min="15101" max="15106" width="5.85546875" style="67" customWidth="1"/>
    <col min="15107" max="15107" width="9.140625" style="67" customWidth="1"/>
    <col min="15108" max="15108" width="8" style="67" customWidth="1"/>
    <col min="15109" max="15109" width="12.28515625" style="67" customWidth="1"/>
    <col min="15110" max="15134" width="0" style="67" hidden="1" customWidth="1"/>
    <col min="15135" max="15135" width="30.7109375" style="67" customWidth="1"/>
    <col min="15136" max="15136" width="45.85546875" style="67" customWidth="1"/>
    <col min="15137" max="15137" width="9.7109375" style="67" customWidth="1"/>
    <col min="15138" max="15143" width="0" style="67" hidden="1" customWidth="1"/>
    <col min="15144" max="15149" width="11.42578125" style="67"/>
    <col min="15150" max="15150" width="14.42578125" style="67" bestFit="1" customWidth="1"/>
    <col min="15151" max="15344" width="11.42578125" style="67"/>
    <col min="15345" max="15345" width="23" style="67" customWidth="1"/>
    <col min="15346" max="15346" width="6.85546875" style="67" customWidth="1"/>
    <col min="15347" max="15347" width="48" style="67" bestFit="1" customWidth="1"/>
    <col min="15348" max="15349" width="7.42578125" style="67" customWidth="1"/>
    <col min="15350" max="15350" width="5.42578125" style="67" customWidth="1"/>
    <col min="15351" max="15356" width="0" style="67" hidden="1" customWidth="1"/>
    <col min="15357" max="15362" width="5.85546875" style="67" customWidth="1"/>
    <col min="15363" max="15363" width="9.140625" style="67" customWidth="1"/>
    <col min="15364" max="15364" width="8" style="67" customWidth="1"/>
    <col min="15365" max="15365" width="12.28515625" style="67" customWidth="1"/>
    <col min="15366" max="15390" width="0" style="67" hidden="1" customWidth="1"/>
    <col min="15391" max="15391" width="30.7109375" style="67" customWidth="1"/>
    <col min="15392" max="15392" width="45.85546875" style="67" customWidth="1"/>
    <col min="15393" max="15393" width="9.7109375" style="67" customWidth="1"/>
    <col min="15394" max="15399" width="0" style="67" hidden="1" customWidth="1"/>
    <col min="15400" max="15405" width="11.42578125" style="67"/>
    <col min="15406" max="15406" width="14.42578125" style="67" bestFit="1" customWidth="1"/>
    <col min="15407" max="15600" width="11.42578125" style="67"/>
    <col min="15601" max="15601" width="23" style="67" customWidth="1"/>
    <col min="15602" max="15602" width="6.85546875" style="67" customWidth="1"/>
    <col min="15603" max="15603" width="48" style="67" bestFit="1" customWidth="1"/>
    <col min="15604" max="15605" width="7.42578125" style="67" customWidth="1"/>
    <col min="15606" max="15606" width="5.42578125" style="67" customWidth="1"/>
    <col min="15607" max="15612" width="0" style="67" hidden="1" customWidth="1"/>
    <col min="15613" max="15618" width="5.85546875" style="67" customWidth="1"/>
    <col min="15619" max="15619" width="9.140625" style="67" customWidth="1"/>
    <col min="15620" max="15620" width="8" style="67" customWidth="1"/>
    <col min="15621" max="15621" width="12.28515625" style="67" customWidth="1"/>
    <col min="15622" max="15646" width="0" style="67" hidden="1" customWidth="1"/>
    <col min="15647" max="15647" width="30.7109375" style="67" customWidth="1"/>
    <col min="15648" max="15648" width="45.85546875" style="67" customWidth="1"/>
    <col min="15649" max="15649" width="9.7109375" style="67" customWidth="1"/>
    <col min="15650" max="15655" width="0" style="67" hidden="1" customWidth="1"/>
    <col min="15656" max="15661" width="11.42578125" style="67"/>
    <col min="15662" max="15662" width="14.42578125" style="67" bestFit="1" customWidth="1"/>
    <col min="15663" max="15856" width="11.42578125" style="67"/>
    <col min="15857" max="15857" width="23" style="67" customWidth="1"/>
    <col min="15858" max="15858" width="6.85546875" style="67" customWidth="1"/>
    <col min="15859" max="15859" width="48" style="67" bestFit="1" customWidth="1"/>
    <col min="15860" max="15861" width="7.42578125" style="67" customWidth="1"/>
    <col min="15862" max="15862" width="5.42578125" style="67" customWidth="1"/>
    <col min="15863" max="15868" width="0" style="67" hidden="1" customWidth="1"/>
    <col min="15869" max="15874" width="5.85546875" style="67" customWidth="1"/>
    <col min="15875" max="15875" width="9.140625" style="67" customWidth="1"/>
    <col min="15876" max="15876" width="8" style="67" customWidth="1"/>
    <col min="15877" max="15877" width="12.28515625" style="67" customWidth="1"/>
    <col min="15878" max="15902" width="0" style="67" hidden="1" customWidth="1"/>
    <col min="15903" max="15903" width="30.7109375" style="67" customWidth="1"/>
    <col min="15904" max="15904" width="45.85546875" style="67" customWidth="1"/>
    <col min="15905" max="15905" width="9.7109375" style="67" customWidth="1"/>
    <col min="15906" max="15911" width="0" style="67" hidden="1" customWidth="1"/>
    <col min="15912" max="15917" width="11.42578125" style="67"/>
    <col min="15918" max="15918" width="14.42578125" style="67" bestFit="1" customWidth="1"/>
    <col min="15919" max="16112" width="11.42578125" style="67"/>
    <col min="16113" max="16113" width="23" style="67" customWidth="1"/>
    <col min="16114" max="16114" width="6.85546875" style="67" customWidth="1"/>
    <col min="16115" max="16115" width="48" style="67" bestFit="1" customWidth="1"/>
    <col min="16116" max="16117" width="7.42578125" style="67" customWidth="1"/>
    <col min="16118" max="16118" width="5.42578125" style="67" customWidth="1"/>
    <col min="16119" max="16124" width="0" style="67" hidden="1" customWidth="1"/>
    <col min="16125" max="16130" width="5.85546875" style="67" customWidth="1"/>
    <col min="16131" max="16131" width="9.140625" style="67" customWidth="1"/>
    <col min="16132" max="16132" width="8" style="67" customWidth="1"/>
    <col min="16133" max="16133" width="12.28515625" style="67" customWidth="1"/>
    <col min="16134" max="16158" width="0" style="67" hidden="1" customWidth="1"/>
    <col min="16159" max="16159" width="30.7109375" style="67" customWidth="1"/>
    <col min="16160" max="16160" width="45.85546875" style="67" customWidth="1"/>
    <col min="16161" max="16161" width="9.7109375" style="67" customWidth="1"/>
    <col min="16162" max="16167" width="0" style="67" hidden="1" customWidth="1"/>
    <col min="16168" max="16173" width="11.42578125" style="67"/>
    <col min="16174" max="16174" width="14.42578125" style="67" bestFit="1" customWidth="1"/>
    <col min="16175" max="16384" width="11.42578125" style="67"/>
  </cols>
  <sheetData>
    <row r="1" spans="1:46" s="364" customFormat="1" ht="28.5" customHeight="1" x14ac:dyDescent="0.25">
      <c r="A1" s="826"/>
      <c r="B1" s="827"/>
      <c r="C1" s="770" t="s">
        <v>416</v>
      </c>
      <c r="D1" s="771"/>
      <c r="E1" s="771"/>
      <c r="F1" s="771"/>
      <c r="G1" s="771"/>
      <c r="H1" s="771"/>
      <c r="I1" s="771"/>
      <c r="J1" s="771"/>
      <c r="K1" s="771"/>
      <c r="L1" s="771"/>
      <c r="M1" s="771"/>
      <c r="N1" s="771"/>
      <c r="O1" s="771"/>
      <c r="P1" s="771"/>
      <c r="Q1" s="771"/>
      <c r="R1" s="771"/>
      <c r="S1" s="771"/>
      <c r="T1" s="771"/>
      <c r="U1" s="771"/>
      <c r="V1" s="771"/>
      <c r="W1" s="771"/>
      <c r="X1" s="771"/>
      <c r="Y1" s="771"/>
      <c r="Z1" s="771"/>
      <c r="AA1" s="771"/>
      <c r="AB1" s="771"/>
      <c r="AC1" s="771"/>
      <c r="AD1" s="771"/>
      <c r="AE1" s="771"/>
      <c r="AF1" s="771"/>
      <c r="AG1" s="771"/>
      <c r="AH1" s="771"/>
      <c r="AI1" s="771"/>
      <c r="AJ1" s="771"/>
      <c r="AK1" s="771"/>
      <c r="AL1" s="771"/>
      <c r="AM1" s="771"/>
      <c r="AN1" s="771"/>
      <c r="AO1" s="771"/>
      <c r="AP1" s="771"/>
      <c r="AQ1" s="771"/>
      <c r="AR1" s="771"/>
      <c r="AS1" s="771"/>
      <c r="AT1" s="772"/>
    </row>
    <row r="2" spans="1:46" s="364" customFormat="1" ht="21" customHeight="1" x14ac:dyDescent="0.25">
      <c r="A2" s="828"/>
      <c r="B2" s="829"/>
      <c r="C2" s="773"/>
      <c r="D2" s="774"/>
      <c r="E2" s="774"/>
      <c r="F2" s="774"/>
      <c r="G2" s="774"/>
      <c r="H2" s="774"/>
      <c r="I2" s="774"/>
      <c r="J2" s="774"/>
      <c r="K2" s="774"/>
      <c r="L2" s="774"/>
      <c r="M2" s="774"/>
      <c r="N2" s="774"/>
      <c r="O2" s="774"/>
      <c r="P2" s="774"/>
      <c r="Q2" s="774"/>
      <c r="R2" s="774"/>
      <c r="S2" s="774"/>
      <c r="T2" s="774"/>
      <c r="U2" s="774"/>
      <c r="V2" s="774"/>
      <c r="W2" s="774"/>
      <c r="X2" s="774"/>
      <c r="Y2" s="774"/>
      <c r="Z2" s="774"/>
      <c r="AA2" s="774"/>
      <c r="AB2" s="774"/>
      <c r="AC2" s="774"/>
      <c r="AD2" s="774"/>
      <c r="AE2" s="774"/>
      <c r="AF2" s="774"/>
      <c r="AG2" s="774"/>
      <c r="AH2" s="774"/>
      <c r="AI2" s="774"/>
      <c r="AJ2" s="774"/>
      <c r="AK2" s="774"/>
      <c r="AL2" s="774"/>
      <c r="AM2" s="774"/>
      <c r="AN2" s="774"/>
      <c r="AO2" s="774"/>
      <c r="AP2" s="774"/>
      <c r="AQ2" s="774"/>
      <c r="AR2" s="774"/>
      <c r="AS2" s="774"/>
      <c r="AT2" s="775"/>
    </row>
    <row r="3" spans="1:46" s="364" customFormat="1" ht="28.5" customHeight="1" thickBot="1" x14ac:dyDescent="0.3">
      <c r="A3" s="830"/>
      <c r="B3" s="831"/>
      <c r="C3" s="776"/>
      <c r="D3" s="777"/>
      <c r="E3" s="777"/>
      <c r="F3" s="777"/>
      <c r="G3" s="777"/>
      <c r="H3" s="777"/>
      <c r="I3" s="777"/>
      <c r="J3" s="777"/>
      <c r="K3" s="777"/>
      <c r="L3" s="777"/>
      <c r="M3" s="777"/>
      <c r="N3" s="777"/>
      <c r="O3" s="777"/>
      <c r="P3" s="777"/>
      <c r="Q3" s="777"/>
      <c r="R3" s="777"/>
      <c r="S3" s="777"/>
      <c r="T3" s="777"/>
      <c r="U3" s="777"/>
      <c r="V3" s="777"/>
      <c r="W3" s="777"/>
      <c r="X3" s="777"/>
      <c r="Y3" s="777"/>
      <c r="Z3" s="777"/>
      <c r="AA3" s="777"/>
      <c r="AB3" s="777"/>
      <c r="AC3" s="777"/>
      <c r="AD3" s="777"/>
      <c r="AE3" s="777"/>
      <c r="AF3" s="777"/>
      <c r="AG3" s="777"/>
      <c r="AH3" s="777"/>
      <c r="AI3" s="777"/>
      <c r="AJ3" s="777"/>
      <c r="AK3" s="777"/>
      <c r="AL3" s="777"/>
      <c r="AM3" s="777"/>
      <c r="AN3" s="777"/>
      <c r="AO3" s="777"/>
      <c r="AP3" s="777"/>
      <c r="AQ3" s="777"/>
      <c r="AR3" s="777"/>
      <c r="AS3" s="777"/>
      <c r="AT3" s="778"/>
    </row>
    <row r="4" spans="1:46" s="63" customFormat="1" ht="15" customHeight="1" thickBot="1" x14ac:dyDescent="0.3">
      <c r="B4" s="20"/>
      <c r="C4" s="20"/>
      <c r="D4" s="20"/>
      <c r="E4" s="20"/>
      <c r="F4" s="20"/>
      <c r="G4" s="20"/>
      <c r="H4" s="20"/>
      <c r="I4" s="20"/>
      <c r="J4" s="20"/>
      <c r="K4" s="20"/>
      <c r="L4" s="20"/>
      <c r="M4" s="20"/>
      <c r="N4" s="20"/>
      <c r="O4" s="20"/>
      <c r="P4" s="20"/>
      <c r="Q4" s="59"/>
      <c r="R4" s="59"/>
      <c r="S4" s="59"/>
      <c r="T4" s="59"/>
      <c r="U4" s="59"/>
      <c r="V4" s="59"/>
      <c r="W4" s="59"/>
      <c r="X4" s="59"/>
      <c r="Y4" s="59"/>
      <c r="Z4" s="59"/>
      <c r="AA4" s="59"/>
      <c r="AB4" s="59"/>
      <c r="AC4" s="59"/>
      <c r="AD4" s="59"/>
      <c r="AE4" s="59"/>
      <c r="AF4" s="59"/>
      <c r="AG4" s="59"/>
    </row>
    <row r="5" spans="1:46" s="63" customFormat="1" ht="21" customHeight="1" thickBot="1" x14ac:dyDescent="0.3">
      <c r="A5" s="820" t="s">
        <v>406</v>
      </c>
      <c r="B5" s="821"/>
      <c r="C5" s="821"/>
      <c r="D5" s="821"/>
      <c r="E5" s="821"/>
      <c r="F5" s="821"/>
      <c r="G5" s="821"/>
      <c r="H5" s="821"/>
      <c r="I5" s="821"/>
      <c r="J5" s="821"/>
      <c r="K5" s="821"/>
      <c r="L5" s="821"/>
      <c r="M5" s="821"/>
      <c r="N5" s="821"/>
      <c r="O5" s="822"/>
      <c r="P5" s="365"/>
      <c r="Q5" s="832" t="s">
        <v>48</v>
      </c>
      <c r="R5" s="833"/>
      <c r="S5" s="833"/>
      <c r="T5" s="833"/>
      <c r="U5" s="833"/>
      <c r="V5" s="833"/>
      <c r="W5" s="833"/>
      <c r="X5" s="833"/>
      <c r="Y5" s="833"/>
      <c r="Z5" s="833"/>
      <c r="AA5" s="833"/>
      <c r="AB5" s="833"/>
      <c r="AC5" s="833"/>
      <c r="AD5" s="833"/>
      <c r="AE5" s="833"/>
      <c r="AF5" s="834"/>
      <c r="AG5" s="366"/>
      <c r="AH5" s="820" t="s">
        <v>46</v>
      </c>
      <c r="AI5" s="821"/>
      <c r="AJ5" s="821"/>
      <c r="AK5" s="821"/>
      <c r="AL5" s="821"/>
      <c r="AM5" s="821"/>
      <c r="AN5" s="821"/>
      <c r="AO5" s="821"/>
      <c r="AP5" s="821"/>
      <c r="AQ5" s="821"/>
      <c r="AR5" s="821"/>
      <c r="AS5" s="821"/>
      <c r="AT5" s="822"/>
    </row>
    <row r="6" spans="1:46" s="63" customFormat="1" ht="9" customHeight="1" thickBot="1" x14ac:dyDescent="0.3">
      <c r="B6" s="787"/>
      <c r="C6" s="787"/>
      <c r="D6" s="787"/>
      <c r="E6" s="787"/>
      <c r="F6" s="787"/>
      <c r="G6" s="787"/>
      <c r="H6" s="787"/>
      <c r="I6" s="787"/>
      <c r="J6" s="787"/>
      <c r="K6" s="787"/>
      <c r="L6" s="787"/>
      <c r="M6" s="787"/>
      <c r="N6" s="787"/>
      <c r="O6" s="787"/>
      <c r="P6" s="787"/>
      <c r="Q6" s="787"/>
      <c r="R6" s="787"/>
      <c r="S6" s="787"/>
      <c r="T6" s="787"/>
      <c r="U6" s="787"/>
      <c r="V6" s="787"/>
      <c r="W6" s="787"/>
      <c r="X6" s="787"/>
      <c r="Y6" s="787"/>
      <c r="Z6" s="787"/>
      <c r="AA6" s="787"/>
      <c r="AB6" s="787"/>
      <c r="AC6" s="787"/>
      <c r="AD6" s="787"/>
      <c r="AE6" s="787"/>
      <c r="AF6" s="787"/>
      <c r="AG6" s="290"/>
    </row>
    <row r="7" spans="1:46" s="60" customFormat="1" ht="26.25" customHeight="1" thickBot="1" x14ac:dyDescent="0.3">
      <c r="A7" s="837" t="s">
        <v>193</v>
      </c>
      <c r="B7" s="838"/>
      <c r="C7" s="22" t="s">
        <v>50</v>
      </c>
      <c r="D7" s="22" t="s">
        <v>51</v>
      </c>
      <c r="E7" s="22" t="s">
        <v>52</v>
      </c>
      <c r="F7" s="22" t="s">
        <v>53</v>
      </c>
      <c r="G7" s="22" t="s">
        <v>54</v>
      </c>
      <c r="H7" s="22" t="s">
        <v>55</v>
      </c>
      <c r="I7" s="22" t="s">
        <v>56</v>
      </c>
      <c r="J7" s="22" t="s">
        <v>57</v>
      </c>
      <c r="K7" s="22" t="s">
        <v>58</v>
      </c>
      <c r="L7" s="22" t="s">
        <v>59</v>
      </c>
      <c r="M7" s="22" t="s">
        <v>60</v>
      </c>
      <c r="N7" s="22" t="s">
        <v>61</v>
      </c>
      <c r="O7" s="23" t="s">
        <v>6</v>
      </c>
      <c r="P7" s="5"/>
      <c r="Q7" s="71" t="s">
        <v>49</v>
      </c>
      <c r="R7" s="72" t="s">
        <v>47</v>
      </c>
      <c r="S7" s="24"/>
      <c r="T7" s="72" t="s">
        <v>50</v>
      </c>
      <c r="U7" s="72" t="s">
        <v>51</v>
      </c>
      <c r="V7" s="72" t="s">
        <v>52</v>
      </c>
      <c r="W7" s="72" t="s">
        <v>53</v>
      </c>
      <c r="X7" s="72" t="s">
        <v>54</v>
      </c>
      <c r="Y7" s="72" t="s">
        <v>55</v>
      </c>
      <c r="Z7" s="72" t="s">
        <v>56</v>
      </c>
      <c r="AA7" s="22" t="s">
        <v>57</v>
      </c>
      <c r="AB7" s="22" t="s">
        <v>58</v>
      </c>
      <c r="AC7" s="22" t="s">
        <v>59</v>
      </c>
      <c r="AD7" s="22" t="s">
        <v>60</v>
      </c>
      <c r="AE7" s="22" t="s">
        <v>61</v>
      </c>
      <c r="AF7" s="23" t="s">
        <v>6</v>
      </c>
      <c r="AG7" s="5"/>
      <c r="AH7" s="25" t="s">
        <v>225</v>
      </c>
      <c r="AI7" s="25" t="s">
        <v>226</v>
      </c>
      <c r="AJ7" s="25" t="s">
        <v>227</v>
      </c>
      <c r="AK7" s="25" t="s">
        <v>228</v>
      </c>
      <c r="AL7" s="25" t="s">
        <v>229</v>
      </c>
      <c r="AM7" s="25" t="s">
        <v>230</v>
      </c>
      <c r="AN7" s="25" t="s">
        <v>0</v>
      </c>
      <c r="AO7" s="25" t="s">
        <v>1</v>
      </c>
      <c r="AP7" s="25" t="s">
        <v>2</v>
      </c>
      <c r="AQ7" s="25" t="s">
        <v>3</v>
      </c>
      <c r="AR7" s="25" t="s">
        <v>4</v>
      </c>
      <c r="AS7" s="25" t="s">
        <v>5</v>
      </c>
      <c r="AT7" s="27" t="s">
        <v>62</v>
      </c>
    </row>
    <row r="8" spans="1:46" s="60" customFormat="1" ht="27.95" customHeight="1" x14ac:dyDescent="0.25">
      <c r="A8" s="823">
        <v>1</v>
      </c>
      <c r="B8" s="788" t="str">
        <f>+'CONSOLIDADO ENE-DIC 2017'!C31</f>
        <v xml:space="preserve">Atender 100% las necesidades relacionadas con la prestación de servicios de apoyo a la gestión de la entidad </v>
      </c>
      <c r="C8" s="839">
        <f>+[24]MarcoTáctico!$C$21:$D$21</f>
        <v>0.17</v>
      </c>
      <c r="D8" s="839">
        <v>0.26</v>
      </c>
      <c r="E8" s="839">
        <v>0.3</v>
      </c>
      <c r="F8" s="842">
        <v>0.34</v>
      </c>
      <c r="G8" s="842">
        <v>0.39</v>
      </c>
      <c r="H8" s="842">
        <v>0.43</v>
      </c>
      <c r="I8" s="842">
        <v>0.47</v>
      </c>
      <c r="J8" s="842">
        <v>0.67</v>
      </c>
      <c r="K8" s="842">
        <v>0.87</v>
      </c>
      <c r="L8" s="842">
        <v>0.92</v>
      </c>
      <c r="M8" s="842">
        <v>0.96</v>
      </c>
      <c r="N8" s="842">
        <v>1</v>
      </c>
      <c r="O8" s="868">
        <v>1</v>
      </c>
      <c r="P8" s="50"/>
      <c r="Q8" s="863" t="s">
        <v>63</v>
      </c>
      <c r="R8" s="865" t="s">
        <v>139</v>
      </c>
      <c r="S8" s="34" t="s">
        <v>44</v>
      </c>
      <c r="T8" s="64">
        <v>20</v>
      </c>
      <c r="U8" s="64"/>
      <c r="V8" s="64"/>
      <c r="W8" s="64"/>
      <c r="X8" s="258"/>
      <c r="Y8" s="258"/>
      <c r="Z8" s="64"/>
      <c r="AA8" s="305">
        <v>40</v>
      </c>
      <c r="AB8" s="64">
        <v>20</v>
      </c>
      <c r="AC8" s="305">
        <v>20</v>
      </c>
      <c r="AD8" s="258"/>
      <c r="AE8" s="64"/>
      <c r="AF8" s="35">
        <f>IF(SUM(T8:AE8)=100,SUM(T8:AE8),IF(SUM(T8:AE8)=0,0,"Debe ponderar 100 puntos"))</f>
        <v>100</v>
      </c>
      <c r="AG8" s="6"/>
      <c r="AH8" s="781">
        <f t="shared" ref="AH8:AT8" si="0">IF(AND(T8=0,T9=0),"No Prog ni Ejec",IF(T8=0,CONCATENATE("No Prog, Ejec=  ",T9),T9/T8))</f>
        <v>1</v>
      </c>
      <c r="AI8" s="791" t="str">
        <f t="shared" si="0"/>
        <v>No Prog ni Ejec</v>
      </c>
      <c r="AJ8" s="791" t="str">
        <f t="shared" si="0"/>
        <v>No Prog ni Ejec</v>
      </c>
      <c r="AK8" s="791" t="str">
        <f t="shared" si="0"/>
        <v>No Prog ni Ejec</v>
      </c>
      <c r="AL8" s="791" t="str">
        <f t="shared" si="0"/>
        <v>No Prog ni Ejec</v>
      </c>
      <c r="AM8" s="791" t="str">
        <f t="shared" si="0"/>
        <v>No Prog ni Ejec</v>
      </c>
      <c r="AN8" s="791" t="str">
        <f t="shared" si="0"/>
        <v>No Prog ni Ejec</v>
      </c>
      <c r="AO8" s="791">
        <f t="shared" si="0"/>
        <v>1</v>
      </c>
      <c r="AP8" s="791">
        <f t="shared" si="0"/>
        <v>0</v>
      </c>
      <c r="AQ8" s="791">
        <f t="shared" si="0"/>
        <v>2</v>
      </c>
      <c r="AR8" s="791" t="str">
        <f t="shared" si="0"/>
        <v>No Prog ni Ejec</v>
      </c>
      <c r="AS8" s="791" t="str">
        <f t="shared" si="0"/>
        <v>No Prog ni Ejec</v>
      </c>
      <c r="AT8" s="779">
        <f t="shared" si="0"/>
        <v>1</v>
      </c>
    </row>
    <row r="9" spans="1:46" s="60" customFormat="1" ht="27.95" customHeight="1" x14ac:dyDescent="0.25">
      <c r="A9" s="824"/>
      <c r="B9" s="789"/>
      <c r="C9" s="840"/>
      <c r="D9" s="840"/>
      <c r="E9" s="840"/>
      <c r="F9" s="812"/>
      <c r="G9" s="812"/>
      <c r="H9" s="812"/>
      <c r="I9" s="812"/>
      <c r="J9" s="812"/>
      <c r="K9" s="812"/>
      <c r="L9" s="812"/>
      <c r="M9" s="812"/>
      <c r="N9" s="812"/>
      <c r="O9" s="869" t="e">
        <f>IF(M9&lt;&gt;"",M9,IF(K9&lt;&gt;"",K9,IF(I9&lt;&gt;"",I9,IF(G9&lt;&gt;"",G9,IF(E9&lt;&gt;"",E9,IF(C9&lt;&gt;"",C9,IF(A9&lt;&gt;"",A9,IF(#REF!&lt;&gt;"",#REF!,O13))))))))</f>
        <v>#REF!</v>
      </c>
      <c r="P9" s="50"/>
      <c r="Q9" s="850"/>
      <c r="R9" s="851"/>
      <c r="S9" s="43" t="s">
        <v>45</v>
      </c>
      <c r="T9" s="65">
        <v>20</v>
      </c>
      <c r="U9" s="65"/>
      <c r="V9" s="65"/>
      <c r="W9" s="65"/>
      <c r="X9" s="257"/>
      <c r="Y9" s="65"/>
      <c r="Z9" s="65"/>
      <c r="AA9" s="306">
        <v>40</v>
      </c>
      <c r="AB9" s="65">
        <v>0</v>
      </c>
      <c r="AC9" s="306">
        <v>40</v>
      </c>
      <c r="AD9" s="257"/>
      <c r="AE9" s="65"/>
      <c r="AF9" s="9">
        <f>SUM(T9:AE9)</f>
        <v>100</v>
      </c>
      <c r="AG9" s="6"/>
      <c r="AH9" s="782"/>
      <c r="AI9" s="792"/>
      <c r="AJ9" s="792"/>
      <c r="AK9" s="792"/>
      <c r="AL9" s="792"/>
      <c r="AM9" s="792"/>
      <c r="AN9" s="792"/>
      <c r="AO9" s="792"/>
      <c r="AP9" s="792"/>
      <c r="AQ9" s="792"/>
      <c r="AR9" s="792"/>
      <c r="AS9" s="792"/>
      <c r="AT9" s="780"/>
    </row>
    <row r="10" spans="1:46" s="60" customFormat="1" ht="27.95" customHeight="1" x14ac:dyDescent="0.25">
      <c r="A10" s="824"/>
      <c r="B10" s="789"/>
      <c r="C10" s="840"/>
      <c r="D10" s="840"/>
      <c r="E10" s="840"/>
      <c r="F10" s="812"/>
      <c r="G10" s="812"/>
      <c r="H10" s="812"/>
      <c r="I10" s="812"/>
      <c r="J10" s="812"/>
      <c r="K10" s="812"/>
      <c r="L10" s="812"/>
      <c r="M10" s="812"/>
      <c r="N10" s="812"/>
      <c r="O10" s="869" t="e">
        <f>IF(M10&lt;&gt;"",M10,IF(K10&lt;&gt;"",K10,IF(I10&lt;&gt;"",I10,IF(G10&lt;&gt;"",G10,IF(E10&lt;&gt;"",E10,IF(C10&lt;&gt;"",C10,IF(A10&lt;&gt;"",A10,IF(#REF!&lt;&gt;"",#REF!,O14))))))))</f>
        <v>#REF!</v>
      </c>
      <c r="P10" s="50"/>
      <c r="Q10" s="850" t="s">
        <v>65</v>
      </c>
      <c r="R10" s="851" t="s">
        <v>140</v>
      </c>
      <c r="S10" s="44" t="s">
        <v>44</v>
      </c>
      <c r="T10" s="68">
        <v>15</v>
      </c>
      <c r="U10" s="68">
        <v>15</v>
      </c>
      <c r="V10" s="68">
        <v>7</v>
      </c>
      <c r="W10" s="68">
        <v>7</v>
      </c>
      <c r="X10" s="68">
        <v>7</v>
      </c>
      <c r="Y10" s="68">
        <v>7</v>
      </c>
      <c r="Z10" s="68">
        <v>7</v>
      </c>
      <c r="AA10" s="307">
        <v>7</v>
      </c>
      <c r="AB10" s="68">
        <v>7</v>
      </c>
      <c r="AC10" s="307">
        <v>7</v>
      </c>
      <c r="AD10" s="68">
        <v>7</v>
      </c>
      <c r="AE10" s="68">
        <v>7</v>
      </c>
      <c r="AF10" s="8">
        <f t="shared" ref="AF10" si="1">IF(SUM(T10:AE10)=100,SUM(T10:AE10),IF(SUM(T10:AE10)=0,0,"Debe ponderar 100 puntos"))</f>
        <v>100</v>
      </c>
      <c r="AG10" s="6"/>
      <c r="AH10" s="843">
        <f t="shared" ref="AH10" si="2">IF(AND(T10=0,T11=0),"No Prog ni Ejec",IF(T10=0,CONCATENATE("No Prog, Ejec=  ",T11),T11/T10))</f>
        <v>1</v>
      </c>
      <c r="AI10" s="785">
        <f t="shared" ref="AI10" si="3">IF(AND(U10=0,U11=0),"No Prog ni Ejec",IF(U10=0,CONCATENATE("No Prog, Ejec=  ",U11),U11/U10))</f>
        <v>1</v>
      </c>
      <c r="AJ10" s="785">
        <f t="shared" ref="AJ10" si="4">IF(AND(V10=0,V11=0),"No Prog ni Ejec",IF(V10=0,CONCATENATE("No Prog, Ejec=  ",V11),V11/V10))</f>
        <v>1</v>
      </c>
      <c r="AK10" s="785">
        <f t="shared" ref="AK10" si="5">IF(AND(W10=0,W11=0),"No Prog ni Ejec",IF(W10=0,CONCATENATE("No Prog, Ejec=  ",W11),W11/W10))</f>
        <v>1</v>
      </c>
      <c r="AL10" s="785">
        <f t="shared" ref="AL10" si="6">IF(AND(X10=0,X11=0),"No Prog ni Ejec",IF(X10=0,CONCATENATE("No Prog, Ejec=  ",X11),X11/X10))</f>
        <v>1</v>
      </c>
      <c r="AM10" s="785">
        <f t="shared" ref="AM10" si="7">IF(AND(Y10=0,Y11=0),"No Prog ni Ejec",IF(Y10=0,CONCATENATE("No Prog, Ejec=  ",Y11),Y11/Y10))</f>
        <v>1</v>
      </c>
      <c r="AN10" s="785">
        <f t="shared" ref="AN10" si="8">IF(AND(Z10=0,Z11=0),"No Prog ni Ejec",IF(Z10=0,CONCATENATE("No Prog, Ejec=  ",Z11),Z11/Z10))</f>
        <v>1</v>
      </c>
      <c r="AO10" s="785">
        <f t="shared" ref="AO10" si="9">IF(AND(AA10=0,AA11=0),"No Prog ni Ejec",IF(AA10=0,CONCATENATE("No Prog, Ejec=  ",AA11),AA11/AA10))</f>
        <v>1</v>
      </c>
      <c r="AP10" s="785">
        <f t="shared" ref="AP10" si="10">IF(AND(AB10=0,AB11=0),"No Prog ni Ejec",IF(AB10=0,CONCATENATE("No Prog, Ejec=  ",AB11),AB11/AB10))</f>
        <v>1</v>
      </c>
      <c r="AQ10" s="785">
        <f t="shared" ref="AQ10" si="11">IF(AND(AC10=0,AC11=0),"No Prog ni Ejec",IF(AC10=0,CONCATENATE("No Prog, Ejec=  ",AC11),AC11/AC10))</f>
        <v>1</v>
      </c>
      <c r="AR10" s="785">
        <f t="shared" ref="AR10" si="12">IF(AND(AD10=0,AD11=0),"No Prog ni Ejec",IF(AD10=0,CONCATENATE("No Prog, Ejec=  ",AD11),AD11/AD10))</f>
        <v>1</v>
      </c>
      <c r="AS10" s="785">
        <f t="shared" ref="AS10" si="13">IF(AND(AE10=0,AE11=0),"No Prog ni Ejec",IF(AE10=0,CONCATENATE("No Prog, Ejec=  ",AE11),AE11/AE10))</f>
        <v>1</v>
      </c>
      <c r="AT10" s="783">
        <f t="shared" ref="AT10" si="14">IF(AND(AF10=0,AF11=0),"No Prog ni Ejec",IF(AF10=0,CONCATENATE("No Prog, Ejec=  ",AF11),AF11/AF10))</f>
        <v>1</v>
      </c>
    </row>
    <row r="11" spans="1:46" s="60" customFormat="1" ht="27.95" customHeight="1" thickBot="1" x14ac:dyDescent="0.3">
      <c r="A11" s="825"/>
      <c r="B11" s="790"/>
      <c r="C11" s="841"/>
      <c r="D11" s="841"/>
      <c r="E11" s="841"/>
      <c r="F11" s="836"/>
      <c r="G11" s="836"/>
      <c r="H11" s="836"/>
      <c r="I11" s="836"/>
      <c r="J11" s="836"/>
      <c r="K11" s="836"/>
      <c r="L11" s="836"/>
      <c r="M11" s="836"/>
      <c r="N11" s="836"/>
      <c r="O11" s="870" t="e">
        <f>IF(M11&lt;&gt;"",M11,IF(K11&lt;&gt;"",K11,IF(I11&lt;&gt;"",I11,IF(G11&lt;&gt;"",G11,IF(E11&lt;&gt;"",E11,IF(C11&lt;&gt;"",C11,IF(A11&lt;&gt;"",A11,IF(#REF!&lt;&gt;"",#REF!,O15))))))))</f>
        <v>#REF!</v>
      </c>
      <c r="P11" s="50"/>
      <c r="Q11" s="856"/>
      <c r="R11" s="866"/>
      <c r="S11" s="46" t="s">
        <v>45</v>
      </c>
      <c r="T11" s="66">
        <v>15</v>
      </c>
      <c r="U11" s="66">
        <v>15</v>
      </c>
      <c r="V11" s="66">
        <v>7</v>
      </c>
      <c r="W11" s="66">
        <v>7</v>
      </c>
      <c r="X11" s="66">
        <v>7</v>
      </c>
      <c r="Y11" s="66">
        <v>7</v>
      </c>
      <c r="Z11" s="66">
        <v>7</v>
      </c>
      <c r="AA11" s="308">
        <v>7</v>
      </c>
      <c r="AB11" s="66">
        <v>7</v>
      </c>
      <c r="AC11" s="308">
        <v>7</v>
      </c>
      <c r="AD11" s="66">
        <v>7</v>
      </c>
      <c r="AE11" s="66">
        <v>7</v>
      </c>
      <c r="AF11" s="9">
        <f t="shared" ref="AF11" si="15">SUM(T11:AE11)</f>
        <v>100</v>
      </c>
      <c r="AG11" s="6"/>
      <c r="AH11" s="844"/>
      <c r="AI11" s="786"/>
      <c r="AJ11" s="786"/>
      <c r="AK11" s="786"/>
      <c r="AL11" s="786"/>
      <c r="AM11" s="786"/>
      <c r="AN11" s="786"/>
      <c r="AO11" s="786"/>
      <c r="AP11" s="786"/>
      <c r="AQ11" s="786"/>
      <c r="AR11" s="786"/>
      <c r="AS11" s="786"/>
      <c r="AT11" s="784"/>
    </row>
    <row r="12" spans="1:46" s="60" customFormat="1" ht="37.5" customHeight="1" thickTop="1" x14ac:dyDescent="0.25">
      <c r="A12" s="835">
        <v>2</v>
      </c>
      <c r="B12" s="871" t="str">
        <f>+'CONSOLIDADO ENE-DIC 2017'!C32</f>
        <v>Implementar y mantener 40% el sistema integrado de gestión de la entidad</v>
      </c>
      <c r="C12" s="811">
        <v>0</v>
      </c>
      <c r="D12" s="811">
        <v>0.23</v>
      </c>
      <c r="E12" s="811">
        <v>0.28000000000000003</v>
      </c>
      <c r="F12" s="811">
        <v>0.31</v>
      </c>
      <c r="G12" s="811">
        <v>0.31</v>
      </c>
      <c r="H12" s="811">
        <v>0.33</v>
      </c>
      <c r="I12" s="811">
        <v>0.33</v>
      </c>
      <c r="J12" s="811">
        <v>0.35</v>
      </c>
      <c r="K12" s="811">
        <v>0.37</v>
      </c>
      <c r="L12" s="811">
        <v>0.37</v>
      </c>
      <c r="M12" s="811">
        <v>0.37</v>
      </c>
      <c r="N12" s="811">
        <v>0.39</v>
      </c>
      <c r="O12" s="872">
        <v>0.39</v>
      </c>
      <c r="P12" s="50"/>
      <c r="Q12" s="861" t="s">
        <v>66</v>
      </c>
      <c r="R12" s="864" t="s">
        <v>314</v>
      </c>
      <c r="S12" s="42" t="s">
        <v>44</v>
      </c>
      <c r="T12" s="70"/>
      <c r="U12" s="70">
        <v>20</v>
      </c>
      <c r="V12" s="70">
        <v>40</v>
      </c>
      <c r="W12" s="70">
        <v>40</v>
      </c>
      <c r="X12" s="309"/>
      <c r="Y12" s="70"/>
      <c r="Z12" s="70"/>
      <c r="AA12" s="310"/>
      <c r="AB12" s="70"/>
      <c r="AC12" s="310"/>
      <c r="AD12" s="309"/>
      <c r="AE12" s="70"/>
      <c r="AF12" s="11">
        <f t="shared" ref="AF12" si="16">IF(SUM(T12:AE12)=100,SUM(T12:AE12),IF(SUM(T12:AE12)=0,0,"Debe ponderar 100 puntos"))</f>
        <v>100</v>
      </c>
      <c r="AG12" s="6"/>
      <c r="AH12" s="847" t="str">
        <f t="shared" ref="AH12" si="17">IF(AND(T12=0,T13=0),"No Prog ni Ejec",IF(T12=0,CONCATENATE("No Prog, Ejec=  ",T13),T13/T12))</f>
        <v>No Prog ni Ejec</v>
      </c>
      <c r="AI12" s="848">
        <f t="shared" ref="AI12" si="18">IF(AND(U12=0,U13=0),"No Prog ni Ejec",IF(U12=0,CONCATENATE("No Prog, Ejec=  ",U13),U13/U12))</f>
        <v>1</v>
      </c>
      <c r="AJ12" s="848">
        <f t="shared" ref="AJ12" si="19">IF(AND(V12=0,V13=0),"No Prog ni Ejec",IF(V12=0,CONCATENATE("No Prog, Ejec=  ",V13),V13/V12))</f>
        <v>1.5</v>
      </c>
      <c r="AK12" s="848">
        <f t="shared" ref="AK12" si="20">IF(AND(W12=0,W13=0),"No Prog ni Ejec",IF(W12=0,CONCATENATE("No Prog, Ejec=  ",W13),W13/W12))</f>
        <v>0.125</v>
      </c>
      <c r="AL12" s="848" t="str">
        <f t="shared" ref="AL12" si="21">IF(AND(X12=0,X13=0),"No Prog ni Ejec",IF(X12=0,CONCATENATE("No Prog, Ejec=  ",X13),X13/X12))</f>
        <v>No Prog ni Ejec</v>
      </c>
      <c r="AM12" s="848" t="str">
        <f t="shared" ref="AM12" si="22">IF(AND(Y12=0,Y13=0),"No Prog ni Ejec",IF(Y12=0,CONCATENATE("No Prog, Ejec=  ",Y13),Y13/Y12))</f>
        <v>No Prog ni Ejec</v>
      </c>
      <c r="AN12" s="848" t="str">
        <f t="shared" ref="AN12" si="23">IF(AND(Z12=0,Z13=0),"No Prog ni Ejec",IF(Z12=0,CONCATENATE("No Prog, Ejec=  ",Z13),Z13/Z12))</f>
        <v>No Prog ni Ejec</v>
      </c>
      <c r="AO12" s="848" t="str">
        <f t="shared" ref="AO12" si="24">IF(AND(AA12=0,AA13=0),"No Prog ni Ejec",IF(AA12=0,CONCATENATE("No Prog, Ejec=  ",AA13),AA13/AA12))</f>
        <v>No Prog, Ejec=  5</v>
      </c>
      <c r="AP12" s="848" t="str">
        <f t="shared" ref="AP12" si="25">IF(AND(AB12=0,AB13=0),"No Prog ni Ejec",IF(AB12=0,CONCATENATE("No Prog, Ejec=  ",AB13),AB13/AB12))</f>
        <v>No Prog ni Ejec</v>
      </c>
      <c r="AQ12" s="848" t="str">
        <f t="shared" ref="AQ12" si="26">IF(AND(AC12=0,AC13=0),"No Prog ni Ejec",IF(AC12=0,CONCATENATE("No Prog, Ejec=  ",AC13),AC13/AC12))</f>
        <v>No Prog ni Ejec</v>
      </c>
      <c r="AR12" s="848" t="str">
        <f t="shared" ref="AR12" si="27">IF(AND(AD12=0,AD13=0),"No Prog ni Ejec",IF(AD12=0,CONCATENATE("No Prog, Ejec=  ",AD13),AD13/AD12))</f>
        <v>No Prog ni Ejec</v>
      </c>
      <c r="AS12" s="848" t="str">
        <f t="shared" ref="AS12" si="28">IF(AND(AE12=0,AE13=0),"No Prog ni Ejec",IF(AE12=0,CONCATENATE("No Prog, Ejec=  ",AE13),AE13/AE12))</f>
        <v>No Prog ni Ejec</v>
      </c>
      <c r="AT12" s="845">
        <f t="shared" ref="AT12:AT16" si="29">IF(AND(AF12=0,AF13=0),"No Prog ni Ejec",IF(AF12=0,CONCATENATE("No Prog, Ejec=  ",AF13),AF13/AF12))</f>
        <v>0.9</v>
      </c>
    </row>
    <row r="13" spans="1:46" s="60" customFormat="1" ht="37.5" customHeight="1" x14ac:dyDescent="0.25">
      <c r="A13" s="824"/>
      <c r="B13" s="789"/>
      <c r="C13" s="812"/>
      <c r="D13" s="812"/>
      <c r="E13" s="812"/>
      <c r="F13" s="812"/>
      <c r="G13" s="812"/>
      <c r="H13" s="812"/>
      <c r="I13" s="812"/>
      <c r="J13" s="812"/>
      <c r="K13" s="812"/>
      <c r="L13" s="812"/>
      <c r="M13" s="812"/>
      <c r="N13" s="812"/>
      <c r="O13" s="869" t="e">
        <f>IF(M13&lt;&gt;"",M13,IF(K13&lt;&gt;"",K13,IF(I13&lt;&gt;"",I13,IF(G13&lt;&gt;"",G13,IF(E13&lt;&gt;"",E13,IF(C13&lt;&gt;"",C13,IF(A13&lt;&gt;"",A13,IF(#REF!&lt;&gt;"",#REF!,O17))))))))</f>
        <v>#REF!</v>
      </c>
      <c r="P13" s="50"/>
      <c r="Q13" s="850"/>
      <c r="R13" s="851"/>
      <c r="S13" s="43" t="s">
        <v>45</v>
      </c>
      <c r="T13" s="65"/>
      <c r="U13" s="65">
        <v>20</v>
      </c>
      <c r="V13" s="65">
        <v>60</v>
      </c>
      <c r="W13" s="65">
        <v>5</v>
      </c>
      <c r="X13" s="257"/>
      <c r="Y13" s="65"/>
      <c r="Z13" s="65"/>
      <c r="AA13" s="306">
        <v>5</v>
      </c>
      <c r="AB13" s="65"/>
      <c r="AC13" s="306"/>
      <c r="AD13" s="257"/>
      <c r="AE13" s="65"/>
      <c r="AF13" s="9">
        <f t="shared" ref="AF13" si="30">SUM(T13:AE13)</f>
        <v>90</v>
      </c>
      <c r="AG13" s="6"/>
      <c r="AH13" s="782"/>
      <c r="AI13" s="792"/>
      <c r="AJ13" s="792"/>
      <c r="AK13" s="792"/>
      <c r="AL13" s="792"/>
      <c r="AM13" s="792"/>
      <c r="AN13" s="792"/>
      <c r="AO13" s="792"/>
      <c r="AP13" s="792"/>
      <c r="AQ13" s="792"/>
      <c r="AR13" s="792"/>
      <c r="AS13" s="792"/>
      <c r="AT13" s="846"/>
    </row>
    <row r="14" spans="1:46" s="60" customFormat="1" ht="27.95" customHeight="1" x14ac:dyDescent="0.25">
      <c r="A14" s="824"/>
      <c r="B14" s="789"/>
      <c r="C14" s="812"/>
      <c r="D14" s="812"/>
      <c r="E14" s="812"/>
      <c r="F14" s="812"/>
      <c r="G14" s="812"/>
      <c r="H14" s="812"/>
      <c r="I14" s="812"/>
      <c r="J14" s="812"/>
      <c r="K14" s="812"/>
      <c r="L14" s="812"/>
      <c r="M14" s="812"/>
      <c r="N14" s="812"/>
      <c r="O14" s="869" t="e">
        <f>IF(M14&lt;&gt;"",M14,IF(K14&lt;&gt;"",K14,IF(I14&lt;&gt;"",I14,IF(G14&lt;&gt;"",G14,IF(E14&lt;&gt;"",E14,IF(C14&lt;&gt;"",C14,IF(A14&lt;&gt;"",A14,IF(#REF!&lt;&gt;"",#REF!,O18))))))))</f>
        <v>#REF!</v>
      </c>
      <c r="P14" s="50"/>
      <c r="Q14" s="850" t="s">
        <v>67</v>
      </c>
      <c r="R14" s="851" t="s">
        <v>142</v>
      </c>
      <c r="S14" s="44" t="s">
        <v>44</v>
      </c>
      <c r="T14" s="68"/>
      <c r="U14" s="68"/>
      <c r="V14" s="68"/>
      <c r="W14" s="68">
        <v>33</v>
      </c>
      <c r="X14" s="302"/>
      <c r="Y14" s="68"/>
      <c r="Z14" s="68"/>
      <c r="AA14" s="307">
        <v>33</v>
      </c>
      <c r="AB14" s="68"/>
      <c r="AC14" s="307"/>
      <c r="AD14" s="302"/>
      <c r="AE14" s="307">
        <v>34</v>
      </c>
      <c r="AF14" s="10">
        <f t="shared" ref="AF14" si="31">IF(SUM(T14:AE14)=100,SUM(T14:AE14),IF(SUM(T14:AE14)=0,0,"Debe ponderar 100 puntos"))</f>
        <v>100</v>
      </c>
      <c r="AG14" s="6"/>
      <c r="AH14" s="843" t="str">
        <f t="shared" ref="AH14" si="32">IF(AND(T14=0,T15=0),"No Prog ni Ejec",IF(T14=0,CONCATENATE("No Prog, Ejec=  ",T15),T15/T14))</f>
        <v>No Prog ni Ejec</v>
      </c>
      <c r="AI14" s="785" t="str">
        <f t="shared" ref="AI14" si="33">IF(AND(U14=0,U15=0),"No Prog ni Ejec",IF(U14=0,CONCATENATE("No Prog, Ejec=  ",U15),U15/U14))</f>
        <v>No Prog ni Ejec</v>
      </c>
      <c r="AJ14" s="785" t="str">
        <f t="shared" ref="AJ14" si="34">IF(AND(V14=0,V15=0),"No Prog ni Ejec",IF(V14=0,CONCATENATE("No Prog, Ejec=  ",V15),V15/V14))</f>
        <v>No Prog ni Ejec</v>
      </c>
      <c r="AK14" s="785">
        <f t="shared" ref="AK14" si="35">IF(AND(W14=0,W15=0),"No Prog ni Ejec",IF(W14=0,CONCATENATE("No Prog, Ejec=  ",W15),W15/W14))</f>
        <v>1</v>
      </c>
      <c r="AL14" s="785" t="str">
        <f t="shared" ref="AL14" si="36">IF(AND(X14=0,X15=0),"No Prog ni Ejec",IF(X14=0,CONCATENATE("No Prog, Ejec=  ",X15),X15/X14))</f>
        <v>No Prog ni Ejec</v>
      </c>
      <c r="AM14" s="785" t="str">
        <f t="shared" ref="AM14" si="37">IF(AND(Y14=0,Y15=0),"No Prog ni Ejec",IF(Y14=0,CONCATENATE("No Prog, Ejec=  ",Y15),Y15/Y14))</f>
        <v>No Prog ni Ejec</v>
      </c>
      <c r="AN14" s="785" t="str">
        <f t="shared" ref="AN14" si="38">IF(AND(Z14=0,Z15=0),"No Prog ni Ejec",IF(Z14=0,CONCATENATE("No Prog, Ejec=  ",Z15),Z15/Z14))</f>
        <v>No Prog ni Ejec</v>
      </c>
      <c r="AO14" s="785">
        <f t="shared" ref="AO14" si="39">IF(AND(AA14=0,AA15=0),"No Prog ni Ejec",IF(AA14=0,CONCATENATE("No Prog, Ejec=  ",AA15),AA15/AA14))</f>
        <v>1</v>
      </c>
      <c r="AP14" s="785" t="str">
        <f t="shared" ref="AP14" si="40">IF(AND(AB14=0,AB15=0),"No Prog ni Ejec",IF(AB14=0,CONCATENATE("No Prog, Ejec=  ",AB15),AB15/AB14))</f>
        <v>No Prog ni Ejec</v>
      </c>
      <c r="AQ14" s="785" t="str">
        <f t="shared" ref="AQ14" si="41">IF(AND(AC14=0,AC15=0),"No Prog ni Ejec",IF(AC14=0,CONCATENATE("No Prog, Ejec=  ",AC15),AC15/AC14))</f>
        <v>No Prog ni Ejec</v>
      </c>
      <c r="AR14" s="785" t="str">
        <f t="shared" ref="AR14" si="42">IF(AND(AD14=0,AD15=0),"No Prog ni Ejec",IF(AD14=0,CONCATENATE("No Prog, Ejec=  ",AD15),AD15/AD14))</f>
        <v>No Prog ni Ejec</v>
      </c>
      <c r="AS14" s="785">
        <f t="shared" ref="AS14" si="43">IF(AND(AE14=0,AE15=0),"No Prog ni Ejec",IF(AE14=0,CONCATENATE("No Prog, Ejec=  ",AE15),AE15/AE14))</f>
        <v>1</v>
      </c>
      <c r="AT14" s="783">
        <f t="shared" si="29"/>
        <v>1</v>
      </c>
    </row>
    <row r="15" spans="1:46" s="60" customFormat="1" ht="27.95" customHeight="1" x14ac:dyDescent="0.25">
      <c r="A15" s="824"/>
      <c r="B15" s="789"/>
      <c r="C15" s="812"/>
      <c r="D15" s="812"/>
      <c r="E15" s="812"/>
      <c r="F15" s="812"/>
      <c r="G15" s="812"/>
      <c r="H15" s="812"/>
      <c r="I15" s="812"/>
      <c r="J15" s="812"/>
      <c r="K15" s="812"/>
      <c r="L15" s="812"/>
      <c r="M15" s="812"/>
      <c r="N15" s="812"/>
      <c r="O15" s="869" t="e">
        <f>IF(M15&lt;&gt;"",M15,IF(K15&lt;&gt;"",K15,IF(I15&lt;&gt;"",I15,IF(G15&lt;&gt;"",G15,IF(E15&lt;&gt;"",E15,IF(C15&lt;&gt;"",C15,IF(A15&lt;&gt;"",A15,IF(#REF!&lt;&gt;"",#REF!,O19))))))))</f>
        <v>#REF!</v>
      </c>
      <c r="P15" s="50"/>
      <c r="Q15" s="850"/>
      <c r="R15" s="851"/>
      <c r="S15" s="43" t="s">
        <v>45</v>
      </c>
      <c r="T15" s="65"/>
      <c r="U15" s="65"/>
      <c r="V15" s="65"/>
      <c r="W15" s="65">
        <v>33</v>
      </c>
      <c r="X15" s="257"/>
      <c r="Y15" s="65"/>
      <c r="Z15" s="65"/>
      <c r="AA15" s="306">
        <v>33</v>
      </c>
      <c r="AB15" s="65"/>
      <c r="AC15" s="306"/>
      <c r="AD15" s="257"/>
      <c r="AE15" s="65">
        <v>34</v>
      </c>
      <c r="AF15" s="9">
        <f t="shared" ref="AF15" si="44">SUM(T15:AE15)</f>
        <v>100</v>
      </c>
      <c r="AG15" s="6"/>
      <c r="AH15" s="782"/>
      <c r="AI15" s="792"/>
      <c r="AJ15" s="792"/>
      <c r="AK15" s="792"/>
      <c r="AL15" s="792"/>
      <c r="AM15" s="792"/>
      <c r="AN15" s="792"/>
      <c r="AO15" s="792"/>
      <c r="AP15" s="792"/>
      <c r="AQ15" s="792"/>
      <c r="AR15" s="792"/>
      <c r="AS15" s="792"/>
      <c r="AT15" s="780"/>
    </row>
    <row r="16" spans="1:46" s="60" customFormat="1" ht="27.95" customHeight="1" x14ac:dyDescent="0.25">
      <c r="A16" s="824"/>
      <c r="B16" s="789"/>
      <c r="C16" s="812"/>
      <c r="D16" s="812"/>
      <c r="E16" s="812"/>
      <c r="F16" s="812"/>
      <c r="G16" s="812"/>
      <c r="H16" s="812"/>
      <c r="I16" s="812"/>
      <c r="J16" s="812"/>
      <c r="K16" s="812"/>
      <c r="L16" s="812"/>
      <c r="M16" s="812"/>
      <c r="N16" s="812"/>
      <c r="O16" s="869" t="e">
        <f>IF(M16&lt;&gt;"",M16,IF(K16&lt;&gt;"",K16,IF(I16&lt;&gt;"",I16,IF(G16&lt;&gt;"",G16,IF(E16&lt;&gt;"",E16,IF(C16&lt;&gt;"",C16,IF(A16&lt;&gt;"",A16,IF(#REF!&lt;&gt;"",#REF!,O20))))))))</f>
        <v>#REF!</v>
      </c>
      <c r="P16" s="50"/>
      <c r="Q16" s="850" t="s">
        <v>68</v>
      </c>
      <c r="R16" s="851" t="s">
        <v>143</v>
      </c>
      <c r="S16" s="44" t="s">
        <v>44</v>
      </c>
      <c r="T16" s="68"/>
      <c r="U16" s="68"/>
      <c r="V16" s="68"/>
      <c r="W16" s="68"/>
      <c r="X16" s="302"/>
      <c r="Y16" s="68">
        <v>50</v>
      </c>
      <c r="Z16" s="68"/>
      <c r="AA16" s="307"/>
      <c r="AB16" s="68"/>
      <c r="AC16" s="307"/>
      <c r="AD16" s="68">
        <v>50</v>
      </c>
      <c r="AE16" s="68"/>
      <c r="AF16" s="10">
        <f t="shared" ref="AF16" si="45">IF(SUM(T16:AE16)=100,SUM(T16:AE16),IF(SUM(T16:AE16)=0,0,"Debe ponderar 100 puntos"))</f>
        <v>100</v>
      </c>
      <c r="AG16" s="6"/>
      <c r="AH16" s="843" t="str">
        <f t="shared" ref="AH16" si="46">IF(AND(T16=0,T17=0),"No Prog ni Ejec",IF(T16=0,CONCATENATE("No Prog, Ejec=  ",T17),T17/T16))</f>
        <v>No Prog ni Ejec</v>
      </c>
      <c r="AI16" s="785" t="str">
        <f t="shared" ref="AI16" si="47">IF(AND(U16=0,U17=0),"No Prog ni Ejec",IF(U16=0,CONCATENATE("No Prog, Ejec=  ",U17),U17/U16))</f>
        <v>No Prog ni Ejec</v>
      </c>
      <c r="AJ16" s="785" t="str">
        <f t="shared" ref="AJ16" si="48">IF(AND(V16=0,V17=0),"No Prog ni Ejec",IF(V16=0,CONCATENATE("No Prog, Ejec=  ",V17),V17/V16))</f>
        <v>No Prog ni Ejec</v>
      </c>
      <c r="AK16" s="785" t="str">
        <f t="shared" ref="AK16" si="49">IF(AND(W16=0,W17=0),"No Prog ni Ejec",IF(W16=0,CONCATENATE("No Prog, Ejec=  ",W17),W17/W16))</f>
        <v>No Prog ni Ejec</v>
      </c>
      <c r="AL16" s="785" t="str">
        <f t="shared" ref="AL16" si="50">IF(AND(X16=0,X17=0),"No Prog ni Ejec",IF(X16=0,CONCATENATE("No Prog, Ejec=  ",X17),X17/X16))</f>
        <v>No Prog ni Ejec</v>
      </c>
      <c r="AM16" s="785">
        <f t="shared" ref="AM16" si="51">IF(AND(Y16=0,Y17=0),"No Prog ni Ejec",IF(Y16=0,CONCATENATE("No Prog, Ejec=  ",Y17),Y17/Y16))</f>
        <v>1</v>
      </c>
      <c r="AN16" s="785" t="str">
        <f t="shared" ref="AN16" si="52">IF(AND(Z16=0,Z17=0),"No Prog ni Ejec",IF(Z16=0,CONCATENATE("No Prog, Ejec=  ",Z17),Z17/Z16))</f>
        <v>No Prog ni Ejec</v>
      </c>
      <c r="AO16" s="785" t="str">
        <f t="shared" ref="AO16" si="53">IF(AND(AA16=0,AA17=0),"No Prog ni Ejec",IF(AA16=0,CONCATENATE("No Prog, Ejec=  ",AA17),AA17/AA16))</f>
        <v>No Prog ni Ejec</v>
      </c>
      <c r="AP16" s="785" t="str">
        <f t="shared" ref="AP16" si="54">IF(AND(AB16=0,AB17=0),"No Prog ni Ejec",IF(AB16=0,CONCATENATE("No Prog, Ejec=  ",AB17),AB17/AB16))</f>
        <v>No Prog, Ejec=  50</v>
      </c>
      <c r="AQ16" s="785" t="str">
        <f t="shared" ref="AQ16" si="55">IF(AND(AC16=0,AC17=0),"No Prog ni Ejec",IF(AC16=0,CONCATENATE("No Prog, Ejec=  ",AC17),AC17/AC16))</f>
        <v>No Prog ni Ejec</v>
      </c>
      <c r="AR16" s="785">
        <f t="shared" ref="AR16" si="56">IF(AND(AD16=0,AD17=0),"No Prog ni Ejec",IF(AD16=0,CONCATENATE("No Prog, Ejec=  ",AD17),AD17/AD16))</f>
        <v>0</v>
      </c>
      <c r="AS16" s="785" t="str">
        <f t="shared" ref="AS16" si="57">IF(AND(AE16=0,AE17=0),"No Prog ni Ejec",IF(AE16=0,CONCATENATE("No Prog, Ejec=  ",AE17),AE17/AE16))</f>
        <v>No Prog ni Ejec</v>
      </c>
      <c r="AT16" s="783">
        <f t="shared" si="29"/>
        <v>1</v>
      </c>
    </row>
    <row r="17" spans="1:46" s="60" customFormat="1" ht="27.95" customHeight="1" x14ac:dyDescent="0.25">
      <c r="A17" s="824"/>
      <c r="B17" s="789"/>
      <c r="C17" s="812"/>
      <c r="D17" s="812"/>
      <c r="E17" s="812"/>
      <c r="F17" s="812"/>
      <c r="G17" s="812"/>
      <c r="H17" s="812"/>
      <c r="I17" s="812"/>
      <c r="J17" s="812"/>
      <c r="K17" s="812"/>
      <c r="L17" s="812"/>
      <c r="M17" s="812"/>
      <c r="N17" s="812"/>
      <c r="O17" s="869" t="e">
        <f>IF(M17&lt;&gt;"",M17,IF(K17&lt;&gt;"",K17,IF(I17&lt;&gt;"",I17,IF(G17&lt;&gt;"",G17,IF(E17&lt;&gt;"",E17,IF(C17&lt;&gt;"",C17,IF(A17&lt;&gt;"",A17,IF(#REF!&lt;&gt;"",#REF!,O21))))))))</f>
        <v>#REF!</v>
      </c>
      <c r="P17" s="50"/>
      <c r="Q17" s="850"/>
      <c r="R17" s="851"/>
      <c r="S17" s="43" t="s">
        <v>45</v>
      </c>
      <c r="T17" s="65"/>
      <c r="U17" s="65"/>
      <c r="V17" s="65"/>
      <c r="W17" s="65"/>
      <c r="X17" s="257"/>
      <c r="Y17" s="65">
        <v>50</v>
      </c>
      <c r="Z17" s="65"/>
      <c r="AA17" s="306"/>
      <c r="AB17" s="65">
        <v>50</v>
      </c>
      <c r="AC17" s="306"/>
      <c r="AD17" s="65"/>
      <c r="AE17" s="65"/>
      <c r="AF17" s="9">
        <f t="shared" ref="AF17" si="58">SUM(T17:AE17)</f>
        <v>100</v>
      </c>
      <c r="AG17" s="6"/>
      <c r="AH17" s="782"/>
      <c r="AI17" s="792"/>
      <c r="AJ17" s="792"/>
      <c r="AK17" s="792"/>
      <c r="AL17" s="792"/>
      <c r="AM17" s="792"/>
      <c r="AN17" s="792"/>
      <c r="AO17" s="792"/>
      <c r="AP17" s="792"/>
      <c r="AQ17" s="792"/>
      <c r="AR17" s="792"/>
      <c r="AS17" s="792"/>
      <c r="AT17" s="780"/>
    </row>
    <row r="18" spans="1:46" s="60" customFormat="1" ht="27.95" customHeight="1" x14ac:dyDescent="0.25">
      <c r="A18" s="824"/>
      <c r="B18" s="789"/>
      <c r="C18" s="812"/>
      <c r="D18" s="812"/>
      <c r="E18" s="812"/>
      <c r="F18" s="812"/>
      <c r="G18" s="812"/>
      <c r="H18" s="812"/>
      <c r="I18" s="812"/>
      <c r="J18" s="812"/>
      <c r="K18" s="812"/>
      <c r="L18" s="812"/>
      <c r="M18" s="812"/>
      <c r="N18" s="812"/>
      <c r="O18" s="869" t="e">
        <f>IF(M18&lt;&gt;"",M18,IF(K18&lt;&gt;"",K18,IF(I18&lt;&gt;"",I18,IF(G18&lt;&gt;"",G18,IF(E18&lt;&gt;"",E18,IF(C18&lt;&gt;"",C18,IF(A18&lt;&gt;"",A18,IF(#REF!&lt;&gt;"",#REF!,O22))))))))</f>
        <v>#REF!</v>
      </c>
      <c r="P18" s="50"/>
      <c r="Q18" s="850" t="s">
        <v>69</v>
      </c>
      <c r="R18" s="851" t="s">
        <v>144</v>
      </c>
      <c r="S18" s="44" t="s">
        <v>44</v>
      </c>
      <c r="T18" s="68">
        <v>8</v>
      </c>
      <c r="U18" s="68">
        <v>8</v>
      </c>
      <c r="V18" s="68">
        <v>8</v>
      </c>
      <c r="W18" s="68">
        <v>8</v>
      </c>
      <c r="X18" s="68">
        <v>8</v>
      </c>
      <c r="Y18" s="68">
        <v>8</v>
      </c>
      <c r="Z18" s="68">
        <v>8</v>
      </c>
      <c r="AA18" s="307">
        <v>8</v>
      </c>
      <c r="AB18" s="68">
        <v>9</v>
      </c>
      <c r="AC18" s="307">
        <v>9</v>
      </c>
      <c r="AD18" s="68">
        <v>9</v>
      </c>
      <c r="AE18" s="68">
        <v>9</v>
      </c>
      <c r="AF18" s="8">
        <f t="shared" ref="AF18" si="59">IF(SUM(T18:AE18)=100,SUM(T18:AE18),IF(SUM(T18:AE18)=0,0,"Debe ponderar 100 puntos"))</f>
        <v>100</v>
      </c>
      <c r="AG18" s="6"/>
      <c r="AH18" s="795">
        <f t="shared" ref="AH18" si="60">IF(AND(T18=0,T19=0),"No Prog ni Ejec",IF(T18=0,CONCATENATE("No Prog, Ejec=  ",T19),T19/T18))</f>
        <v>1</v>
      </c>
      <c r="AI18" s="793">
        <f t="shared" ref="AI18" si="61">IF(AND(U18=0,U19=0),"No Prog ni Ejec",IF(U18=0,CONCATENATE("No Prog, Ejec=  ",U19),U19/U18))</f>
        <v>1</v>
      </c>
      <c r="AJ18" s="793">
        <f t="shared" ref="AJ18" si="62">IF(AND(V18=0,V19=0),"No Prog ni Ejec",IF(V18=0,CONCATENATE("No Prog, Ejec=  ",V19),V19/V18))</f>
        <v>1</v>
      </c>
      <c r="AK18" s="793">
        <f t="shared" ref="AK18" si="63">IF(AND(W18=0,W19=0),"No Prog ni Ejec",IF(W18=0,CONCATENATE("No Prog, Ejec=  ",W19),W19/W18))</f>
        <v>1</v>
      </c>
      <c r="AL18" s="793">
        <f t="shared" ref="AL18" si="64">IF(AND(X18=0,X19=0),"No Prog ni Ejec",IF(X18=0,CONCATENATE("No Prog, Ejec=  ",X19),X19/X18))</f>
        <v>1</v>
      </c>
      <c r="AM18" s="793">
        <f t="shared" ref="AM18" si="65">IF(AND(Y18=0,Y19=0),"No Prog ni Ejec",IF(Y18=0,CONCATENATE("No Prog, Ejec=  ",Y19),Y19/Y18))</f>
        <v>1</v>
      </c>
      <c r="AN18" s="793">
        <f t="shared" ref="AN18" si="66">IF(AND(Z18=0,Z19=0),"No Prog ni Ejec",IF(Z18=0,CONCATENATE("No Prog, Ejec=  ",Z19),Z19/Z18))</f>
        <v>1</v>
      </c>
      <c r="AO18" s="793">
        <f t="shared" ref="AO18" si="67">IF(AND(AA18=0,AA19=0),"No Prog ni Ejec",IF(AA18=0,CONCATENATE("No Prog, Ejec=  ",AA19),AA19/AA18))</f>
        <v>1</v>
      </c>
      <c r="AP18" s="793">
        <f t="shared" ref="AP18" si="68">IF(AND(AB18=0,AB19=0),"No Prog ni Ejec",IF(AB18=0,CONCATENATE("No Prog, Ejec=  ",AB19),AB19/AB18))</f>
        <v>1</v>
      </c>
      <c r="AQ18" s="793">
        <f t="shared" ref="AQ18" si="69">IF(AND(AC18=0,AC19=0),"No Prog ni Ejec",IF(AC18=0,CONCATENATE("No Prog, Ejec=  ",AC19),AC19/AC18))</f>
        <v>1</v>
      </c>
      <c r="AR18" s="793">
        <f t="shared" ref="AR18" si="70">IF(AND(AD18=0,AD19=0),"No Prog ni Ejec",IF(AD18=0,CONCATENATE("No Prog, Ejec=  ",AD19),AD19/AD18))</f>
        <v>1</v>
      </c>
      <c r="AS18" s="793">
        <f t="shared" ref="AS18" si="71">IF(AND(AE18=0,AE19=0),"No Prog ni Ejec",IF(AE18=0,CONCATENATE("No Prog, Ejec=  ",AE19),AE19/AE18))</f>
        <v>1</v>
      </c>
      <c r="AT18" s="794">
        <f t="shared" ref="AT18" si="72">IF(AND(AF18=0,AF19=0),"No Prog ni Ejec",IF(AF18=0,CONCATENATE("No Prog, Ejec=  ",AF19),AF19/AF18))</f>
        <v>1</v>
      </c>
    </row>
    <row r="19" spans="1:46" s="60" customFormat="1" ht="27.95" customHeight="1" thickBot="1" x14ac:dyDescent="0.3">
      <c r="A19" s="825"/>
      <c r="B19" s="790"/>
      <c r="C19" s="836"/>
      <c r="D19" s="836"/>
      <c r="E19" s="836"/>
      <c r="F19" s="836"/>
      <c r="G19" s="836"/>
      <c r="H19" s="836"/>
      <c r="I19" s="836"/>
      <c r="J19" s="836"/>
      <c r="K19" s="836"/>
      <c r="L19" s="836"/>
      <c r="M19" s="836"/>
      <c r="N19" s="836"/>
      <c r="O19" s="870" t="e">
        <f>IF(M19&lt;&gt;"",M19,IF(K19&lt;&gt;"",K19,IF(I19&lt;&gt;"",I19,IF(G19&lt;&gt;"",G19,IF(E19&lt;&gt;"",E19,IF(C19&lt;&gt;"",C19,IF(A19&lt;&gt;"",A19,IF(#REF!&lt;&gt;"",#REF!,O23))))))))</f>
        <v>#REF!</v>
      </c>
      <c r="P19" s="50"/>
      <c r="Q19" s="862"/>
      <c r="R19" s="867"/>
      <c r="S19" s="47" t="s">
        <v>45</v>
      </c>
      <c r="T19" s="66">
        <v>8</v>
      </c>
      <c r="U19" s="66">
        <v>8</v>
      </c>
      <c r="V19" s="66">
        <v>8</v>
      </c>
      <c r="W19" s="66">
        <v>8</v>
      </c>
      <c r="X19" s="66">
        <v>8</v>
      </c>
      <c r="Y19" s="66">
        <v>8</v>
      </c>
      <c r="Z19" s="66">
        <v>8</v>
      </c>
      <c r="AA19" s="308">
        <v>8</v>
      </c>
      <c r="AB19" s="66">
        <v>9</v>
      </c>
      <c r="AC19" s="308">
        <v>9</v>
      </c>
      <c r="AD19" s="66">
        <v>9</v>
      </c>
      <c r="AE19" s="66">
        <v>9</v>
      </c>
      <c r="AF19" s="9">
        <f t="shared" ref="AF19" si="73">SUM(T19:AE19)</f>
        <v>100</v>
      </c>
      <c r="AG19" s="6"/>
      <c r="AH19" s="796"/>
      <c r="AI19" s="797"/>
      <c r="AJ19" s="797"/>
      <c r="AK19" s="797"/>
      <c r="AL19" s="797"/>
      <c r="AM19" s="797"/>
      <c r="AN19" s="797"/>
      <c r="AO19" s="797"/>
      <c r="AP19" s="797"/>
      <c r="AQ19" s="797"/>
      <c r="AR19" s="797"/>
      <c r="AS19" s="797"/>
      <c r="AT19" s="849"/>
    </row>
    <row r="20" spans="1:46" s="60" customFormat="1" ht="27.95" customHeight="1" thickTop="1" x14ac:dyDescent="0.25">
      <c r="A20" s="835">
        <v>3</v>
      </c>
      <c r="B20" s="871" t="str">
        <f>+'CONSOLIDADO ENE-DIC 2017'!C33</f>
        <v>Implementar 100% los planes institucionales de bienestar, capacitación y seguridad y salud en el trabajo</v>
      </c>
      <c r="C20" s="811">
        <v>0.04</v>
      </c>
      <c r="D20" s="811">
        <v>0.16</v>
      </c>
      <c r="E20" s="811">
        <v>0.27</v>
      </c>
      <c r="F20" s="811">
        <v>0.38</v>
      </c>
      <c r="G20" s="811">
        <v>0.42</v>
      </c>
      <c r="H20" s="811">
        <v>0.56000000000000005</v>
      </c>
      <c r="I20" s="811">
        <v>0.56000000000000005</v>
      </c>
      <c r="J20" s="811">
        <v>0.64</v>
      </c>
      <c r="K20" s="811">
        <v>0.73</v>
      </c>
      <c r="L20" s="811">
        <v>0.85</v>
      </c>
      <c r="M20" s="811">
        <v>0.91</v>
      </c>
      <c r="N20" s="811">
        <v>1</v>
      </c>
      <c r="O20" s="872">
        <v>1</v>
      </c>
      <c r="P20" s="50"/>
      <c r="Q20" s="861" t="s">
        <v>70</v>
      </c>
      <c r="R20" s="864" t="s">
        <v>145</v>
      </c>
      <c r="S20" s="42" t="s">
        <v>44</v>
      </c>
      <c r="T20" s="294"/>
      <c r="U20" s="294">
        <v>16.5</v>
      </c>
      <c r="V20" s="294">
        <v>5.5</v>
      </c>
      <c r="W20" s="294">
        <v>11</v>
      </c>
      <c r="X20" s="294">
        <v>5.5</v>
      </c>
      <c r="Y20" s="294">
        <v>16.5</v>
      </c>
      <c r="Z20" s="294"/>
      <c r="AA20" s="311">
        <v>5.5</v>
      </c>
      <c r="AB20" s="294">
        <v>11</v>
      </c>
      <c r="AC20" s="311">
        <v>11</v>
      </c>
      <c r="AD20" s="294">
        <v>5.5</v>
      </c>
      <c r="AE20" s="294">
        <v>12</v>
      </c>
      <c r="AF20" s="11">
        <f t="shared" ref="AF20" si="74">IF(SUM(T20:AE20)=100,SUM(T20:AE20),IF(SUM(T20:AE20)=0,0,"Debe ponderar 100 puntos"))</f>
        <v>100</v>
      </c>
      <c r="AG20" s="6"/>
      <c r="AH20" s="782" t="str">
        <f t="shared" ref="AH20" si="75">IF(AND(T20=0,T21=0),"No Prog ni Ejec",IF(T20=0,CONCATENATE("No Prog, Ejec=  ",T21),T21/T20))</f>
        <v>No Prog ni Ejec</v>
      </c>
      <c r="AI20" s="792">
        <f t="shared" ref="AI20" si="76">IF(AND(U20=0,U21=0),"No Prog ni Ejec",IF(U20=0,CONCATENATE("No Prog, Ejec=  ",U21),U21/U20))</f>
        <v>1</v>
      </c>
      <c r="AJ20" s="792">
        <f t="shared" ref="AJ20" si="77">IF(AND(V20=0,V21=0),"No Prog ni Ejec",IF(V20=0,CONCATENATE("No Prog, Ejec=  ",V21),V21/V20))</f>
        <v>1</v>
      </c>
      <c r="AK20" s="792">
        <f t="shared" ref="AK20" si="78">IF(AND(W20=0,W21=0),"No Prog ni Ejec",IF(W20=0,CONCATENATE("No Prog, Ejec=  ",W21),W21/W20))</f>
        <v>1</v>
      </c>
      <c r="AL20" s="792">
        <f t="shared" ref="AL20" si="79">IF(AND(X20=0,X21=0),"No Prog ni Ejec",IF(X20=0,CONCATENATE("No Prog, Ejec=  ",X21),X21/X20))</f>
        <v>1.0909090909090908</v>
      </c>
      <c r="AM20" s="792">
        <f t="shared" ref="AM20" si="80">IF(AND(Y20=0,Y21=0),"No Prog ni Ejec",IF(Y20=0,CONCATENATE("No Prog, Ejec=  ",Y21),Y21/Y20))</f>
        <v>1</v>
      </c>
      <c r="AN20" s="792" t="str">
        <f t="shared" ref="AN20" si="81">IF(AND(Z20=0,Z21=0),"No Prog ni Ejec",IF(Z20=0,CONCATENATE("No Prog, Ejec=  ",Z21),Z21/Z20))</f>
        <v>No Prog ni Ejec</v>
      </c>
      <c r="AO20" s="792">
        <f t="shared" ref="AO20" si="82">IF(AND(AA20=0,AA21=0),"No Prog ni Ejec",IF(AA20=0,CONCATENATE("No Prog, Ejec=  ",AA21),AA21/AA20))</f>
        <v>0.87272727272727268</v>
      </c>
      <c r="AP20" s="792">
        <f t="shared" ref="AP20" si="83">IF(AND(AB20=0,AB21=0),"No Prog ni Ejec",IF(AB20=0,CONCATENATE("No Prog, Ejec=  ",AB21),AB21/AB20))</f>
        <v>1</v>
      </c>
      <c r="AQ20" s="792">
        <f t="shared" ref="AQ20" si="84">IF(AND(AC20=0,AC21=0),"No Prog ni Ejec",IF(AC20=0,CONCATENATE("No Prog, Ejec=  ",AC21),AC21/AC20))</f>
        <v>1</v>
      </c>
      <c r="AR20" s="792">
        <f t="shared" ref="AR20" si="85">IF(AND(AD20=0,AD21=0),"No Prog ni Ejec",IF(AD20=0,CONCATENATE("No Prog, Ejec=  ",AD21),AD21/AD20))</f>
        <v>1</v>
      </c>
      <c r="AS20" s="792">
        <f t="shared" ref="AS20" si="86">IF(AND(AE20=0,AE21=0),"No Prog ni Ejec",IF(AE20=0,CONCATENATE("No Prog, Ejec=  ",AE21),AE21/AE20))</f>
        <v>1</v>
      </c>
      <c r="AT20" s="780">
        <v>1</v>
      </c>
    </row>
    <row r="21" spans="1:46" s="60" customFormat="1" ht="27.95" customHeight="1" x14ac:dyDescent="0.25">
      <c r="A21" s="824"/>
      <c r="B21" s="789"/>
      <c r="C21" s="812"/>
      <c r="D21" s="812"/>
      <c r="E21" s="812"/>
      <c r="F21" s="812"/>
      <c r="G21" s="812"/>
      <c r="H21" s="812"/>
      <c r="I21" s="812"/>
      <c r="J21" s="812"/>
      <c r="K21" s="812"/>
      <c r="L21" s="812"/>
      <c r="M21" s="812"/>
      <c r="N21" s="812"/>
      <c r="O21" s="869" t="e">
        <f>IF(M21&lt;&gt;"",M21,IF(K21&lt;&gt;"",K21,IF(I21&lt;&gt;"",I21,IF(G21&lt;&gt;"",G21,IF(E21&lt;&gt;"",E21,IF(C21&lt;&gt;"",C21,IF(A21&lt;&gt;"",A21,IF(#REF!&lt;&gt;"",#REF!,O25))))))))</f>
        <v>#REF!</v>
      </c>
      <c r="P21" s="50"/>
      <c r="Q21" s="850"/>
      <c r="R21" s="851"/>
      <c r="S21" s="43" t="s">
        <v>45</v>
      </c>
      <c r="T21" s="65"/>
      <c r="U21" s="295">
        <v>16.5</v>
      </c>
      <c r="V21" s="295">
        <v>5.5</v>
      </c>
      <c r="W21" s="295">
        <v>11</v>
      </c>
      <c r="X21" s="65">
        <v>6</v>
      </c>
      <c r="Y21" s="65">
        <v>16.5</v>
      </c>
      <c r="Z21" s="69"/>
      <c r="AA21" s="312">
        <v>4.8</v>
      </c>
      <c r="AB21" s="69">
        <v>11</v>
      </c>
      <c r="AC21" s="313">
        <v>11</v>
      </c>
      <c r="AD21" s="314">
        <v>5.5</v>
      </c>
      <c r="AE21" s="69">
        <v>12</v>
      </c>
      <c r="AF21" s="12">
        <f t="shared" ref="AF21" si="87">SUM(T21:AE21)</f>
        <v>99.8</v>
      </c>
      <c r="AG21" s="6"/>
      <c r="AH21" s="795"/>
      <c r="AI21" s="793"/>
      <c r="AJ21" s="793"/>
      <c r="AK21" s="793"/>
      <c r="AL21" s="793"/>
      <c r="AM21" s="793"/>
      <c r="AN21" s="793"/>
      <c r="AO21" s="793"/>
      <c r="AP21" s="793"/>
      <c r="AQ21" s="793"/>
      <c r="AR21" s="793"/>
      <c r="AS21" s="793"/>
      <c r="AT21" s="794"/>
    </row>
    <row r="22" spans="1:46" s="60" customFormat="1" ht="27.95" customHeight="1" x14ac:dyDescent="0.25">
      <c r="A22" s="824"/>
      <c r="B22" s="789"/>
      <c r="C22" s="812"/>
      <c r="D22" s="812"/>
      <c r="E22" s="812"/>
      <c r="F22" s="812"/>
      <c r="G22" s="812"/>
      <c r="H22" s="812"/>
      <c r="I22" s="812"/>
      <c r="J22" s="812"/>
      <c r="K22" s="812"/>
      <c r="L22" s="812"/>
      <c r="M22" s="812"/>
      <c r="N22" s="812"/>
      <c r="O22" s="869" t="e">
        <f>IF(M22&lt;&gt;"",M22,IF(K22&lt;&gt;"",K22,IF(I22&lt;&gt;"",I22,IF(G22&lt;&gt;"",G22,IF(E22&lt;&gt;"",E22,IF(C22&lt;&gt;"",C22,IF(A22&lt;&gt;"",A22,IF(#REF!&lt;&gt;"",#REF!,O26))))))))</f>
        <v>#REF!</v>
      </c>
      <c r="P22" s="50"/>
      <c r="Q22" s="850" t="s">
        <v>71</v>
      </c>
      <c r="R22" s="851" t="s">
        <v>146</v>
      </c>
      <c r="S22" s="44" t="s">
        <v>44</v>
      </c>
      <c r="T22" s="68">
        <v>8</v>
      </c>
      <c r="U22" s="68">
        <v>8</v>
      </c>
      <c r="V22" s="68">
        <v>8</v>
      </c>
      <c r="W22" s="68">
        <v>8</v>
      </c>
      <c r="X22" s="68">
        <v>8</v>
      </c>
      <c r="Y22" s="68">
        <v>8</v>
      </c>
      <c r="Z22" s="68">
        <v>8</v>
      </c>
      <c r="AA22" s="307">
        <v>8</v>
      </c>
      <c r="AB22" s="68">
        <v>9</v>
      </c>
      <c r="AC22" s="307">
        <v>9</v>
      </c>
      <c r="AD22" s="68">
        <v>9</v>
      </c>
      <c r="AE22" s="68">
        <v>9</v>
      </c>
      <c r="AF22" s="10">
        <f t="shared" ref="AF22" si="88">IF(SUM(T22:AE22)=100,SUM(T22:AE22),IF(SUM(T22:AE22)=0,0,"Debe ponderar 100 puntos"))</f>
        <v>100</v>
      </c>
      <c r="AG22" s="6"/>
      <c r="AH22" s="795">
        <f t="shared" ref="AH22" si="89">IF(AND(T22=0,T23=0),"No Prog ni Ejec",IF(T22=0,CONCATENATE("No Prog, Ejec=  ",T23),T23/T22))</f>
        <v>1</v>
      </c>
      <c r="AI22" s="793">
        <f t="shared" ref="AI22" si="90">IF(AND(U22=0,U23=0),"No Prog ni Ejec",IF(U22=0,CONCATENATE("No Prog, Ejec=  ",U23),U23/U22))</f>
        <v>1</v>
      </c>
      <c r="AJ22" s="793">
        <f t="shared" ref="AJ22" si="91">IF(AND(V22=0,V23=0),"No Prog ni Ejec",IF(V22=0,CONCATENATE("No Prog, Ejec=  ",V23),V23/V22))</f>
        <v>1</v>
      </c>
      <c r="AK22" s="793">
        <f t="shared" ref="AK22" si="92">IF(AND(W22=0,W23=0),"No Prog ni Ejec",IF(W22=0,CONCATENATE("No Prog, Ejec=  ",W23),W23/W22))</f>
        <v>1</v>
      </c>
      <c r="AL22" s="793">
        <f t="shared" ref="AL22" si="93">IF(AND(X22=0,X23=0),"No Prog ni Ejec",IF(X22=0,CONCATENATE("No Prog, Ejec=  ",X23),X23/X22))</f>
        <v>1</v>
      </c>
      <c r="AM22" s="793">
        <f t="shared" ref="AM22" si="94">IF(AND(Y22=0,Y23=0),"No Prog ni Ejec",IF(Y22=0,CONCATENATE("No Prog, Ejec=  ",Y23),Y23/Y22))</f>
        <v>1</v>
      </c>
      <c r="AN22" s="793">
        <f t="shared" ref="AN22" si="95">IF(AND(Z22=0,Z23=0),"No Prog ni Ejec",IF(Z22=0,CONCATENATE("No Prog, Ejec=  ",Z23),Z23/Z22))</f>
        <v>1</v>
      </c>
      <c r="AO22" s="793">
        <f t="shared" ref="AO22" si="96">IF(AND(AA22=0,AA23=0),"No Prog ni Ejec",IF(AA22=0,CONCATENATE("No Prog, Ejec=  ",AA23),AA23/AA22))</f>
        <v>1</v>
      </c>
      <c r="AP22" s="793">
        <f t="shared" ref="AP22" si="97">IF(AND(AB22=0,AB23=0),"No Prog ni Ejec",IF(AB22=0,CONCATENATE("No Prog, Ejec=  ",AB23),AB23/AB22))</f>
        <v>1</v>
      </c>
      <c r="AQ22" s="793">
        <f t="shared" ref="AQ22" si="98">IF(AND(AC22=0,AC23=0),"No Prog ni Ejec",IF(AC22=0,CONCATENATE("No Prog, Ejec=  ",AC23),AC23/AC22))</f>
        <v>1</v>
      </c>
      <c r="AR22" s="793">
        <f t="shared" ref="AR22" si="99">IF(AND(AD22=0,AD23=0),"No Prog ni Ejec",IF(AD22=0,CONCATENATE("No Prog, Ejec=  ",AD23),AD23/AD22))</f>
        <v>1</v>
      </c>
      <c r="AS22" s="793">
        <f t="shared" ref="AS22" si="100">IF(AND(AE22=0,AE23=0),"No Prog ni Ejec",IF(AE22=0,CONCATENATE("No Prog, Ejec=  ",AE23),AE23/AE22))</f>
        <v>1</v>
      </c>
      <c r="AT22" s="794">
        <f t="shared" ref="AT22" si="101">IF(AND(AF22=0,AF23=0),"No Prog ni Ejec",IF(AF22=0,CONCATENATE("No Prog, Ejec=  ",AF23),AF23/AF22))</f>
        <v>1</v>
      </c>
    </row>
    <row r="23" spans="1:46" s="60" customFormat="1" ht="27.95" customHeight="1" x14ac:dyDescent="0.25">
      <c r="A23" s="824"/>
      <c r="B23" s="789"/>
      <c r="C23" s="812"/>
      <c r="D23" s="812"/>
      <c r="E23" s="812"/>
      <c r="F23" s="812"/>
      <c r="G23" s="812"/>
      <c r="H23" s="812"/>
      <c r="I23" s="812"/>
      <c r="J23" s="812"/>
      <c r="K23" s="812"/>
      <c r="L23" s="812"/>
      <c r="M23" s="812"/>
      <c r="N23" s="812"/>
      <c r="O23" s="869" t="e">
        <f>IF(M23&lt;&gt;"",M23,IF(K23&lt;&gt;"",K23,IF(I23&lt;&gt;"",I23,IF(G23&lt;&gt;"",G23,IF(E23&lt;&gt;"",E23,IF(C23&lt;&gt;"",C23,IF(A23&lt;&gt;"",A23,IF(#REF!&lt;&gt;"",#REF!,O27))))))))</f>
        <v>#REF!</v>
      </c>
      <c r="P23" s="50"/>
      <c r="Q23" s="850"/>
      <c r="R23" s="851"/>
      <c r="S23" s="43" t="s">
        <v>45</v>
      </c>
      <c r="T23" s="65">
        <v>8</v>
      </c>
      <c r="U23" s="65">
        <v>8</v>
      </c>
      <c r="V23" s="65">
        <v>8</v>
      </c>
      <c r="W23" s="65">
        <v>8</v>
      </c>
      <c r="X23" s="65">
        <v>8</v>
      </c>
      <c r="Y23" s="65">
        <v>8</v>
      </c>
      <c r="Z23" s="65">
        <v>8</v>
      </c>
      <c r="AA23" s="306">
        <v>8</v>
      </c>
      <c r="AB23" s="65">
        <v>9</v>
      </c>
      <c r="AC23" s="306">
        <v>9</v>
      </c>
      <c r="AD23" s="65">
        <v>9</v>
      </c>
      <c r="AE23" s="65">
        <v>9</v>
      </c>
      <c r="AF23" s="9">
        <f t="shared" ref="AF23" si="102">SUM(T23:AE23)</f>
        <v>100</v>
      </c>
      <c r="AG23" s="6"/>
      <c r="AH23" s="795"/>
      <c r="AI23" s="793"/>
      <c r="AJ23" s="793"/>
      <c r="AK23" s="793"/>
      <c r="AL23" s="793"/>
      <c r="AM23" s="793"/>
      <c r="AN23" s="793"/>
      <c r="AO23" s="793"/>
      <c r="AP23" s="793"/>
      <c r="AQ23" s="793"/>
      <c r="AR23" s="793"/>
      <c r="AS23" s="793"/>
      <c r="AT23" s="794"/>
    </row>
    <row r="24" spans="1:46" s="60" customFormat="1" ht="27.95" customHeight="1" x14ac:dyDescent="0.25">
      <c r="A24" s="824"/>
      <c r="B24" s="789"/>
      <c r="C24" s="812"/>
      <c r="D24" s="812"/>
      <c r="E24" s="812"/>
      <c r="F24" s="812"/>
      <c r="G24" s="812"/>
      <c r="H24" s="812"/>
      <c r="I24" s="812"/>
      <c r="J24" s="812"/>
      <c r="K24" s="812"/>
      <c r="L24" s="812"/>
      <c r="M24" s="812"/>
      <c r="N24" s="812"/>
      <c r="O24" s="869" t="e">
        <f>IF(M24&lt;&gt;"",M24,IF(K24&lt;&gt;"",K24,IF(I24&lt;&gt;"",I24,IF(G24&lt;&gt;"",G24,IF(E24&lt;&gt;"",E24,IF(C24&lt;&gt;"",C24,IF(A24&lt;&gt;"",A24,IF(#REF!&lt;&gt;"",#REF!,O28))))))))</f>
        <v>#REF!</v>
      </c>
      <c r="P24" s="50"/>
      <c r="Q24" s="850" t="s">
        <v>72</v>
      </c>
      <c r="R24" s="851" t="s">
        <v>147</v>
      </c>
      <c r="S24" s="44" t="s">
        <v>44</v>
      </c>
      <c r="T24" s="68">
        <v>8</v>
      </c>
      <c r="U24" s="68">
        <v>8</v>
      </c>
      <c r="V24" s="298">
        <v>17.5</v>
      </c>
      <c r="W24" s="68">
        <v>14</v>
      </c>
      <c r="X24" s="68">
        <v>14</v>
      </c>
      <c r="Y24" s="68">
        <v>14</v>
      </c>
      <c r="Z24" s="298">
        <v>3.5</v>
      </c>
      <c r="AA24" s="315">
        <v>3.5</v>
      </c>
      <c r="AB24" s="298"/>
      <c r="AC24" s="315">
        <v>10.5</v>
      </c>
      <c r="AD24" s="298">
        <v>3.5</v>
      </c>
      <c r="AE24" s="298">
        <v>3.5</v>
      </c>
      <c r="AF24" s="8">
        <f t="shared" ref="AF24" si="103">IF(SUM(T24:AE24)=100,SUM(T24:AE24),IF(SUM(T24:AE24)=0,0,"Debe ponderar 100 puntos"))</f>
        <v>100</v>
      </c>
      <c r="AG24" s="6"/>
      <c r="AH24" s="795">
        <f t="shared" ref="AH24" si="104">IF(AND(T24=0,T25=0),"No Prog ni Ejec",IF(T24=0,CONCATENATE("No Prog, Ejec=  ",T25),T25/T24))</f>
        <v>0.5</v>
      </c>
      <c r="AI24" s="793">
        <f t="shared" ref="AI24" si="105">IF(AND(U24=0,U25=0),"No Prog ni Ejec",IF(U24=0,CONCATENATE("No Prog, Ejec=  ",U25),U25/U24))</f>
        <v>1.5</v>
      </c>
      <c r="AJ24" s="793">
        <f t="shared" ref="AJ24" si="106">IF(AND(V24=0,V25=0),"No Prog ni Ejec",IF(V24=0,CONCATENATE("No Prog, Ejec=  ",V25),V25/V24))</f>
        <v>1</v>
      </c>
      <c r="AK24" s="793">
        <f t="shared" ref="AK24" si="107">IF(AND(W24=0,W25=0),"No Prog ni Ejec",IF(W24=0,CONCATENATE("No Prog, Ejec=  ",W25),W25/W24))</f>
        <v>1</v>
      </c>
      <c r="AL24" s="798">
        <v>1</v>
      </c>
      <c r="AM24" s="793">
        <f t="shared" ref="AM24" si="108">IF(AND(Y24=0,Y25=0),"No Prog ni Ejec",IF(Y24=0,CONCATENATE("No Prog, Ejec=  ",Y25),Y25/Y24))</f>
        <v>1</v>
      </c>
      <c r="AN24" s="793">
        <f t="shared" ref="AN24" si="109">IF(AND(Z24=0,Z25=0),"No Prog ni Ejec",IF(Z24=0,CONCATENATE("No Prog, Ejec=  ",Z25),Z25/Z24))</f>
        <v>1</v>
      </c>
      <c r="AO24" s="793">
        <f t="shared" ref="AO24" si="110">IF(AND(AA24=0,AA25=0),"No Prog ni Ejec",IF(AA24=0,CONCATENATE("No Prog, Ejec=  ",AA25),AA25/AA24))</f>
        <v>1</v>
      </c>
      <c r="AP24" s="793" t="str">
        <f t="shared" ref="AP24" si="111">IF(AND(AB24=0,AB25=0),"No Prog ni Ejec",IF(AB24=0,CONCATENATE("No Prog, Ejec=  ",AB25),AB25/AB24))</f>
        <v>No Prog, Ejec=  5,2</v>
      </c>
      <c r="AQ24" s="793">
        <f t="shared" ref="AQ24" si="112">IF(AND(AC24=0,AC25=0),"No Prog ni Ejec",IF(AC24=0,CONCATENATE("No Prog, Ejec=  ",AC25),AC25/AC24))</f>
        <v>1.5238095238095237</v>
      </c>
      <c r="AR24" s="793">
        <f t="shared" ref="AR24" si="113">IF(AND(AD24=0,AD25=0),"No Prog ni Ejec",IF(AD24=0,CONCATENATE("No Prog, Ejec=  ",AD25),AD25/AD24))</f>
        <v>1</v>
      </c>
      <c r="AS24" s="793">
        <f t="shared" ref="AS24" si="114">IF(AND(AE24=0,AE25=0),"No Prog ni Ejec",IF(AE24=0,CONCATENATE("No Prog, Ejec=  ",AE25),AE25/AE24))</f>
        <v>2</v>
      </c>
      <c r="AT24" s="794">
        <v>1</v>
      </c>
    </row>
    <row r="25" spans="1:46" s="60" customFormat="1" ht="27.95" customHeight="1" thickBot="1" x14ac:dyDescent="0.3">
      <c r="A25" s="825"/>
      <c r="B25" s="790"/>
      <c r="C25" s="836"/>
      <c r="D25" s="836"/>
      <c r="E25" s="836"/>
      <c r="F25" s="836"/>
      <c r="G25" s="836"/>
      <c r="H25" s="836"/>
      <c r="I25" s="836"/>
      <c r="J25" s="836"/>
      <c r="K25" s="836"/>
      <c r="L25" s="836"/>
      <c r="M25" s="836"/>
      <c r="N25" s="836"/>
      <c r="O25" s="870" t="e">
        <f>IF(M25&lt;&gt;"",M25,IF(K25&lt;&gt;"",K25,IF(I25&lt;&gt;"",I25,IF(G25&lt;&gt;"",G25,IF(E25&lt;&gt;"",E25,IF(C25&lt;&gt;"",C25,IF(A25&lt;&gt;"",A25,IF(#REF!&lt;&gt;"",#REF!,O29))))))))</f>
        <v>#REF!</v>
      </c>
      <c r="P25" s="50"/>
      <c r="Q25" s="850"/>
      <c r="R25" s="851"/>
      <c r="S25" s="43" t="s">
        <v>45</v>
      </c>
      <c r="T25" s="66">
        <v>4</v>
      </c>
      <c r="U25" s="66">
        <v>12</v>
      </c>
      <c r="V25" s="316">
        <v>17.5</v>
      </c>
      <c r="W25" s="66">
        <v>14</v>
      </c>
      <c r="X25" s="66" t="s">
        <v>432</v>
      </c>
      <c r="Y25" s="66">
        <v>14</v>
      </c>
      <c r="Z25" s="316">
        <v>3.5</v>
      </c>
      <c r="AA25" s="317">
        <v>3.5</v>
      </c>
      <c r="AB25" s="316">
        <v>5.2</v>
      </c>
      <c r="AC25" s="308">
        <v>16</v>
      </c>
      <c r="AD25" s="316">
        <v>3.5</v>
      </c>
      <c r="AE25" s="66">
        <v>7</v>
      </c>
      <c r="AF25" s="9">
        <f t="shared" ref="AF25" si="115">SUM(T25:AE25)</f>
        <v>100.2</v>
      </c>
      <c r="AG25" s="6"/>
      <c r="AH25" s="796"/>
      <c r="AI25" s="797"/>
      <c r="AJ25" s="797"/>
      <c r="AK25" s="797"/>
      <c r="AL25" s="799"/>
      <c r="AM25" s="797"/>
      <c r="AN25" s="797"/>
      <c r="AO25" s="797"/>
      <c r="AP25" s="797"/>
      <c r="AQ25" s="797"/>
      <c r="AR25" s="797"/>
      <c r="AS25" s="797"/>
      <c r="AT25" s="794"/>
    </row>
    <row r="26" spans="1:46" s="60" customFormat="1" ht="27.95" customHeight="1" thickTop="1" x14ac:dyDescent="0.25">
      <c r="A26" s="835">
        <v>4</v>
      </c>
      <c r="B26" s="871" t="str">
        <f>+'CONSOLIDADO ENE-DIC 2017'!C34</f>
        <v>Mantener 100% la gestión del desarrollo del talento humano</v>
      </c>
      <c r="C26" s="811">
        <v>0.05</v>
      </c>
      <c r="D26" s="811">
        <v>0.12</v>
      </c>
      <c r="E26" s="811">
        <v>0.2</v>
      </c>
      <c r="F26" s="811">
        <v>0.28000000000000003</v>
      </c>
      <c r="G26" s="811">
        <v>0.36</v>
      </c>
      <c r="H26" s="811">
        <v>0.41</v>
      </c>
      <c r="I26" s="811">
        <v>0.48</v>
      </c>
      <c r="J26" s="811">
        <v>0.54</v>
      </c>
      <c r="K26" s="811">
        <v>0.62</v>
      </c>
      <c r="L26" s="811">
        <v>0.75</v>
      </c>
      <c r="M26" s="811">
        <v>0.87</v>
      </c>
      <c r="N26" s="811">
        <v>1</v>
      </c>
      <c r="O26" s="872">
        <v>1</v>
      </c>
      <c r="P26" s="50"/>
      <c r="Q26" s="861" t="s">
        <v>77</v>
      </c>
      <c r="R26" s="864" t="s">
        <v>315</v>
      </c>
      <c r="S26" s="42" t="s">
        <v>44</v>
      </c>
      <c r="T26" s="64">
        <v>8</v>
      </c>
      <c r="U26" s="64">
        <v>8</v>
      </c>
      <c r="V26" s="64">
        <v>8</v>
      </c>
      <c r="W26" s="64">
        <v>8</v>
      </c>
      <c r="X26" s="64">
        <v>8</v>
      </c>
      <c r="Y26" s="64">
        <v>8</v>
      </c>
      <c r="Z26" s="64">
        <v>8</v>
      </c>
      <c r="AA26" s="305">
        <v>8</v>
      </c>
      <c r="AB26" s="64">
        <v>9</v>
      </c>
      <c r="AC26" s="305">
        <v>9</v>
      </c>
      <c r="AD26" s="64">
        <v>9</v>
      </c>
      <c r="AE26" s="64">
        <v>9</v>
      </c>
      <c r="AF26" s="11">
        <f t="shared" ref="AF26" si="116">IF(SUM(T26:AE26)=100,SUM(T26:AE26),IF(SUM(T26:AE26)=0,0,"Debe ponderar 100 puntos"))</f>
        <v>100</v>
      </c>
      <c r="AG26" s="6"/>
      <c r="AH26" s="782">
        <f t="shared" ref="AH26" si="117">IF(AND(T26=0,T27=0),"No Prog ni Ejec",IF(T26=0,CONCATENATE("No Prog, Ejec=  ",T27),T27/T26))</f>
        <v>1</v>
      </c>
      <c r="AI26" s="792">
        <f t="shared" ref="AI26" si="118">IF(AND(U26=0,U27=0),"No Prog ni Ejec",IF(U26=0,CONCATENATE("No Prog, Ejec=  ",U27),U27/U26))</f>
        <v>1</v>
      </c>
      <c r="AJ26" s="792">
        <f t="shared" ref="AJ26" si="119">IF(AND(V26=0,V27=0),"No Prog ni Ejec",IF(V26=0,CONCATENATE("No Prog, Ejec=  ",V27),V27/V26))</f>
        <v>1</v>
      </c>
      <c r="AK26" s="792">
        <f t="shared" ref="AK26" si="120">IF(AND(W26=0,W27=0),"No Prog ni Ejec",IF(W26=0,CONCATENATE("No Prog, Ejec=  ",W27),W27/W26))</f>
        <v>1</v>
      </c>
      <c r="AL26" s="792">
        <f t="shared" ref="AL26" si="121">IF(AND(X26=0,X27=0),"No Prog ni Ejec",IF(X26=0,CONCATENATE("No Prog, Ejec=  ",X27),X27/X26))</f>
        <v>1</v>
      </c>
      <c r="AM26" s="792">
        <f t="shared" ref="AM26" si="122">IF(AND(Y26=0,Y27=0),"No Prog ni Ejec",IF(Y26=0,CONCATENATE("No Prog, Ejec=  ",Y27),Y27/Y26))</f>
        <v>1</v>
      </c>
      <c r="AN26" s="792">
        <f t="shared" ref="AN26" si="123">IF(AND(Z26=0,Z27=0),"No Prog ni Ejec",IF(Z26=0,CONCATENATE("No Prog, Ejec=  ",Z27),Z27/Z26))</f>
        <v>1</v>
      </c>
      <c r="AO26" s="792">
        <f t="shared" ref="AO26" si="124">IF(AND(AA26=0,AA27=0),"No Prog ni Ejec",IF(AA26=0,CONCATENATE("No Prog, Ejec=  ",AA27),AA27/AA26))</f>
        <v>1</v>
      </c>
      <c r="AP26" s="792">
        <f t="shared" ref="AP26" si="125">IF(AND(AB26=0,AB27=0),"No Prog ni Ejec",IF(AB26=0,CONCATENATE("No Prog, Ejec=  ",AB27),AB27/AB26))</f>
        <v>1</v>
      </c>
      <c r="AQ26" s="792">
        <f t="shared" ref="AQ26" si="126">IF(AND(AC26=0,AC27=0),"No Prog ni Ejec",IF(AC26=0,CONCATENATE("No Prog, Ejec=  ",AC27),AC27/AC26))</f>
        <v>1</v>
      </c>
      <c r="AR26" s="792">
        <f t="shared" ref="AR26" si="127">IF(AND(AD26=0,AD27=0),"No Prog ni Ejec",IF(AD26=0,CONCATENATE("No Prog, Ejec=  ",AD27),AD27/AD26))</f>
        <v>1</v>
      </c>
      <c r="AS26" s="792">
        <f t="shared" ref="AS26" si="128">IF(AND(AE26=0,AE27=0),"No Prog ni Ejec",IF(AE26=0,CONCATENATE("No Prog, Ejec=  ",AE27),AE27/AE26))</f>
        <v>1</v>
      </c>
      <c r="AT26" s="780">
        <f t="shared" ref="AT26" si="129">IF(AND(AF26=0,AF27=0),"No Prog ni Ejec",IF(AF26=0,CONCATENATE("No Prog, Ejec=  ",AF27),AF27/AF26))</f>
        <v>1</v>
      </c>
    </row>
    <row r="27" spans="1:46" s="60" customFormat="1" ht="27.95" customHeight="1" x14ac:dyDescent="0.25">
      <c r="A27" s="824"/>
      <c r="B27" s="789"/>
      <c r="C27" s="812"/>
      <c r="D27" s="812"/>
      <c r="E27" s="812"/>
      <c r="F27" s="812"/>
      <c r="G27" s="812"/>
      <c r="H27" s="812"/>
      <c r="I27" s="812"/>
      <c r="J27" s="812"/>
      <c r="K27" s="812"/>
      <c r="L27" s="812"/>
      <c r="M27" s="812"/>
      <c r="N27" s="812"/>
      <c r="O27" s="869" t="e">
        <f>IF(M27&lt;&gt;"",M27,IF(K27&lt;&gt;"",K27,IF(I27&lt;&gt;"",I27,IF(G27&lt;&gt;"",G27,IF(E27&lt;&gt;"",E27,IF(C27&lt;&gt;"",C27,IF(A27&lt;&gt;"",A27,IF(#REF!&lt;&gt;"",#REF!,O31))))))))</f>
        <v>#REF!</v>
      </c>
      <c r="P27" s="50"/>
      <c r="Q27" s="850"/>
      <c r="R27" s="851"/>
      <c r="S27" s="43" t="s">
        <v>45</v>
      </c>
      <c r="T27" s="65">
        <v>8</v>
      </c>
      <c r="U27" s="65">
        <v>8</v>
      </c>
      <c r="V27" s="65">
        <v>8</v>
      </c>
      <c r="W27" s="65">
        <v>8</v>
      </c>
      <c r="X27" s="65">
        <v>8</v>
      </c>
      <c r="Y27" s="65">
        <v>8</v>
      </c>
      <c r="Z27" s="69">
        <v>8</v>
      </c>
      <c r="AA27" s="313">
        <v>8</v>
      </c>
      <c r="AB27" s="69">
        <v>9</v>
      </c>
      <c r="AC27" s="313">
        <v>9</v>
      </c>
      <c r="AD27" s="313">
        <v>9</v>
      </c>
      <c r="AE27" s="69">
        <v>9</v>
      </c>
      <c r="AF27" s="12">
        <f t="shared" ref="AF27" si="130">SUM(T27:AE27)</f>
        <v>100</v>
      </c>
      <c r="AG27" s="6"/>
      <c r="AH27" s="795"/>
      <c r="AI27" s="793"/>
      <c r="AJ27" s="793"/>
      <c r="AK27" s="793"/>
      <c r="AL27" s="793"/>
      <c r="AM27" s="793"/>
      <c r="AN27" s="793"/>
      <c r="AO27" s="793"/>
      <c r="AP27" s="793"/>
      <c r="AQ27" s="793"/>
      <c r="AR27" s="793"/>
      <c r="AS27" s="793"/>
      <c r="AT27" s="794"/>
    </row>
    <row r="28" spans="1:46" s="60" customFormat="1" ht="24.75" customHeight="1" x14ac:dyDescent="0.25">
      <c r="A28" s="824"/>
      <c r="B28" s="789"/>
      <c r="C28" s="812"/>
      <c r="D28" s="812"/>
      <c r="E28" s="812"/>
      <c r="F28" s="812"/>
      <c r="G28" s="812"/>
      <c r="H28" s="812"/>
      <c r="I28" s="812"/>
      <c r="J28" s="812"/>
      <c r="K28" s="812"/>
      <c r="L28" s="812"/>
      <c r="M28" s="812"/>
      <c r="N28" s="812"/>
      <c r="O28" s="869" t="e">
        <f>IF(M28&lt;&gt;"",M28,IF(K28&lt;&gt;"",K28,IF(I28&lt;&gt;"",I28,IF(G28&lt;&gt;"",G28,IF(E28&lt;&gt;"",E28,IF(C28&lt;&gt;"",C28,IF(A28&lt;&gt;"",A28,IF(#REF!&lt;&gt;"",#REF!,O32))))))))</f>
        <v>#REF!</v>
      </c>
      <c r="P28" s="50"/>
      <c r="Q28" s="850" t="s">
        <v>78</v>
      </c>
      <c r="R28" s="851" t="s">
        <v>316</v>
      </c>
      <c r="S28" s="44" t="s">
        <v>44</v>
      </c>
      <c r="T28" s="68"/>
      <c r="U28" s="68">
        <v>8</v>
      </c>
      <c r="V28" s="68">
        <v>16</v>
      </c>
      <c r="W28" s="68">
        <v>16</v>
      </c>
      <c r="X28" s="68">
        <v>16</v>
      </c>
      <c r="Y28" s="68">
        <v>22</v>
      </c>
      <c r="Z28" s="68">
        <v>22</v>
      </c>
      <c r="AA28" s="307"/>
      <c r="AB28" s="68"/>
      <c r="AC28" s="307"/>
      <c r="AD28" s="302"/>
      <c r="AE28" s="68"/>
      <c r="AF28" s="10">
        <f t="shared" ref="AF28" si="131">IF(SUM(T28:AE28)=100,SUM(T28:AE28),IF(SUM(T28:AE28)=0,0,"Debe ponderar 100 puntos"))</f>
        <v>100</v>
      </c>
      <c r="AG28" s="6"/>
      <c r="AH28" s="795" t="str">
        <f t="shared" ref="AH28" si="132">IF(AND(T28=0,T29=0),"No Prog ni Ejec",IF(T28=0,CONCATENATE("No Prog, Ejec=  ",T29),T29/T28))</f>
        <v>No Prog ni Ejec</v>
      </c>
      <c r="AI28" s="793">
        <f t="shared" ref="AI28" si="133">IF(AND(U28=0,U29=0),"No Prog ni Ejec",IF(U28=0,CONCATENATE("No Prog, Ejec=  ",U29),U29/U28))</f>
        <v>0.75</v>
      </c>
      <c r="AJ28" s="793">
        <f t="shared" ref="AJ28" si="134">IF(AND(V28=0,V29=0),"No Prog ni Ejec",IF(V28=0,CONCATENATE("No Prog, Ejec=  ",V29),V29/V28))</f>
        <v>1.125</v>
      </c>
      <c r="AK28" s="793">
        <f t="shared" ref="AK28" si="135">IF(AND(W28=0,W29=0),"No Prog ni Ejec",IF(W28=0,CONCATENATE("No Prog, Ejec=  ",W29),W29/W28))</f>
        <v>1</v>
      </c>
      <c r="AL28" s="793">
        <f t="shared" ref="AL28" si="136">IF(AND(X28=0,X29=0),"No Prog ni Ejec",IF(X28=0,CONCATENATE("No Prog, Ejec=  ",X29),X29/X28))</f>
        <v>1</v>
      </c>
      <c r="AM28" s="793">
        <f t="shared" ref="AM28" si="137">IF(AND(Y28=0,Y29=0),"No Prog ni Ejec",IF(Y28=0,CONCATENATE("No Prog, Ejec=  ",Y29),Y29/Y28))</f>
        <v>0</v>
      </c>
      <c r="AN28" s="793">
        <f t="shared" ref="AN28" si="138">IF(AND(Z28=0,Z29=0),"No Prog ni Ejec",IF(Z28=0,CONCATENATE("No Prog, Ejec=  ",Z29),Z29/Z28))</f>
        <v>0.31818181818181818</v>
      </c>
      <c r="AO28" s="793" t="str">
        <f t="shared" ref="AO28" si="139">IF(AND(AA28=0,AA29=0),"No Prog ni Ejec",IF(AA28=0,CONCATENATE("No Prog, Ejec=  ",AA29),AA29/AA28))</f>
        <v>No Prog, Ejec=  7</v>
      </c>
      <c r="AP28" s="793" t="str">
        <f t="shared" ref="AP28" si="140">IF(AND(AB28=0,AB29=0),"No Prog ni Ejec",IF(AB28=0,CONCATENATE("No Prog, Ejec=  ",AB29),AB29/AB28))</f>
        <v>No Prog, Ejec=  7</v>
      </c>
      <c r="AQ28" s="793" t="str">
        <f t="shared" ref="AQ28" si="141">IF(AND(AC28=0,AC29=0),"No Prog ni Ejec",IF(AC28=0,CONCATENATE("No Prog, Ejec=  ",AC29),AC29/AC28))</f>
        <v>No Prog, Ejec=  23</v>
      </c>
      <c r="AR28" s="793" t="str">
        <f t="shared" ref="AR28" si="142">IF(AND(AD28=0,AD29=0),"No Prog ni Ejec",IF(AD28=0,CONCATENATE("No Prog, Ejec=  ",AD29),AD29/AD28))</f>
        <v>No Prog ni Ejec</v>
      </c>
      <c r="AS28" s="793" t="str">
        <f t="shared" ref="AS28" si="143">IF(AND(AE28=0,AE29=0),"No Prog ni Ejec",IF(AE28=0,CONCATENATE("No Prog, Ejec=  ",AE29),AE29/AE28))</f>
        <v>No Prog ni Ejec</v>
      </c>
      <c r="AT28" s="794">
        <f t="shared" ref="AT28" si="144">IF(AND(AF28=0,AF29=0),"No Prog ni Ejec",IF(AF28=0,CONCATENATE("No Prog, Ejec=  ",AF29),AF29/AF28))</f>
        <v>1</v>
      </c>
    </row>
    <row r="29" spans="1:46" s="60" customFormat="1" ht="24.75" customHeight="1" x14ac:dyDescent="0.25">
      <c r="A29" s="824"/>
      <c r="B29" s="789"/>
      <c r="C29" s="812"/>
      <c r="D29" s="812"/>
      <c r="E29" s="812"/>
      <c r="F29" s="812"/>
      <c r="G29" s="812"/>
      <c r="H29" s="812"/>
      <c r="I29" s="812"/>
      <c r="J29" s="812"/>
      <c r="K29" s="812"/>
      <c r="L29" s="812"/>
      <c r="M29" s="812"/>
      <c r="N29" s="812"/>
      <c r="O29" s="869" t="e">
        <f>IF(M29&lt;&gt;"",M29,IF(K29&lt;&gt;"",K29,IF(I29&lt;&gt;"",I29,IF(G29&lt;&gt;"",G29,IF(E29&lt;&gt;"",E29,IF(C29&lt;&gt;"",C29,IF(A29&lt;&gt;"",A29,IF(#REF!&lt;&gt;"",#REF!,O33))))))))</f>
        <v>#REF!</v>
      </c>
      <c r="P29" s="50"/>
      <c r="Q29" s="850"/>
      <c r="R29" s="851"/>
      <c r="S29" s="43" t="s">
        <v>45</v>
      </c>
      <c r="T29" s="65"/>
      <c r="U29" s="65">
        <v>6</v>
      </c>
      <c r="V29" s="65">
        <v>18</v>
      </c>
      <c r="W29" s="65">
        <v>16</v>
      </c>
      <c r="X29" s="65">
        <v>16</v>
      </c>
      <c r="Y29" s="65">
        <v>0</v>
      </c>
      <c r="Z29" s="306">
        <v>7</v>
      </c>
      <c r="AA29" s="306">
        <v>7</v>
      </c>
      <c r="AB29" s="65">
        <v>7</v>
      </c>
      <c r="AC29" s="306">
        <v>23</v>
      </c>
      <c r="AD29" s="257"/>
      <c r="AE29" s="65"/>
      <c r="AF29" s="9">
        <f t="shared" ref="AF29" si="145">SUM(T29:AE29)</f>
        <v>100</v>
      </c>
      <c r="AG29" s="6"/>
      <c r="AH29" s="795"/>
      <c r="AI29" s="793"/>
      <c r="AJ29" s="793"/>
      <c r="AK29" s="793"/>
      <c r="AL29" s="793"/>
      <c r="AM29" s="793"/>
      <c r="AN29" s="793"/>
      <c r="AO29" s="793"/>
      <c r="AP29" s="793"/>
      <c r="AQ29" s="793"/>
      <c r="AR29" s="793"/>
      <c r="AS29" s="793"/>
      <c r="AT29" s="794"/>
    </row>
    <row r="30" spans="1:46" s="60" customFormat="1" ht="20.25" customHeight="1" x14ac:dyDescent="0.25">
      <c r="A30" s="824"/>
      <c r="B30" s="789"/>
      <c r="C30" s="812"/>
      <c r="D30" s="812"/>
      <c r="E30" s="812"/>
      <c r="F30" s="812"/>
      <c r="G30" s="812"/>
      <c r="H30" s="812"/>
      <c r="I30" s="812"/>
      <c r="J30" s="812"/>
      <c r="K30" s="812"/>
      <c r="L30" s="812"/>
      <c r="M30" s="812"/>
      <c r="N30" s="812"/>
      <c r="O30" s="869" t="e">
        <f>IF(M30&lt;&gt;"",M30,IF(K30&lt;&gt;"",K30,IF(I30&lt;&gt;"",I30,IF(G30&lt;&gt;"",G30,IF(E30&lt;&gt;"",E30,IF(C30&lt;&gt;"",C30,IF(A30&lt;&gt;"",A30,IF(#REF!&lt;&gt;"",#REF!,O34))))))))</f>
        <v>#REF!</v>
      </c>
      <c r="P30" s="50"/>
      <c r="Q30" s="850" t="s">
        <v>79</v>
      </c>
      <c r="R30" s="851" t="s">
        <v>317</v>
      </c>
      <c r="S30" s="44" t="s">
        <v>44</v>
      </c>
      <c r="T30" s="68"/>
      <c r="U30" s="68"/>
      <c r="V30" s="68"/>
      <c r="W30" s="68"/>
      <c r="X30" s="302"/>
      <c r="Y30" s="68"/>
      <c r="Z30" s="68"/>
      <c r="AA30" s="307">
        <v>20</v>
      </c>
      <c r="AB30" s="68">
        <v>20</v>
      </c>
      <c r="AC30" s="307">
        <v>20</v>
      </c>
      <c r="AD30" s="68">
        <v>20</v>
      </c>
      <c r="AE30" s="68">
        <v>20</v>
      </c>
      <c r="AF30" s="10">
        <f t="shared" ref="AF30" si="146">IF(SUM(T30:AE30)=100,SUM(T30:AE30),IF(SUM(T30:AE30)=0,0,"Debe ponderar 100 puntos"))</f>
        <v>100</v>
      </c>
      <c r="AG30" s="6"/>
      <c r="AH30" s="795" t="str">
        <f t="shared" ref="AH30" si="147">IF(AND(T30=0,T31=0),"No Prog ni Ejec",IF(T30=0,CONCATENATE("No Prog, Ejec=  ",T31),T31/T30))</f>
        <v>No Prog ni Ejec</v>
      </c>
      <c r="AI30" s="793" t="str">
        <f t="shared" ref="AI30" si="148">IF(AND(U30=0,U31=0),"No Prog ni Ejec",IF(U30=0,CONCATENATE("No Prog, Ejec=  ",U31),U31/U30))</f>
        <v>No Prog ni Ejec</v>
      </c>
      <c r="AJ30" s="793" t="str">
        <f t="shared" ref="AJ30" si="149">IF(AND(V30=0,V31=0),"No Prog ni Ejec",IF(V30=0,CONCATENATE("No Prog, Ejec=  ",V31),V31/V30))</f>
        <v>No Prog ni Ejec</v>
      </c>
      <c r="AK30" s="793" t="str">
        <f t="shared" ref="AK30" si="150">IF(AND(W30=0,W31=0),"No Prog ni Ejec",IF(W30=0,CONCATENATE("No Prog, Ejec=  ",W31),W31/W30))</f>
        <v>No Prog ni Ejec</v>
      </c>
      <c r="AL30" s="793" t="str">
        <f t="shared" ref="AL30" si="151">IF(AND(X30=0,X31=0),"No Prog ni Ejec",IF(X30=0,CONCATENATE("No Prog, Ejec=  ",X31),X31/X30))</f>
        <v>No Prog ni Ejec</v>
      </c>
      <c r="AM30" s="793" t="str">
        <f t="shared" ref="AM30" si="152">IF(AND(Y30=0,Y31=0),"No Prog ni Ejec",IF(Y30=0,CONCATENATE("No Prog, Ejec=  ",Y31),Y31/Y30))</f>
        <v>No Prog ni Ejec</v>
      </c>
      <c r="AN30" s="793" t="str">
        <f t="shared" ref="AN30" si="153">IF(AND(Z30=0,Z31=0),"No Prog ni Ejec",IF(Z30=0,CONCATENATE("No Prog, Ejec=  ",Z31),Z31/Z30))</f>
        <v>No Prog ni Ejec</v>
      </c>
      <c r="AO30" s="793">
        <f t="shared" ref="AO30" si="154">IF(AND(AA30=0,AA31=0),"No Prog ni Ejec",IF(AA30=0,CONCATENATE("No Prog, Ejec=  ",AA31),AA31/AA30))</f>
        <v>0</v>
      </c>
      <c r="AP30" s="793">
        <f t="shared" ref="AP30" si="155">IF(AND(AB30=0,AB31=0),"No Prog ni Ejec",IF(AB30=0,CONCATENATE("No Prog, Ejec=  ",AB31),AB31/AB30))</f>
        <v>0</v>
      </c>
      <c r="AQ30" s="793">
        <f t="shared" ref="AQ30" si="156">IF(AND(AC30=0,AC31=0),"No Prog ni Ejec",IF(AC30=0,CONCATENATE("No Prog, Ejec=  ",AC31),AC31/AC30))</f>
        <v>1</v>
      </c>
      <c r="AR30" s="793">
        <f t="shared" ref="AR30" si="157">IF(AND(AD30=0,AD31=0),"No Prog ni Ejec",IF(AD30=0,CONCATENATE("No Prog, Ejec=  ",AD31),AD31/AD30))</f>
        <v>2</v>
      </c>
      <c r="AS30" s="793">
        <f t="shared" ref="AS30" si="158">IF(AND(AE30=0,AE31=0),"No Prog ni Ejec",IF(AE30=0,CONCATENATE("No Prog, Ejec=  ",AE31),AE31/AE30))</f>
        <v>2</v>
      </c>
      <c r="AT30" s="794">
        <f t="shared" ref="AT30" si="159">IF(AND(AF30=0,AF31=0),"No Prog ni Ejec",IF(AF30=0,CONCATENATE("No Prog, Ejec=  ",AF31),AF31/AF30))</f>
        <v>1</v>
      </c>
    </row>
    <row r="31" spans="1:46" s="60" customFormat="1" ht="20.25" customHeight="1" x14ac:dyDescent="0.25">
      <c r="A31" s="824"/>
      <c r="B31" s="789"/>
      <c r="C31" s="812"/>
      <c r="D31" s="812"/>
      <c r="E31" s="812"/>
      <c r="F31" s="812"/>
      <c r="G31" s="812"/>
      <c r="H31" s="812"/>
      <c r="I31" s="812"/>
      <c r="J31" s="812"/>
      <c r="K31" s="812"/>
      <c r="L31" s="812"/>
      <c r="M31" s="812"/>
      <c r="N31" s="812"/>
      <c r="O31" s="869" t="e">
        <f>IF(M31&lt;&gt;"",M31,IF(K31&lt;&gt;"",K31,IF(I31&lt;&gt;"",I31,IF(G31&lt;&gt;"",G31,IF(E31&lt;&gt;"",E31,IF(C31&lt;&gt;"",C31,IF(A31&lt;&gt;"",A31,IF(#REF!&lt;&gt;"",#REF!,O35))))))))</f>
        <v>#REF!</v>
      </c>
      <c r="P31" s="50"/>
      <c r="Q31" s="850"/>
      <c r="R31" s="851"/>
      <c r="S31" s="43" t="s">
        <v>45</v>
      </c>
      <c r="T31" s="65"/>
      <c r="U31" s="65"/>
      <c r="V31" s="65"/>
      <c r="W31" s="65"/>
      <c r="X31" s="257"/>
      <c r="Y31" s="65"/>
      <c r="Z31" s="65"/>
      <c r="AA31" s="306">
        <v>0</v>
      </c>
      <c r="AB31" s="65">
        <v>0</v>
      </c>
      <c r="AC31" s="306">
        <v>20</v>
      </c>
      <c r="AD31" s="65">
        <v>40</v>
      </c>
      <c r="AE31" s="65">
        <v>40</v>
      </c>
      <c r="AF31" s="9">
        <f t="shared" ref="AF31" si="160">SUM(T31:AE31)</f>
        <v>100</v>
      </c>
      <c r="AG31" s="6"/>
      <c r="AH31" s="795"/>
      <c r="AI31" s="793"/>
      <c r="AJ31" s="793"/>
      <c r="AK31" s="793"/>
      <c r="AL31" s="793"/>
      <c r="AM31" s="793"/>
      <c r="AN31" s="793"/>
      <c r="AO31" s="793"/>
      <c r="AP31" s="793"/>
      <c r="AQ31" s="793"/>
      <c r="AR31" s="793"/>
      <c r="AS31" s="793"/>
      <c r="AT31" s="794"/>
    </row>
    <row r="32" spans="1:46" s="60" customFormat="1" ht="45.75" customHeight="1" x14ac:dyDescent="0.25">
      <c r="A32" s="824"/>
      <c r="B32" s="789"/>
      <c r="C32" s="812"/>
      <c r="D32" s="812"/>
      <c r="E32" s="812"/>
      <c r="F32" s="812"/>
      <c r="G32" s="812"/>
      <c r="H32" s="812"/>
      <c r="I32" s="812"/>
      <c r="J32" s="812"/>
      <c r="K32" s="812"/>
      <c r="L32" s="812"/>
      <c r="M32" s="812"/>
      <c r="N32" s="812"/>
      <c r="O32" s="869" t="e">
        <f>IF(M32&lt;&gt;"",M32,IF(K32&lt;&gt;"",K32,IF(I32&lt;&gt;"",I32,IF(G32&lt;&gt;"",G32,IF(E32&lt;&gt;"",E32,IF(C32&lt;&gt;"",C32,IF(A32&lt;&gt;"",A32,IF(#REF!&lt;&gt;"",#REF!,O36))))))))</f>
        <v>#REF!</v>
      </c>
      <c r="P32" s="50"/>
      <c r="Q32" s="850" t="s">
        <v>80</v>
      </c>
      <c r="R32" s="851" t="s">
        <v>148</v>
      </c>
      <c r="S32" s="44" t="s">
        <v>44</v>
      </c>
      <c r="T32" s="68">
        <v>8</v>
      </c>
      <c r="U32" s="68">
        <v>8</v>
      </c>
      <c r="V32" s="68">
        <v>8</v>
      </c>
      <c r="W32" s="68">
        <v>8</v>
      </c>
      <c r="X32" s="68">
        <v>8</v>
      </c>
      <c r="Y32" s="68">
        <v>8</v>
      </c>
      <c r="Z32" s="68">
        <v>8</v>
      </c>
      <c r="AA32" s="307">
        <v>8</v>
      </c>
      <c r="AB32" s="68">
        <v>9</v>
      </c>
      <c r="AC32" s="307">
        <v>9</v>
      </c>
      <c r="AD32" s="68">
        <v>9</v>
      </c>
      <c r="AE32" s="68">
        <v>9</v>
      </c>
      <c r="AF32" s="10">
        <f t="shared" ref="AF32" si="161">IF(SUM(T32:AE32)=100,SUM(T32:AE32),IF(SUM(T32:AE32)=0,0,"Debe ponderar 100 puntos"))</f>
        <v>100</v>
      </c>
      <c r="AG32" s="6"/>
      <c r="AH32" s="795">
        <f t="shared" ref="AH32" si="162">IF(AND(T32=0,T33=0),"No Prog ni Ejec",IF(T32=0,CONCATENATE("No Prog, Ejec=  ",T33),T33/T32))</f>
        <v>1</v>
      </c>
      <c r="AI32" s="793">
        <f t="shared" ref="AI32" si="163">IF(AND(U32=0,U33=0),"No Prog ni Ejec",IF(U32=0,CONCATENATE("No Prog, Ejec=  ",U33),U33/U32))</f>
        <v>1</v>
      </c>
      <c r="AJ32" s="793">
        <f t="shared" ref="AJ32" si="164">IF(AND(V32=0,V33=0),"No Prog ni Ejec",IF(V32=0,CONCATENATE("No Prog, Ejec=  ",V33),V33/V32))</f>
        <v>1</v>
      </c>
      <c r="AK32" s="793">
        <f t="shared" ref="AK32" si="165">IF(AND(W32=0,W33=0),"No Prog ni Ejec",IF(W32=0,CONCATENATE("No Prog, Ejec=  ",W33),W33/W32))</f>
        <v>1</v>
      </c>
      <c r="AL32" s="793">
        <f t="shared" ref="AL32" si="166">IF(AND(X32=0,X33=0),"No Prog ni Ejec",IF(X32=0,CONCATENATE("No Prog, Ejec=  ",X33),X33/X32))</f>
        <v>1</v>
      </c>
      <c r="AM32" s="793">
        <f t="shared" ref="AM32" si="167">IF(AND(Y32=0,Y33=0),"No Prog ni Ejec",IF(Y32=0,CONCATENATE("No Prog, Ejec=  ",Y33),Y33/Y32))</f>
        <v>1</v>
      </c>
      <c r="AN32" s="793">
        <f t="shared" ref="AN32" si="168">IF(AND(Z32=0,Z33=0),"No Prog ni Ejec",IF(Z32=0,CONCATENATE("No Prog, Ejec=  ",Z33),Z33/Z32))</f>
        <v>1</v>
      </c>
      <c r="AO32" s="793">
        <f t="shared" ref="AO32" si="169">IF(AND(AA32=0,AA33=0),"No Prog ni Ejec",IF(AA32=0,CONCATENATE("No Prog, Ejec=  ",AA33),AA33/AA32))</f>
        <v>1</v>
      </c>
      <c r="AP32" s="793">
        <f t="shared" ref="AP32" si="170">IF(AND(AB32=0,AB33=0),"No Prog ni Ejec",IF(AB32=0,CONCATENATE("No Prog, Ejec=  ",AB33),AB33/AB32))</f>
        <v>1</v>
      </c>
      <c r="AQ32" s="793">
        <f t="shared" ref="AQ32" si="171">IF(AND(AC32=0,AC33=0),"No Prog ni Ejec",IF(AC32=0,CONCATENATE("No Prog, Ejec=  ",AC33),AC33/AC32))</f>
        <v>1</v>
      </c>
      <c r="AR32" s="793">
        <f t="shared" ref="AR32" si="172">IF(AND(AD32=0,AD33=0),"No Prog ni Ejec",IF(AD32=0,CONCATENATE("No Prog, Ejec=  ",AD33),AD33/AD32))</f>
        <v>1</v>
      </c>
      <c r="AS32" s="793">
        <f t="shared" ref="AS32" si="173">IF(AND(AE32=0,AE33=0),"No Prog ni Ejec",IF(AE32=0,CONCATENATE("No Prog, Ejec=  ",AE33),AE33/AE32))</f>
        <v>1</v>
      </c>
      <c r="AT32" s="794">
        <f t="shared" ref="AT32" si="174">IF(AND(AF32=0,AF33=0),"No Prog ni Ejec",IF(AF32=0,CONCATENATE("No Prog, Ejec=  ",AF33),AF33/AF32))</f>
        <v>1</v>
      </c>
    </row>
    <row r="33" spans="1:46" s="60" customFormat="1" ht="38.25" customHeight="1" thickBot="1" x14ac:dyDescent="0.3">
      <c r="A33" s="825"/>
      <c r="B33" s="790"/>
      <c r="C33" s="836"/>
      <c r="D33" s="836"/>
      <c r="E33" s="836"/>
      <c r="F33" s="836"/>
      <c r="G33" s="836"/>
      <c r="H33" s="836"/>
      <c r="I33" s="836"/>
      <c r="J33" s="836"/>
      <c r="K33" s="836"/>
      <c r="L33" s="836"/>
      <c r="M33" s="836"/>
      <c r="N33" s="836"/>
      <c r="O33" s="870" t="e">
        <f>IF(M33&lt;&gt;"",M33,IF(K33&lt;&gt;"",K33,IF(I33&lt;&gt;"",I33,IF(G33&lt;&gt;"",G33,IF(E33&lt;&gt;"",E33,IF(C33&lt;&gt;"",C33,IF(A33&lt;&gt;"",A33,IF(#REF!&lt;&gt;"",#REF!,O37))))))))</f>
        <v>#REF!</v>
      </c>
      <c r="P33" s="50"/>
      <c r="Q33" s="850"/>
      <c r="R33" s="866"/>
      <c r="S33" s="43" t="s">
        <v>45</v>
      </c>
      <c r="T33" s="65">
        <v>8</v>
      </c>
      <c r="U33" s="65">
        <v>8</v>
      </c>
      <c r="V33" s="65">
        <v>8</v>
      </c>
      <c r="W33" s="65">
        <v>8</v>
      </c>
      <c r="X33" s="65">
        <v>8</v>
      </c>
      <c r="Y33" s="65">
        <v>8</v>
      </c>
      <c r="Z33" s="65">
        <v>8</v>
      </c>
      <c r="AA33" s="306">
        <v>8</v>
      </c>
      <c r="AB33" s="65">
        <v>9</v>
      </c>
      <c r="AC33" s="306">
        <v>9</v>
      </c>
      <c r="AD33" s="65">
        <v>9</v>
      </c>
      <c r="AE33" s="65">
        <v>9</v>
      </c>
      <c r="AF33" s="9">
        <f t="shared" ref="AF33" si="175">SUM(T33:AE33)</f>
        <v>100</v>
      </c>
      <c r="AG33" s="6"/>
      <c r="AH33" s="796"/>
      <c r="AI33" s="797"/>
      <c r="AJ33" s="797"/>
      <c r="AK33" s="797"/>
      <c r="AL33" s="797"/>
      <c r="AM33" s="797"/>
      <c r="AN33" s="797"/>
      <c r="AO33" s="797"/>
      <c r="AP33" s="797"/>
      <c r="AQ33" s="797"/>
      <c r="AR33" s="797"/>
      <c r="AS33" s="797"/>
      <c r="AT33" s="849"/>
    </row>
    <row r="34" spans="1:46" s="60" customFormat="1" ht="41.25" customHeight="1" thickTop="1" x14ac:dyDescent="0.25">
      <c r="A34" s="835">
        <v>5</v>
      </c>
      <c r="B34" s="871" t="str">
        <f>+'CONSOLIDADO ENE-DIC 2017'!C35</f>
        <v>Alcanzar un 90% de satisfacción en las actividades realizadas en el marco de los programas de bienestar, capacitación y SG-SST</v>
      </c>
      <c r="C34" s="811">
        <v>0</v>
      </c>
      <c r="D34" s="811">
        <v>0</v>
      </c>
      <c r="E34" s="811">
        <v>0</v>
      </c>
      <c r="F34" s="811">
        <v>0.83</v>
      </c>
      <c r="G34" s="811">
        <v>0</v>
      </c>
      <c r="H34" s="811">
        <v>0.92</v>
      </c>
      <c r="I34" s="811">
        <v>0.94</v>
      </c>
      <c r="J34" s="811">
        <v>0.71399999999999997</v>
      </c>
      <c r="K34" s="811">
        <v>1</v>
      </c>
      <c r="L34" s="811">
        <v>0.94499999999999995</v>
      </c>
      <c r="M34" s="811">
        <v>0.96</v>
      </c>
      <c r="N34" s="811">
        <v>0.9</v>
      </c>
      <c r="O34" s="872">
        <v>0.9</v>
      </c>
      <c r="P34" s="50"/>
      <c r="Q34" s="852" t="s">
        <v>106</v>
      </c>
      <c r="R34" s="854" t="s">
        <v>318</v>
      </c>
      <c r="S34" s="42" t="s">
        <v>44</v>
      </c>
      <c r="T34" s="70"/>
      <c r="U34" s="70">
        <v>9</v>
      </c>
      <c r="V34" s="70">
        <v>9</v>
      </c>
      <c r="W34" s="70">
        <v>9</v>
      </c>
      <c r="X34" s="70">
        <v>9</v>
      </c>
      <c r="Y34" s="70">
        <v>9</v>
      </c>
      <c r="Z34" s="70">
        <v>9</v>
      </c>
      <c r="AA34" s="310">
        <v>9</v>
      </c>
      <c r="AB34" s="70">
        <v>9</v>
      </c>
      <c r="AC34" s="310">
        <v>9</v>
      </c>
      <c r="AD34" s="70">
        <v>9</v>
      </c>
      <c r="AE34" s="70">
        <v>10</v>
      </c>
      <c r="AF34" s="11">
        <f t="shared" ref="AF34" si="176">IF(SUM(T34:AE34)=100,SUM(T34:AE34),IF(SUM(T34:AE34)=0,0,"Debe ponderar 100 puntos"))</f>
        <v>100</v>
      </c>
      <c r="AG34" s="6"/>
      <c r="AH34" s="782" t="str">
        <f t="shared" ref="AH34" si="177">IF(AND(T34=0,T35=0),"No Prog ni Ejec",IF(T34=0,CONCATENATE("No Prog, Ejec=  ",T35),T35/T34))</f>
        <v>No Prog ni Ejec</v>
      </c>
      <c r="AI34" s="792">
        <f t="shared" ref="AI34" si="178">IF(AND(U34=0,U35=0),"No Prog ni Ejec",IF(U34=0,CONCATENATE("No Prog, Ejec=  ",U35),U35/U34))</f>
        <v>1</v>
      </c>
      <c r="AJ34" s="792">
        <f t="shared" ref="AJ34" si="179">IF(AND(V34=0,V35=0),"No Prog ni Ejec",IF(V34=0,CONCATENATE("No Prog, Ejec=  ",V35),V35/V34))</f>
        <v>1</v>
      </c>
      <c r="AK34" s="792">
        <f t="shared" ref="AK34" si="180">IF(AND(W34=0,W35=0),"No Prog ni Ejec",IF(W34=0,CONCATENATE("No Prog, Ejec=  ",W35),W35/W34))</f>
        <v>1</v>
      </c>
      <c r="AL34" s="792">
        <f t="shared" ref="AL34" si="181">IF(AND(X34=0,X35=0),"No Prog ni Ejec",IF(X34=0,CONCATENATE("No Prog, Ejec=  ",X35),X35/X34))</f>
        <v>0</v>
      </c>
      <c r="AM34" s="792">
        <f t="shared" ref="AM34" si="182">IF(AND(Y34=0,Y35=0),"No Prog ni Ejec",IF(Y34=0,CONCATENATE("No Prog, Ejec=  ",Y35),Y35/Y34))</f>
        <v>2</v>
      </c>
      <c r="AN34" s="792">
        <f t="shared" ref="AN34" si="183">IF(AND(Z34=0,Z35=0),"No Prog ni Ejec",IF(Z34=0,CONCATENATE("No Prog, Ejec=  ",Z35),Z35/Z34))</f>
        <v>1</v>
      </c>
      <c r="AO34" s="792">
        <f t="shared" ref="AO34" si="184">IF(AND(AA34=0,AA35=0),"No Prog ni Ejec",IF(AA34=0,CONCATENATE("No Prog, Ejec=  ",AA35),AA35/AA34))</f>
        <v>1</v>
      </c>
      <c r="AP34" s="792">
        <f t="shared" ref="AP34" si="185">IF(AND(AB34=0,AB35=0),"No Prog ni Ejec",IF(AB34=0,CONCATENATE("No Prog, Ejec=  ",AB35),AB35/AB34))</f>
        <v>1</v>
      </c>
      <c r="AQ34" s="792">
        <f t="shared" ref="AQ34" si="186">IF(AND(AC34=0,AC35=0),"No Prog ni Ejec",IF(AC34=0,CONCATENATE("No Prog, Ejec=  ",AC35),AC35/AC34))</f>
        <v>1</v>
      </c>
      <c r="AR34" s="792">
        <f t="shared" ref="AR34" si="187">IF(AND(AD34=0,AD35=0),"No Prog ni Ejec",IF(AD34=0,CONCATENATE("No Prog, Ejec=  ",AD35),AD35/AD34))</f>
        <v>0.5</v>
      </c>
      <c r="AS34" s="792">
        <f t="shared" ref="AS34" si="188">IF(AND(AE34=0,AE35=0),"No Prog ni Ejec",IF(AE34=0,CONCATENATE("No Prog, Ejec=  ",AE35),AE35/AE34))</f>
        <v>1.4</v>
      </c>
      <c r="AT34" s="780">
        <v>1</v>
      </c>
    </row>
    <row r="35" spans="1:46" s="60" customFormat="1" ht="41.25" customHeight="1" x14ac:dyDescent="0.25">
      <c r="A35" s="824"/>
      <c r="B35" s="789"/>
      <c r="C35" s="812"/>
      <c r="D35" s="812"/>
      <c r="E35" s="812"/>
      <c r="F35" s="812"/>
      <c r="G35" s="812"/>
      <c r="H35" s="812"/>
      <c r="I35" s="812"/>
      <c r="J35" s="812"/>
      <c r="K35" s="812"/>
      <c r="L35" s="812"/>
      <c r="M35" s="812"/>
      <c r="N35" s="812"/>
      <c r="O35" s="869">
        <f>+M35</f>
        <v>0</v>
      </c>
      <c r="P35" s="50"/>
      <c r="Q35" s="853"/>
      <c r="R35" s="855"/>
      <c r="S35" s="43" t="s">
        <v>45</v>
      </c>
      <c r="T35" s="65"/>
      <c r="U35" s="65">
        <v>9</v>
      </c>
      <c r="V35" s="65">
        <v>9</v>
      </c>
      <c r="W35" s="65">
        <v>9</v>
      </c>
      <c r="X35" s="65">
        <v>0</v>
      </c>
      <c r="Y35" s="65">
        <v>18</v>
      </c>
      <c r="Z35" s="65">
        <v>9</v>
      </c>
      <c r="AA35" s="306">
        <v>9</v>
      </c>
      <c r="AB35" s="65">
        <v>9</v>
      </c>
      <c r="AC35" s="306">
        <v>9</v>
      </c>
      <c r="AD35" s="65">
        <v>4.5</v>
      </c>
      <c r="AE35" s="65">
        <v>14</v>
      </c>
      <c r="AF35" s="9">
        <f t="shared" ref="AF35" si="189">SUM(T35:AE35)</f>
        <v>99.5</v>
      </c>
      <c r="AG35" s="6"/>
      <c r="AH35" s="795"/>
      <c r="AI35" s="793"/>
      <c r="AJ35" s="793"/>
      <c r="AK35" s="793"/>
      <c r="AL35" s="793"/>
      <c r="AM35" s="793"/>
      <c r="AN35" s="793"/>
      <c r="AO35" s="793"/>
      <c r="AP35" s="793"/>
      <c r="AQ35" s="793"/>
      <c r="AR35" s="793"/>
      <c r="AS35" s="793"/>
      <c r="AT35" s="794"/>
    </row>
    <row r="36" spans="1:46" s="60" customFormat="1" ht="27.95" customHeight="1" x14ac:dyDescent="0.25">
      <c r="A36" s="824"/>
      <c r="B36" s="789"/>
      <c r="C36" s="812"/>
      <c r="D36" s="812"/>
      <c r="E36" s="812"/>
      <c r="F36" s="812"/>
      <c r="G36" s="812"/>
      <c r="H36" s="812"/>
      <c r="I36" s="812"/>
      <c r="J36" s="812"/>
      <c r="K36" s="812"/>
      <c r="L36" s="812"/>
      <c r="M36" s="812"/>
      <c r="N36" s="812"/>
      <c r="O36" s="869">
        <f>+M36</f>
        <v>0</v>
      </c>
      <c r="P36" s="50"/>
      <c r="Q36" s="856" t="s">
        <v>107</v>
      </c>
      <c r="R36" s="858" t="s">
        <v>319</v>
      </c>
      <c r="S36" s="44" t="s">
        <v>44</v>
      </c>
      <c r="T36" s="68"/>
      <c r="U36" s="68"/>
      <c r="V36" s="68"/>
      <c r="W36" s="68">
        <v>33</v>
      </c>
      <c r="X36" s="302"/>
      <c r="Y36" s="68"/>
      <c r="Z36" s="68">
        <v>33</v>
      </c>
      <c r="AA36" s="307"/>
      <c r="AB36" s="302"/>
      <c r="AC36" s="307">
        <v>34</v>
      </c>
      <c r="AD36" s="302"/>
      <c r="AE36" s="68"/>
      <c r="AF36" s="10">
        <f t="shared" ref="AF36" si="190">IF(SUM(T36:AE36)=100,SUM(T36:AE36),IF(SUM(T36:AE36)=0,0,"Debe ponderar 100 puntos"))</f>
        <v>100</v>
      </c>
      <c r="AG36" s="6"/>
      <c r="AH36" s="795" t="str">
        <f t="shared" ref="AH36" si="191">IF(AND(T36=0,T37=0),"No Prog ni Ejec",IF(T36=0,CONCATENATE("No Prog, Ejec=  ",T37),T37/T36))</f>
        <v>No Prog ni Ejec</v>
      </c>
      <c r="AI36" s="793" t="str">
        <f t="shared" ref="AI36" si="192">IF(AND(U36=0,U37=0),"No Prog ni Ejec",IF(U36=0,CONCATENATE("No Prog, Ejec=  ",U37),U37/U36))</f>
        <v>No Prog ni Ejec</v>
      </c>
      <c r="AJ36" s="793" t="str">
        <f t="shared" ref="AJ36" si="193">IF(AND(V36=0,V37=0),"No Prog ni Ejec",IF(V36=0,CONCATENATE("No Prog, Ejec=  ",V37),V37/V36))</f>
        <v>No Prog ni Ejec</v>
      </c>
      <c r="AK36" s="793">
        <f t="shared" ref="AK36" si="194">IF(AND(W36=0,W37=0),"No Prog ni Ejec",IF(W36=0,CONCATENATE("No Prog, Ejec=  ",W37),W37/W36))</f>
        <v>1</v>
      </c>
      <c r="AL36" s="793" t="str">
        <f t="shared" ref="AL36" si="195">IF(AND(X36=0,X37=0),"No Prog ni Ejec",IF(X36=0,CONCATENATE("No Prog, Ejec=  ",X37),X37/X36))</f>
        <v>No Prog ni Ejec</v>
      </c>
      <c r="AM36" s="793" t="str">
        <f t="shared" ref="AM36" si="196">IF(AND(Y36=0,Y37=0),"No Prog ni Ejec",IF(Y36=0,CONCATENATE("No Prog, Ejec=  ",Y37),Y37/Y36))</f>
        <v>No Prog ni Ejec</v>
      </c>
      <c r="AN36" s="793">
        <f t="shared" ref="AN36" si="197">IF(AND(Z36=0,Z37=0),"No Prog ni Ejec",IF(Z36=0,CONCATENATE("No Prog, Ejec=  ",Z37),Z37/Z36))</f>
        <v>1</v>
      </c>
      <c r="AO36" s="793" t="str">
        <f t="shared" ref="AO36" si="198">IF(AND(AA36=0,AA37=0),"No Prog ni Ejec",IF(AA36=0,CONCATENATE("No Prog, Ejec=  ",AA37),AA37/AA36))</f>
        <v>No Prog ni Ejec</v>
      </c>
      <c r="AP36" s="793" t="str">
        <f t="shared" ref="AP36" si="199">IF(AND(AB36=0,AB37=0),"No Prog ni Ejec",IF(AB36=0,CONCATENATE("No Prog, Ejec=  ",AB37),AB37/AB36))</f>
        <v>No Prog ni Ejec</v>
      </c>
      <c r="AQ36" s="793">
        <f t="shared" ref="AQ36" si="200">IF(AND(AC36=0,AC37=0),"No Prog ni Ejec",IF(AC36=0,CONCATENATE("No Prog, Ejec=  ",AC37),AC37/AC36))</f>
        <v>1</v>
      </c>
      <c r="AR36" s="793" t="str">
        <f t="shared" ref="AR36" si="201">IF(AND(AD36=0,AD37=0),"No Prog ni Ejec",IF(AD36=0,CONCATENATE("No Prog, Ejec=  ",AD37),AD37/AD36))</f>
        <v>No Prog ni Ejec</v>
      </c>
      <c r="AS36" s="793" t="str">
        <f t="shared" ref="AS36" si="202">IF(AND(AE36=0,AE37=0),"No Prog ni Ejec",IF(AE36=0,CONCATENATE("No Prog, Ejec=  ",AE37),AE37/AE36))</f>
        <v>No Prog ni Ejec</v>
      </c>
      <c r="AT36" s="794">
        <f t="shared" ref="AT36" si="203">IF(AND(AF36=0,AF37=0),"No Prog ni Ejec",IF(AF36=0,CONCATENATE("No Prog, Ejec=  ",AF37),AF37/AF36))</f>
        <v>1</v>
      </c>
    </row>
    <row r="37" spans="1:46" s="60" customFormat="1" ht="27.95" customHeight="1" thickBot="1" x14ac:dyDescent="0.3">
      <c r="A37" s="873"/>
      <c r="B37" s="874"/>
      <c r="C37" s="813"/>
      <c r="D37" s="813"/>
      <c r="E37" s="813"/>
      <c r="F37" s="813"/>
      <c r="G37" s="813"/>
      <c r="H37" s="813"/>
      <c r="I37" s="813"/>
      <c r="J37" s="813"/>
      <c r="K37" s="813"/>
      <c r="L37" s="813"/>
      <c r="M37" s="813"/>
      <c r="N37" s="813"/>
      <c r="O37" s="878">
        <f>+M37</f>
        <v>0</v>
      </c>
      <c r="P37" s="50"/>
      <c r="Q37" s="857"/>
      <c r="R37" s="859"/>
      <c r="S37" s="13" t="s">
        <v>45</v>
      </c>
      <c r="T37" s="66"/>
      <c r="U37" s="66"/>
      <c r="V37" s="66"/>
      <c r="W37" s="66">
        <v>33</v>
      </c>
      <c r="X37" s="318"/>
      <c r="Y37" s="318"/>
      <c r="Z37" s="66">
        <v>33</v>
      </c>
      <c r="AA37" s="308"/>
      <c r="AB37" s="318"/>
      <c r="AC37" s="308">
        <v>34</v>
      </c>
      <c r="AD37" s="318"/>
      <c r="AE37" s="66"/>
      <c r="AF37" s="15">
        <f t="shared" ref="AF37" si="204">SUM(T37:AE37)</f>
        <v>100</v>
      </c>
      <c r="AG37" s="6"/>
      <c r="AH37" s="803"/>
      <c r="AI37" s="804"/>
      <c r="AJ37" s="804"/>
      <c r="AK37" s="804"/>
      <c r="AL37" s="804"/>
      <c r="AM37" s="804"/>
      <c r="AN37" s="804"/>
      <c r="AO37" s="804"/>
      <c r="AP37" s="804"/>
      <c r="AQ37" s="804"/>
      <c r="AR37" s="804"/>
      <c r="AS37" s="804"/>
      <c r="AT37" s="860"/>
    </row>
    <row r="38" spans="1:46" ht="7.5" customHeight="1" x14ac:dyDescent="0.25">
      <c r="A38" s="33"/>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row>
    <row r="39" spans="1:46" ht="15" thickBot="1" x14ac:dyDescent="0.3">
      <c r="B39" s="262"/>
      <c r="C39" s="263"/>
      <c r="D39" s="263"/>
      <c r="E39" s="263"/>
      <c r="F39" s="263"/>
      <c r="G39" s="263"/>
      <c r="H39" s="263"/>
      <c r="I39" s="263"/>
      <c r="J39" s="29"/>
      <c r="K39" s="29"/>
      <c r="L39" s="29"/>
      <c r="M39" s="29"/>
      <c r="N39" s="29"/>
      <c r="O39" s="29"/>
      <c r="AH39" s="879" t="s">
        <v>184</v>
      </c>
      <c r="AI39" s="880"/>
      <c r="AJ39" s="880"/>
      <c r="AK39" s="880"/>
      <c r="AL39" s="880"/>
      <c r="AM39" s="880"/>
      <c r="AN39" s="881"/>
    </row>
    <row r="40" spans="1:46" ht="15.75" customHeight="1" thickTop="1" thickBot="1" x14ac:dyDescent="0.3">
      <c r="B40" s="560" t="s">
        <v>408</v>
      </c>
      <c r="C40" s="561"/>
      <c r="D40" s="561"/>
      <c r="E40" s="561"/>
      <c r="F40" s="561"/>
      <c r="G40" s="561"/>
      <c r="H40" s="561"/>
      <c r="I40" s="561"/>
      <c r="J40" s="561"/>
      <c r="K40" s="562"/>
      <c r="L40" s="29"/>
      <c r="M40" s="29"/>
      <c r="N40" s="29"/>
      <c r="O40" s="29"/>
      <c r="AH40" s="882" t="s">
        <v>7</v>
      </c>
      <c r="AI40" s="883"/>
      <c r="AJ40" s="884"/>
      <c r="AK40" s="875" t="s">
        <v>8</v>
      </c>
      <c r="AL40" s="876"/>
      <c r="AM40" s="876"/>
      <c r="AN40" s="877"/>
    </row>
    <row r="41" spans="1:46" s="63" customFormat="1" ht="16.5" thickTop="1" x14ac:dyDescent="0.25">
      <c r="B41" s="351" t="s">
        <v>185</v>
      </c>
      <c r="C41" s="563" t="s">
        <v>197</v>
      </c>
      <c r="D41" s="564"/>
      <c r="E41" s="564"/>
      <c r="F41" s="564"/>
      <c r="G41" s="564"/>
      <c r="H41" s="564"/>
      <c r="I41" s="564"/>
      <c r="J41" s="564"/>
      <c r="K41" s="565"/>
      <c r="L41" s="367"/>
      <c r="M41" s="29"/>
      <c r="N41" s="29"/>
      <c r="O41" s="29"/>
      <c r="P41" s="59"/>
      <c r="Q41" s="59"/>
      <c r="R41" s="59"/>
      <c r="S41" s="59"/>
      <c r="T41" s="59"/>
      <c r="U41" s="59"/>
      <c r="V41" s="59"/>
      <c r="W41" s="59"/>
      <c r="X41" s="59"/>
      <c r="Y41" s="59"/>
      <c r="Z41" s="59"/>
      <c r="AA41" s="59"/>
      <c r="AB41" s="59"/>
      <c r="AC41" s="59"/>
      <c r="AD41" s="59"/>
      <c r="AG41" s="59"/>
      <c r="AH41" s="885" t="s">
        <v>9</v>
      </c>
      <c r="AI41" s="886"/>
      <c r="AJ41" s="887"/>
      <c r="AK41" s="888" t="s">
        <v>83</v>
      </c>
      <c r="AL41" s="889"/>
      <c r="AM41" s="889"/>
      <c r="AN41" s="890"/>
    </row>
    <row r="42" spans="1:46" s="63" customFormat="1" ht="15.75" customHeight="1" x14ac:dyDescent="0.25">
      <c r="B42" s="352" t="s">
        <v>187</v>
      </c>
      <c r="C42" s="566" t="s">
        <v>413</v>
      </c>
      <c r="D42" s="567"/>
      <c r="E42" s="567"/>
      <c r="F42" s="567"/>
      <c r="G42" s="567"/>
      <c r="H42" s="567"/>
      <c r="I42" s="567"/>
      <c r="J42" s="567"/>
      <c r="K42" s="568"/>
      <c r="L42" s="368"/>
      <c r="M42" s="29"/>
      <c r="N42" s="29"/>
      <c r="O42" s="29"/>
      <c r="P42" s="59"/>
      <c r="Q42" s="59"/>
      <c r="R42" s="59"/>
      <c r="S42" s="59"/>
      <c r="T42" s="59"/>
      <c r="U42" s="59"/>
      <c r="V42" s="59"/>
      <c r="W42" s="59"/>
      <c r="X42" s="59"/>
      <c r="Y42" s="59"/>
      <c r="Z42" s="59"/>
      <c r="AA42" s="59"/>
      <c r="AB42" s="59"/>
      <c r="AC42" s="59"/>
      <c r="AD42" s="59"/>
      <c r="AG42" s="59"/>
      <c r="AH42" s="891" t="s">
        <v>10</v>
      </c>
      <c r="AI42" s="892"/>
      <c r="AJ42" s="893"/>
      <c r="AK42" s="875" t="s">
        <v>11</v>
      </c>
      <c r="AL42" s="876"/>
      <c r="AM42" s="876"/>
      <c r="AN42" s="877"/>
    </row>
    <row r="43" spans="1:46" s="63" customFormat="1" ht="15.75" customHeight="1" x14ac:dyDescent="0.25">
      <c r="B43" s="353" t="s">
        <v>188</v>
      </c>
      <c r="C43" s="566" t="s">
        <v>437</v>
      </c>
      <c r="D43" s="567"/>
      <c r="E43" s="567"/>
      <c r="F43" s="567"/>
      <c r="G43" s="567"/>
      <c r="H43" s="567"/>
      <c r="I43" s="567"/>
      <c r="J43" s="567"/>
      <c r="K43" s="568"/>
      <c r="L43" s="368"/>
      <c r="M43" s="29"/>
      <c r="N43" s="29"/>
      <c r="O43" s="29"/>
      <c r="P43" s="59"/>
      <c r="Q43" s="59"/>
      <c r="R43" s="59"/>
      <c r="S43" s="59"/>
      <c r="T43" s="59"/>
      <c r="U43" s="59"/>
      <c r="V43" s="59"/>
      <c r="W43" s="59"/>
      <c r="X43" s="59"/>
      <c r="Y43" s="59"/>
      <c r="Z43" s="59"/>
      <c r="AA43" s="59"/>
      <c r="AB43" s="59"/>
      <c r="AC43" s="59"/>
      <c r="AD43" s="59"/>
      <c r="AG43" s="59"/>
      <c r="AH43" s="894" t="s">
        <v>12</v>
      </c>
      <c r="AI43" s="895"/>
      <c r="AJ43" s="896"/>
      <c r="AK43" s="875" t="s">
        <v>13</v>
      </c>
      <c r="AL43" s="876"/>
      <c r="AM43" s="876"/>
      <c r="AN43" s="877"/>
    </row>
    <row r="44" spans="1:46" ht="18" customHeight="1" thickBot="1" x14ac:dyDescent="0.3">
      <c r="B44" s="354" t="s">
        <v>189</v>
      </c>
      <c r="C44" s="569" t="s">
        <v>445</v>
      </c>
      <c r="D44" s="570"/>
      <c r="E44" s="570"/>
      <c r="F44" s="570"/>
      <c r="G44" s="570"/>
      <c r="H44" s="570"/>
      <c r="I44" s="570"/>
      <c r="J44" s="570"/>
      <c r="K44" s="571"/>
      <c r="L44" s="369"/>
      <c r="M44" s="29"/>
      <c r="N44" s="29"/>
      <c r="O44" s="29"/>
      <c r="Q44" s="3"/>
      <c r="R44" s="4"/>
      <c r="S44" s="60"/>
      <c r="T44" s="60"/>
      <c r="U44" s="60"/>
      <c r="V44" s="60"/>
      <c r="W44" s="60"/>
      <c r="X44" s="60"/>
      <c r="Y44" s="60"/>
      <c r="Z44" s="60"/>
      <c r="AA44" s="60"/>
      <c r="AB44" s="60"/>
      <c r="AC44" s="7"/>
      <c r="AD44" s="7"/>
      <c r="AH44" s="814">
        <v>1</v>
      </c>
      <c r="AI44" s="815"/>
      <c r="AJ44" s="816"/>
      <c r="AK44" s="875" t="s">
        <v>14</v>
      </c>
      <c r="AL44" s="876"/>
      <c r="AM44" s="876"/>
      <c r="AN44" s="877"/>
    </row>
    <row r="45" spans="1:46" ht="15.75" thickTop="1" x14ac:dyDescent="0.25">
      <c r="B45" s="198"/>
      <c r="C45" s="769"/>
      <c r="D45" s="769"/>
      <c r="E45" s="769"/>
      <c r="F45" s="769"/>
      <c r="G45" s="289"/>
      <c r="H45" s="289"/>
      <c r="I45" s="289"/>
      <c r="J45" s="291"/>
      <c r="K45" s="291"/>
      <c r="L45" s="291"/>
      <c r="M45" s="810"/>
      <c r="N45" s="59"/>
      <c r="O45" s="59"/>
      <c r="AH45" s="817" t="s">
        <v>15</v>
      </c>
      <c r="AI45" s="818"/>
      <c r="AJ45" s="819"/>
      <c r="AK45" s="800" t="s">
        <v>16</v>
      </c>
      <c r="AL45" s="801"/>
      <c r="AM45" s="801"/>
      <c r="AN45" s="802"/>
    </row>
    <row r="46" spans="1:46" ht="15" x14ac:dyDescent="0.25">
      <c r="B46" s="198"/>
      <c r="C46" s="769"/>
      <c r="D46" s="769"/>
      <c r="E46" s="769"/>
      <c r="F46" s="769"/>
      <c r="G46" s="289"/>
      <c r="H46" s="289"/>
      <c r="I46" s="289"/>
      <c r="J46" s="291"/>
      <c r="K46" s="291"/>
      <c r="L46" s="291"/>
      <c r="M46" s="810"/>
      <c r="N46" s="28"/>
      <c r="O46" s="28"/>
      <c r="AH46" s="48"/>
    </row>
    <row r="47" spans="1:46" ht="15" x14ac:dyDescent="0.25">
      <c r="B47" s="198"/>
      <c r="C47" s="769"/>
      <c r="D47" s="769"/>
      <c r="E47" s="769"/>
      <c r="F47" s="769"/>
      <c r="G47" s="289"/>
      <c r="H47" s="289"/>
      <c r="I47" s="289"/>
      <c r="J47" s="291"/>
      <c r="K47" s="291"/>
      <c r="L47" s="291"/>
      <c r="M47" s="810"/>
      <c r="N47" s="28"/>
      <c r="O47" s="28"/>
    </row>
    <row r="48" spans="1:46" ht="15" x14ac:dyDescent="0.25">
      <c r="B48" s="198"/>
      <c r="C48" s="769"/>
      <c r="D48" s="769"/>
      <c r="E48" s="769"/>
      <c r="F48" s="769"/>
      <c r="G48" s="289"/>
      <c r="H48" s="289"/>
      <c r="I48" s="289"/>
      <c r="J48" s="291"/>
      <c r="K48" s="291"/>
      <c r="L48" s="291"/>
      <c r="M48" s="810"/>
      <c r="N48" s="28"/>
      <c r="O48" s="28"/>
    </row>
    <row r="49" spans="2:28" ht="15" x14ac:dyDescent="0.25">
      <c r="B49" s="198"/>
      <c r="C49" s="769"/>
      <c r="D49" s="769"/>
      <c r="E49" s="769"/>
      <c r="F49" s="769"/>
      <c r="G49" s="289"/>
      <c r="H49" s="289"/>
      <c r="I49" s="289"/>
      <c r="J49" s="291"/>
      <c r="K49" s="291"/>
      <c r="L49" s="291"/>
      <c r="M49" s="810"/>
      <c r="N49" s="28"/>
      <c r="O49" s="28"/>
    </row>
    <row r="50" spans="2:28" ht="15.75" x14ac:dyDescent="0.25">
      <c r="B50" s="198"/>
      <c r="C50" s="769"/>
      <c r="D50" s="769"/>
      <c r="E50" s="769"/>
      <c r="F50" s="769"/>
      <c r="G50" s="289"/>
      <c r="H50" s="289"/>
      <c r="I50" s="289"/>
      <c r="J50" s="291"/>
      <c r="K50" s="291"/>
      <c r="L50" s="291"/>
      <c r="M50" s="810"/>
      <c r="N50" s="28"/>
      <c r="O50" s="28"/>
      <c r="R50" s="370"/>
      <c r="S50" s="807"/>
      <c r="T50" s="807"/>
      <c r="U50" s="807"/>
      <c r="V50" s="807"/>
      <c r="W50" s="807"/>
      <c r="X50" s="807"/>
      <c r="Y50" s="807"/>
      <c r="Z50" s="807"/>
      <c r="AA50" s="807"/>
      <c r="AB50" s="807"/>
    </row>
    <row r="51" spans="2:28" ht="15" x14ac:dyDescent="0.25">
      <c r="C51" s="60"/>
      <c r="D51" s="60"/>
      <c r="E51" s="60"/>
      <c r="F51" s="7"/>
      <c r="G51" s="7"/>
      <c r="H51" s="7"/>
      <c r="I51" s="7"/>
      <c r="J51" s="7"/>
      <c r="K51" s="7"/>
      <c r="L51" s="7"/>
      <c r="M51" s="7"/>
      <c r="N51" s="7"/>
      <c r="O51" s="7"/>
      <c r="R51" s="370"/>
      <c r="S51" s="808"/>
      <c r="T51" s="808"/>
      <c r="U51" s="808"/>
      <c r="V51" s="808"/>
      <c r="W51" s="808"/>
      <c r="X51" s="808"/>
      <c r="Y51" s="808"/>
      <c r="Z51" s="808"/>
      <c r="AA51" s="808"/>
      <c r="AB51" s="808"/>
    </row>
    <row r="52" spans="2:28" ht="15" x14ac:dyDescent="0.25">
      <c r="N52" s="7"/>
      <c r="O52" s="7"/>
      <c r="R52" s="370"/>
      <c r="S52" s="808"/>
      <c r="T52" s="808"/>
      <c r="U52" s="808"/>
      <c r="V52" s="808"/>
      <c r="W52" s="808"/>
      <c r="X52" s="808"/>
      <c r="Y52" s="808"/>
      <c r="Z52" s="808"/>
      <c r="AA52" s="808"/>
      <c r="AB52" s="808"/>
    </row>
    <row r="53" spans="2:28" ht="15" x14ac:dyDescent="0.25">
      <c r="N53" s="7"/>
      <c r="O53" s="7"/>
      <c r="R53" s="370"/>
      <c r="S53" s="809"/>
      <c r="T53" s="809"/>
      <c r="U53" s="809"/>
      <c r="V53" s="809"/>
      <c r="W53" s="809"/>
      <c r="X53" s="809"/>
      <c r="Y53" s="809"/>
      <c r="Z53" s="809"/>
      <c r="AA53" s="809"/>
      <c r="AB53" s="809"/>
    </row>
    <row r="54" spans="2:28" ht="15" x14ac:dyDescent="0.25">
      <c r="N54" s="28"/>
      <c r="O54" s="28"/>
    </row>
    <row r="55" spans="2:28" x14ac:dyDescent="0.25">
      <c r="N55" s="7"/>
      <c r="O55" s="7"/>
    </row>
    <row r="61" spans="2:28" x14ac:dyDescent="0.25">
      <c r="C61" s="5"/>
      <c r="D61" s="5"/>
      <c r="E61" s="5"/>
      <c r="F61" s="5"/>
      <c r="G61" s="5"/>
      <c r="H61" s="5"/>
      <c r="I61" s="5"/>
      <c r="J61" s="5"/>
      <c r="K61" s="5"/>
      <c r="L61" s="5"/>
      <c r="M61" s="5"/>
      <c r="N61" s="5"/>
      <c r="O61" s="5"/>
    </row>
    <row r="63" spans="2:28" ht="15.75" x14ac:dyDescent="0.25">
      <c r="C63" s="807"/>
      <c r="D63" s="807"/>
      <c r="E63" s="807"/>
      <c r="F63" s="807"/>
      <c r="G63" s="367"/>
      <c r="H63" s="367"/>
      <c r="I63" s="367"/>
      <c r="J63" s="367"/>
      <c r="K63" s="367"/>
      <c r="L63" s="367"/>
    </row>
    <row r="64" spans="2:28" ht="15" x14ac:dyDescent="0.25">
      <c r="C64" s="805"/>
      <c r="D64" s="805"/>
      <c r="E64" s="805"/>
      <c r="F64" s="805"/>
      <c r="G64" s="368"/>
      <c r="H64" s="368"/>
      <c r="I64" s="368"/>
      <c r="J64" s="368"/>
      <c r="K64" s="368"/>
      <c r="L64" s="368"/>
    </row>
    <row r="65" spans="3:15" ht="15" x14ac:dyDescent="0.25">
      <c r="C65" s="805"/>
      <c r="D65" s="805"/>
      <c r="E65" s="805"/>
      <c r="F65" s="805"/>
      <c r="G65" s="368"/>
      <c r="H65" s="368"/>
      <c r="I65" s="368"/>
      <c r="J65" s="368"/>
      <c r="K65" s="368"/>
      <c r="L65" s="368"/>
    </row>
    <row r="66" spans="3:15" ht="15" x14ac:dyDescent="0.25">
      <c r="C66" s="806"/>
      <c r="D66" s="806"/>
      <c r="E66" s="806"/>
      <c r="F66" s="806"/>
      <c r="G66" s="369"/>
      <c r="H66" s="369"/>
      <c r="I66" s="369"/>
      <c r="J66" s="369"/>
      <c r="K66" s="369"/>
      <c r="L66" s="369"/>
    </row>
    <row r="67" spans="3:15" x14ac:dyDescent="0.25">
      <c r="C67" s="60"/>
      <c r="D67" s="60"/>
      <c r="E67" s="60"/>
      <c r="F67" s="7"/>
      <c r="G67" s="7"/>
      <c r="H67" s="7"/>
      <c r="I67" s="7"/>
      <c r="J67" s="7"/>
      <c r="K67" s="7"/>
      <c r="L67" s="7"/>
    </row>
    <row r="75" spans="3:15" x14ac:dyDescent="0.25">
      <c r="N75" s="7"/>
      <c r="O75" s="62"/>
    </row>
  </sheetData>
  <sheetProtection algorithmName="SHA-512" hashValue="NkQOmvMPXyGSS1yALkgkNtgnn0M+5urGtXfCo6naVY2RkXnIHzQJ+3sUe7TJxFxLALi5vv/4aNkCmls0Q38Ozw==" saltValue="1oB/R9219lzAxeL38bvXKg==" spinCount="100000" sheet="1" formatCells="0" formatColumns="0" formatRows="0"/>
  <mergeCells count="339">
    <mergeCell ref="AK44:AN44"/>
    <mergeCell ref="B40:K40"/>
    <mergeCell ref="C41:K41"/>
    <mergeCell ref="C42:K42"/>
    <mergeCell ref="C43:K43"/>
    <mergeCell ref="C44:K44"/>
    <mergeCell ref="M34:M37"/>
    <mergeCell ref="N34:N37"/>
    <mergeCell ref="O34:O37"/>
    <mergeCell ref="AN34:AN35"/>
    <mergeCell ref="AH39:AN39"/>
    <mergeCell ref="AH40:AJ40"/>
    <mergeCell ref="AK40:AN40"/>
    <mergeCell ref="AH41:AJ41"/>
    <mergeCell ref="AK41:AN41"/>
    <mergeCell ref="AH42:AJ42"/>
    <mergeCell ref="AK42:AN42"/>
    <mergeCell ref="AH43:AJ43"/>
    <mergeCell ref="AK43:AN43"/>
    <mergeCell ref="J20:J25"/>
    <mergeCell ref="K20:K25"/>
    <mergeCell ref="L20:L25"/>
    <mergeCell ref="M20:M25"/>
    <mergeCell ref="N20:N25"/>
    <mergeCell ref="O20:O25"/>
    <mergeCell ref="J26:J33"/>
    <mergeCell ref="K26:K33"/>
    <mergeCell ref="L26:L33"/>
    <mergeCell ref="M26:M33"/>
    <mergeCell ref="N26:N33"/>
    <mergeCell ref="O26:O33"/>
    <mergeCell ref="A34:A37"/>
    <mergeCell ref="B34:B37"/>
    <mergeCell ref="C34:C37"/>
    <mergeCell ref="D34:D37"/>
    <mergeCell ref="E34:E37"/>
    <mergeCell ref="F34:F37"/>
    <mergeCell ref="G34:G37"/>
    <mergeCell ref="H34:H37"/>
    <mergeCell ref="A26:A33"/>
    <mergeCell ref="B26:B33"/>
    <mergeCell ref="C26:C33"/>
    <mergeCell ref="D26:D33"/>
    <mergeCell ref="E26:E33"/>
    <mergeCell ref="F26:F33"/>
    <mergeCell ref="G26:G33"/>
    <mergeCell ref="H26:H33"/>
    <mergeCell ref="I26:I33"/>
    <mergeCell ref="A20:A25"/>
    <mergeCell ref="B20:B25"/>
    <mergeCell ref="C20:C25"/>
    <mergeCell ref="D20:D25"/>
    <mergeCell ref="E20:E25"/>
    <mergeCell ref="F20:F25"/>
    <mergeCell ref="G20:G25"/>
    <mergeCell ref="H20:H25"/>
    <mergeCell ref="I20:I25"/>
    <mergeCell ref="L8:L11"/>
    <mergeCell ref="M8:M11"/>
    <mergeCell ref="N8:N11"/>
    <mergeCell ref="O8:O11"/>
    <mergeCell ref="B12:B19"/>
    <mergeCell ref="G12:G19"/>
    <mergeCell ref="H12:H19"/>
    <mergeCell ref="I12:I19"/>
    <mergeCell ref="J12:J19"/>
    <mergeCell ref="K12:K19"/>
    <mergeCell ref="L12:L19"/>
    <mergeCell ref="M12:M19"/>
    <mergeCell ref="N12:N19"/>
    <mergeCell ref="O12:O19"/>
    <mergeCell ref="J8:J11"/>
    <mergeCell ref="K8:K11"/>
    <mergeCell ref="Q26:Q27"/>
    <mergeCell ref="Q30:Q31"/>
    <mergeCell ref="Q32:Q33"/>
    <mergeCell ref="Q18:Q19"/>
    <mergeCell ref="R14:R15"/>
    <mergeCell ref="Q10:Q11"/>
    <mergeCell ref="Q20:Q21"/>
    <mergeCell ref="Q8:Q9"/>
    <mergeCell ref="Q14:Q15"/>
    <mergeCell ref="Q16:Q17"/>
    <mergeCell ref="Q12:Q13"/>
    <mergeCell ref="Q22:Q23"/>
    <mergeCell ref="R20:R21"/>
    <mergeCell ref="Q24:Q25"/>
    <mergeCell ref="R22:R23"/>
    <mergeCell ref="R24:R25"/>
    <mergeCell ref="R8:R9"/>
    <mergeCell ref="R10:R11"/>
    <mergeCell ref="R18:R19"/>
    <mergeCell ref="R12:R13"/>
    <mergeCell ref="R16:R17"/>
    <mergeCell ref="R32:R33"/>
    <mergeCell ref="R26:R27"/>
    <mergeCell ref="R30:R31"/>
    <mergeCell ref="Q28:Q29"/>
    <mergeCell ref="R28:R29"/>
    <mergeCell ref="Q34:Q35"/>
    <mergeCell ref="R34:R35"/>
    <mergeCell ref="Q36:Q37"/>
    <mergeCell ref="R36:R37"/>
    <mergeCell ref="AT36:AT37"/>
    <mergeCell ref="AK36:AK37"/>
    <mergeCell ref="AL36:AL37"/>
    <mergeCell ref="AM36:AM37"/>
    <mergeCell ref="AN36:AN37"/>
    <mergeCell ref="AO36:AO37"/>
    <mergeCell ref="AP36:AP37"/>
    <mergeCell ref="AQ36:AQ37"/>
    <mergeCell ref="AR36:AR37"/>
    <mergeCell ref="AS36:AS37"/>
    <mergeCell ref="AK32:AK33"/>
    <mergeCell ref="AT32:AT33"/>
    <mergeCell ref="AH34:AH35"/>
    <mergeCell ref="AI34:AI35"/>
    <mergeCell ref="AJ34:AJ35"/>
    <mergeCell ref="AK34:AK35"/>
    <mergeCell ref="AL34:AL35"/>
    <mergeCell ref="AM34:AM35"/>
    <mergeCell ref="AO34:AO35"/>
    <mergeCell ref="AP34:AP35"/>
    <mergeCell ref="AQ34:AQ35"/>
    <mergeCell ref="AR34:AR35"/>
    <mergeCell ref="AS34:AS35"/>
    <mergeCell ref="AT34:AT35"/>
    <mergeCell ref="AO22:AO23"/>
    <mergeCell ref="AN24:AN25"/>
    <mergeCell ref="AO24:AO25"/>
    <mergeCell ref="AN26:AN27"/>
    <mergeCell ref="AO26:AO27"/>
    <mergeCell ref="AN28:AN29"/>
    <mergeCell ref="AO28:AO29"/>
    <mergeCell ref="AP32:AP33"/>
    <mergeCell ref="AQ32:AQ33"/>
    <mergeCell ref="AR32:AR33"/>
    <mergeCell ref="AS32:AS33"/>
    <mergeCell ref="AL32:AL33"/>
    <mergeCell ref="AM32:AM33"/>
    <mergeCell ref="AN32:AN33"/>
    <mergeCell ref="AO32:AO33"/>
    <mergeCell ref="AN10:AN11"/>
    <mergeCell ref="AO10:AO11"/>
    <mergeCell ref="AN12:AN13"/>
    <mergeCell ref="AO12:AO13"/>
    <mergeCell ref="AN14:AN15"/>
    <mergeCell ref="AO14:AO15"/>
    <mergeCell ref="AN16:AN17"/>
    <mergeCell ref="AO16:AO17"/>
    <mergeCell ref="AN18:AN19"/>
    <mergeCell ref="AO18:AO19"/>
    <mergeCell ref="AN30:AN31"/>
    <mergeCell ref="AO30:AO31"/>
    <mergeCell ref="AO20:AO21"/>
    <mergeCell ref="AN22:AN23"/>
    <mergeCell ref="AT16:AT17"/>
    <mergeCell ref="AH18:AH19"/>
    <mergeCell ref="AI18:AI19"/>
    <mergeCell ref="AJ18:AJ19"/>
    <mergeCell ref="AK18:AK19"/>
    <mergeCell ref="AR18:AR19"/>
    <mergeCell ref="AS18:AS19"/>
    <mergeCell ref="AT18:AT19"/>
    <mergeCell ref="AL16:AL17"/>
    <mergeCell ref="AM16:AM17"/>
    <mergeCell ref="AP16:AP17"/>
    <mergeCell ref="AH16:AH17"/>
    <mergeCell ref="AI16:AI17"/>
    <mergeCell ref="AJ16:AJ17"/>
    <mergeCell ref="AK16:AK17"/>
    <mergeCell ref="AR16:AR17"/>
    <mergeCell ref="AS16:AS17"/>
    <mergeCell ref="AQ16:AQ17"/>
    <mergeCell ref="AL18:AL19"/>
    <mergeCell ref="AM18:AM19"/>
    <mergeCell ref="AP18:AP19"/>
    <mergeCell ref="AQ18:AQ19"/>
    <mergeCell ref="AJ14:AJ15"/>
    <mergeCell ref="AK14:AK15"/>
    <mergeCell ref="AR14:AR15"/>
    <mergeCell ref="AS14:AS15"/>
    <mergeCell ref="AT14:AT15"/>
    <mergeCell ref="AH12:AH13"/>
    <mergeCell ref="AI12:AI13"/>
    <mergeCell ref="AJ12:AJ13"/>
    <mergeCell ref="AK12:AK13"/>
    <mergeCell ref="AR12:AR13"/>
    <mergeCell ref="AS12:AS13"/>
    <mergeCell ref="AL12:AL13"/>
    <mergeCell ref="AM12:AM13"/>
    <mergeCell ref="AP12:AP13"/>
    <mergeCell ref="AQ12:AQ13"/>
    <mergeCell ref="AL14:AL15"/>
    <mergeCell ref="AM14:AM15"/>
    <mergeCell ref="AP14:AP15"/>
    <mergeCell ref="AQ14:AQ15"/>
    <mergeCell ref="AH5:AT5"/>
    <mergeCell ref="A8:A11"/>
    <mergeCell ref="A1:B3"/>
    <mergeCell ref="A5:O5"/>
    <mergeCell ref="Q5:AF5"/>
    <mergeCell ref="A12:A19"/>
    <mergeCell ref="C12:C19"/>
    <mergeCell ref="A7:B7"/>
    <mergeCell ref="C8:C11"/>
    <mergeCell ref="D8:D11"/>
    <mergeCell ref="E8:E11"/>
    <mergeCell ref="F8:F11"/>
    <mergeCell ref="G8:G11"/>
    <mergeCell ref="H8:H11"/>
    <mergeCell ref="I8:I11"/>
    <mergeCell ref="AH10:AH11"/>
    <mergeCell ref="D12:D19"/>
    <mergeCell ref="E12:E19"/>
    <mergeCell ref="F12:F19"/>
    <mergeCell ref="AS10:AS11"/>
    <mergeCell ref="AS8:AS9"/>
    <mergeCell ref="AT12:AT13"/>
    <mergeCell ref="AH14:AH15"/>
    <mergeCell ref="AI14:AI15"/>
    <mergeCell ref="AI32:AI33"/>
    <mergeCell ref="AJ32:AJ33"/>
    <mergeCell ref="AH36:AH37"/>
    <mergeCell ref="AI36:AI37"/>
    <mergeCell ref="AJ36:AJ37"/>
    <mergeCell ref="C64:F64"/>
    <mergeCell ref="C65:F65"/>
    <mergeCell ref="C66:F66"/>
    <mergeCell ref="S50:AB50"/>
    <mergeCell ref="S51:AB51"/>
    <mergeCell ref="S52:AB52"/>
    <mergeCell ref="S53:AB53"/>
    <mergeCell ref="C45:C50"/>
    <mergeCell ref="D45:D50"/>
    <mergeCell ref="E45:E50"/>
    <mergeCell ref="F45:F50"/>
    <mergeCell ref="M45:M50"/>
    <mergeCell ref="C63:F63"/>
    <mergeCell ref="I34:I37"/>
    <mergeCell ref="J34:J37"/>
    <mergeCell ref="K34:K37"/>
    <mergeCell ref="AH44:AJ44"/>
    <mergeCell ref="AH45:AJ45"/>
    <mergeCell ref="L34:L37"/>
    <mergeCell ref="AK45:AN45"/>
    <mergeCell ref="AI28:AI29"/>
    <mergeCell ref="AJ28:AJ29"/>
    <mergeCell ref="AK28:AK29"/>
    <mergeCell ref="AR28:AR29"/>
    <mergeCell ref="AS28:AS29"/>
    <mergeCell ref="AT28:AT29"/>
    <mergeCell ref="AH28:AH29"/>
    <mergeCell ref="AT30:AT31"/>
    <mergeCell ref="AH30:AH31"/>
    <mergeCell ref="AI30:AI31"/>
    <mergeCell ref="AL28:AL29"/>
    <mergeCell ref="AM28:AM29"/>
    <mergeCell ref="AP28:AP29"/>
    <mergeCell ref="AQ28:AQ29"/>
    <mergeCell ref="AJ30:AJ31"/>
    <mergeCell ref="AK30:AK31"/>
    <mergeCell ref="AR30:AR31"/>
    <mergeCell ref="AS30:AS31"/>
    <mergeCell ref="AL30:AL31"/>
    <mergeCell ref="AM30:AM31"/>
    <mergeCell ref="AP30:AP31"/>
    <mergeCell ref="AQ30:AQ31"/>
    <mergeCell ref="AH32:AH33"/>
    <mergeCell ref="AI26:AI27"/>
    <mergeCell ref="AJ26:AJ27"/>
    <mergeCell ref="AK26:AK27"/>
    <mergeCell ref="AR26:AR27"/>
    <mergeCell ref="AS26:AS27"/>
    <mergeCell ref="AT26:AT27"/>
    <mergeCell ref="AH26:AH27"/>
    <mergeCell ref="AT24:AT25"/>
    <mergeCell ref="AH24:AH25"/>
    <mergeCell ref="AI24:AI25"/>
    <mergeCell ref="AJ24:AJ25"/>
    <mergeCell ref="AK24:AK25"/>
    <mergeCell ref="AR24:AR25"/>
    <mergeCell ref="AS24:AS25"/>
    <mergeCell ref="AL24:AL25"/>
    <mergeCell ref="AM24:AM25"/>
    <mergeCell ref="AP24:AP25"/>
    <mergeCell ref="AQ24:AQ25"/>
    <mergeCell ref="AL26:AL27"/>
    <mergeCell ref="AM26:AM27"/>
    <mergeCell ref="AP26:AP27"/>
    <mergeCell ref="AQ26:AQ27"/>
    <mergeCell ref="AO8:AO9"/>
    <mergeCell ref="AR20:AR21"/>
    <mergeCell ref="AS20:AS21"/>
    <mergeCell ref="AT20:AT21"/>
    <mergeCell ref="AH20:AH21"/>
    <mergeCell ref="AI20:AI21"/>
    <mergeCell ref="AJ20:AJ21"/>
    <mergeCell ref="AK20:AK21"/>
    <mergeCell ref="AS22:AS23"/>
    <mergeCell ref="AT22:AT23"/>
    <mergeCell ref="AH22:AH23"/>
    <mergeCell ref="AI22:AI23"/>
    <mergeCell ref="AJ22:AJ23"/>
    <mergeCell ref="AK22:AK23"/>
    <mergeCell ref="AR22:AR23"/>
    <mergeCell ref="AL20:AL21"/>
    <mergeCell ref="AM20:AM21"/>
    <mergeCell ref="AP20:AP21"/>
    <mergeCell ref="AQ20:AQ21"/>
    <mergeCell ref="AL22:AL23"/>
    <mergeCell ref="AM22:AM23"/>
    <mergeCell ref="AP22:AP23"/>
    <mergeCell ref="AQ22:AQ23"/>
    <mergeCell ref="AN20:AN21"/>
    <mergeCell ref="C1:AT3"/>
    <mergeCell ref="AT8:AT9"/>
    <mergeCell ref="AH8:AH9"/>
    <mergeCell ref="AT10:AT11"/>
    <mergeCell ref="AI10:AI11"/>
    <mergeCell ref="B6:Q6"/>
    <mergeCell ref="R6:AF6"/>
    <mergeCell ref="B8:B11"/>
    <mergeCell ref="AI8:AI9"/>
    <mergeCell ref="AJ8:AJ9"/>
    <mergeCell ref="AK8:AK9"/>
    <mergeCell ref="AR8:AR9"/>
    <mergeCell ref="AJ10:AJ11"/>
    <mergeCell ref="AK10:AK11"/>
    <mergeCell ref="AR10:AR11"/>
    <mergeCell ref="AL8:AL9"/>
    <mergeCell ref="AM8:AM9"/>
    <mergeCell ref="AP8:AP9"/>
    <mergeCell ref="AQ8:AQ9"/>
    <mergeCell ref="AL10:AL11"/>
    <mergeCell ref="AM10:AM11"/>
    <mergeCell ref="AP10:AP11"/>
    <mergeCell ref="AQ10:AQ11"/>
    <mergeCell ref="AN8:AN9"/>
  </mergeCells>
  <conditionalFormatting sqref="AH8:AS8 AH18:AS18 AH20:AS20 AH22:AS22 AH26:AS26 AH28:AS28 AH30:AS30 AH32:AS32 AH34:AS34 AH36:AS36 AH10:AS10 AH12:AS12 AH14:AS14 AH16:AS16 AH24:AS24">
    <cfRule type="cellIs" dxfId="959" priority="948" operator="between">
      <formula>0</formula>
      <formula>90</formula>
    </cfRule>
  </conditionalFormatting>
  <conditionalFormatting sqref="AH8:AS37">
    <cfRule type="containsText" dxfId="958" priority="943" operator="containsText" text="No Prog, Ejec=">
      <formula>NOT(ISERROR(SEARCH("No Prog, Ejec=",AH8)))</formula>
    </cfRule>
    <cfRule type="containsText" dxfId="957" priority="944" operator="containsText" text="No Prog ni Ejec">
      <formula>NOT(ISERROR(SEARCH("No Prog ni Ejec",AH8)))</formula>
    </cfRule>
    <cfRule type="cellIs" dxfId="956" priority="945" operator="greaterThan">
      <formula>100%</formula>
    </cfRule>
    <cfRule type="cellIs" dxfId="955" priority="946" operator="equal">
      <formula>1</formula>
    </cfRule>
    <cfRule type="cellIs" dxfId="954" priority="947" operator="between">
      <formula>91%</formula>
      <formula>99%</formula>
    </cfRule>
  </conditionalFormatting>
  <conditionalFormatting sqref="AH8:AS37">
    <cfRule type="containsText" dxfId="953" priority="931" operator="containsText" text="No Prog, Ejec=">
      <formula>NOT(ISERROR(SEARCH("No Prog, Ejec=",AH8)))</formula>
    </cfRule>
    <cfRule type="containsText" dxfId="952" priority="932" operator="containsText" text="No Prog ni Ejec">
      <formula>NOT(ISERROR(SEARCH("No Prog ni Ejec",AH8)))</formula>
    </cfRule>
    <cfRule type="cellIs" dxfId="951" priority="933" operator="greaterThan">
      <formula>100%</formula>
    </cfRule>
    <cfRule type="cellIs" dxfId="950" priority="934" operator="equal">
      <formula>1</formula>
    </cfRule>
    <cfRule type="cellIs" dxfId="949" priority="935" operator="between">
      <formula>91%</formula>
      <formula>99%</formula>
    </cfRule>
    <cfRule type="cellIs" dxfId="948" priority="936" operator="between">
      <formula>0</formula>
      <formula>90</formula>
    </cfRule>
  </conditionalFormatting>
  <conditionalFormatting sqref="AT8 AT18 AT20 AT22 AT26 AT28 AT30 AT32 AT34 AT36 AT10 AT12 AT14 AT16 AT24">
    <cfRule type="cellIs" dxfId="947" priority="756" operator="between">
      <formula>0</formula>
      <formula>90</formula>
    </cfRule>
  </conditionalFormatting>
  <conditionalFormatting sqref="AT8 AT18 AT20 AT22 AT26 AT28 AT30 AT32 AT34 AT36 AT10 AT12 AT14 AT16 AT24">
    <cfRule type="containsText" dxfId="946" priority="751" operator="containsText" text="No Prog, Ejec=">
      <formula>NOT(ISERROR(SEARCH("No Prog, Ejec=",AT8)))</formula>
    </cfRule>
    <cfRule type="containsText" dxfId="945" priority="752" operator="containsText" text="No Prog ni Ejec">
      <formula>NOT(ISERROR(SEARCH("No Prog ni Ejec",AT8)))</formula>
    </cfRule>
    <cfRule type="cellIs" dxfId="944" priority="753" operator="greaterThan">
      <formula>100%</formula>
    </cfRule>
    <cfRule type="cellIs" dxfId="943" priority="754" operator="equal">
      <formula>1</formula>
    </cfRule>
    <cfRule type="cellIs" dxfId="942" priority="755" operator="between">
      <formula>91%</formula>
      <formula>99%</formula>
    </cfRule>
  </conditionalFormatting>
  <conditionalFormatting sqref="AT8 AT18 AT20 AT22 AT26 AT28 AT30 AT32 AT34 AT36 AT10 AT12 AT14 AT16 AT24">
    <cfRule type="cellIs" dxfId="941" priority="750" operator="between">
      <formula>0</formula>
      <formula>90</formula>
    </cfRule>
  </conditionalFormatting>
  <conditionalFormatting sqref="AT8:AT37">
    <cfRule type="containsText" dxfId="940" priority="745" operator="containsText" text="No Prog, Ejec=">
      <formula>NOT(ISERROR(SEARCH("No Prog, Ejec=",AT8)))</formula>
    </cfRule>
    <cfRule type="containsText" dxfId="939" priority="746" operator="containsText" text="No Prog ni Ejec">
      <formula>NOT(ISERROR(SEARCH("No Prog ni Ejec",AT8)))</formula>
    </cfRule>
    <cfRule type="cellIs" dxfId="938" priority="747" operator="greaterThan">
      <formula>100%</formula>
    </cfRule>
    <cfRule type="cellIs" dxfId="937" priority="748" operator="equal">
      <formula>1</formula>
    </cfRule>
    <cfRule type="cellIs" dxfId="936" priority="749" operator="between">
      <formula>91%</formula>
      <formula>99%</formula>
    </cfRule>
  </conditionalFormatting>
  <conditionalFormatting sqref="AT8:AT37">
    <cfRule type="containsText" dxfId="935" priority="739" operator="containsText" text="No Prog, Ejec=">
      <formula>NOT(ISERROR(SEARCH("No Prog, Ejec=",AT8)))</formula>
    </cfRule>
    <cfRule type="containsText" dxfId="934" priority="740" operator="containsText" text="No Prog ni Ejec">
      <formula>NOT(ISERROR(SEARCH("No Prog ni Ejec",AT8)))</formula>
    </cfRule>
    <cfRule type="cellIs" dxfId="933" priority="741" operator="greaterThan">
      <formula>100%</formula>
    </cfRule>
    <cfRule type="cellIs" dxfId="932" priority="742" operator="equal">
      <formula>1</formula>
    </cfRule>
    <cfRule type="cellIs" dxfId="931" priority="743" operator="between">
      <formula>91%</formula>
      <formula>99%</formula>
    </cfRule>
    <cfRule type="cellIs" dxfId="930" priority="744" operator="between">
      <formula>0</formula>
      <formula>90</formula>
    </cfRule>
  </conditionalFormatting>
  <conditionalFormatting sqref="AT8:AT37">
    <cfRule type="containsText" dxfId="929" priority="733" operator="containsText" text="No Prog, Ejec=">
      <formula>NOT(ISERROR(SEARCH("No Prog, Ejec=",AT8)))</formula>
    </cfRule>
    <cfRule type="containsText" dxfId="928" priority="734" operator="containsText" text="No Prog ni Ejec">
      <formula>NOT(ISERROR(SEARCH("No Prog ni Ejec",AT8)))</formula>
    </cfRule>
    <cfRule type="cellIs" dxfId="927" priority="735" operator="greaterThan">
      <formula>100%</formula>
    </cfRule>
    <cfRule type="cellIs" dxfId="926" priority="736" operator="equal">
      <formula>1</formula>
    </cfRule>
    <cfRule type="cellIs" dxfId="925" priority="737" operator="between">
      <formula>91%</formula>
      <formula>99%</formula>
    </cfRule>
    <cfRule type="cellIs" dxfId="924" priority="738" operator="between">
      <formula>0</formula>
      <formula>90</formula>
    </cfRule>
  </conditionalFormatting>
  <dataValidations disablePrompts="1" count="1">
    <dataValidation allowBlank="1" showInputMessage="1" showErrorMessage="1" sqref="R6 II5:II6 SE5:SE6 ACA5:ACA6 ALW5:ALW6 AVS5:AVS6 BFO5:BFO6 BPK5:BPK6 BZG5:BZG6 CJC5:CJC6 CSY5:CSY6 DCU5:DCU6 DMQ5:DMQ6 DWM5:DWM6 EGI5:EGI6 EQE5:EQE6 FAA5:FAA6 FJW5:FJW6 FTS5:FTS6 GDO5:GDO6 GNK5:GNK6 GXG5:GXG6 HHC5:HHC6 HQY5:HQY6 IAU5:IAU6 IKQ5:IKQ6 IUM5:IUM6 JEI5:JEI6 JOE5:JOE6 JYA5:JYA6 KHW5:KHW6 KRS5:KRS6 LBO5:LBO6 LLK5:LLK6 LVG5:LVG6 MFC5:MFC6 MOY5:MOY6 MYU5:MYU6 NIQ5:NIQ6 NSM5:NSM6 OCI5:OCI6 OME5:OME6 OWA5:OWA6 PFW5:PFW6 PPS5:PPS6 PZO5:PZO6 QJK5:QJK6 QTG5:QTG6 RDC5:RDC6 RMY5:RMY6 RWU5:RWU6 SGQ5:SGQ6 SQM5:SQM6 TAI5:TAI6 TKE5:TKE6 TUA5:TUA6 UDW5:UDW6 UNS5:UNS6 UXO5:UXO6 VHK5:VHK6 VRG5:VRG6 WBC5:WBC6 WKY5:WKY6 WUU5:WUU6 R65533 II65533 SE65533 ACA65533 ALW65533 AVS65533 BFO65533 BPK65533 BZG65533 CJC65533 CSY65533 DCU65533 DMQ65533 DWM65533 EGI65533 EQE65533 FAA65533 FJW65533 FTS65533 GDO65533 GNK65533 GXG65533 HHC65533 HQY65533 IAU65533 IKQ65533 IUM65533 JEI65533 JOE65533 JYA65533 KHW65533 KRS65533 LBO65533 LLK65533 LVG65533 MFC65533 MOY65533 MYU65533 NIQ65533 NSM65533 OCI65533 OME65533 OWA65533 PFW65533 PPS65533 PZO65533 QJK65533 QTG65533 RDC65533 RMY65533 RWU65533 SGQ65533 SQM65533 TAI65533 TKE65533 TUA65533 UDW65533 UNS65533 UXO65533 VHK65533 VRG65533 WBC65533 WKY65533 WUU65533 R131069 II131069 SE131069 ACA131069 ALW131069 AVS131069 BFO131069 BPK131069 BZG131069 CJC131069 CSY131069 DCU131069 DMQ131069 DWM131069 EGI131069 EQE131069 FAA131069 FJW131069 FTS131069 GDO131069 GNK131069 GXG131069 HHC131069 HQY131069 IAU131069 IKQ131069 IUM131069 JEI131069 JOE131069 JYA131069 KHW131069 KRS131069 LBO131069 LLK131069 LVG131069 MFC131069 MOY131069 MYU131069 NIQ131069 NSM131069 OCI131069 OME131069 OWA131069 PFW131069 PPS131069 PZO131069 QJK131069 QTG131069 RDC131069 RMY131069 RWU131069 SGQ131069 SQM131069 TAI131069 TKE131069 TUA131069 UDW131069 UNS131069 UXO131069 VHK131069 VRG131069 WBC131069 WKY131069 WUU131069 R196605 II196605 SE196605 ACA196605 ALW196605 AVS196605 BFO196605 BPK196605 BZG196605 CJC196605 CSY196605 DCU196605 DMQ196605 DWM196605 EGI196605 EQE196605 FAA196605 FJW196605 FTS196605 GDO196605 GNK196605 GXG196605 HHC196605 HQY196605 IAU196605 IKQ196605 IUM196605 JEI196605 JOE196605 JYA196605 KHW196605 KRS196605 LBO196605 LLK196605 LVG196605 MFC196605 MOY196605 MYU196605 NIQ196605 NSM196605 OCI196605 OME196605 OWA196605 PFW196605 PPS196605 PZO196605 QJK196605 QTG196605 RDC196605 RMY196605 RWU196605 SGQ196605 SQM196605 TAI196605 TKE196605 TUA196605 UDW196605 UNS196605 UXO196605 VHK196605 VRG196605 WBC196605 WKY196605 WUU196605 R262141 II262141 SE262141 ACA262141 ALW262141 AVS262141 BFO262141 BPK262141 BZG262141 CJC262141 CSY262141 DCU262141 DMQ262141 DWM262141 EGI262141 EQE262141 FAA262141 FJW262141 FTS262141 GDO262141 GNK262141 GXG262141 HHC262141 HQY262141 IAU262141 IKQ262141 IUM262141 JEI262141 JOE262141 JYA262141 KHW262141 KRS262141 LBO262141 LLK262141 LVG262141 MFC262141 MOY262141 MYU262141 NIQ262141 NSM262141 OCI262141 OME262141 OWA262141 PFW262141 PPS262141 PZO262141 QJK262141 QTG262141 RDC262141 RMY262141 RWU262141 SGQ262141 SQM262141 TAI262141 TKE262141 TUA262141 UDW262141 UNS262141 UXO262141 VHK262141 VRG262141 WBC262141 WKY262141 WUU262141 R327677 II327677 SE327677 ACA327677 ALW327677 AVS327677 BFO327677 BPK327677 BZG327677 CJC327677 CSY327677 DCU327677 DMQ327677 DWM327677 EGI327677 EQE327677 FAA327677 FJW327677 FTS327677 GDO327677 GNK327677 GXG327677 HHC327677 HQY327677 IAU327677 IKQ327677 IUM327677 JEI327677 JOE327677 JYA327677 KHW327677 KRS327677 LBO327677 LLK327677 LVG327677 MFC327677 MOY327677 MYU327677 NIQ327677 NSM327677 OCI327677 OME327677 OWA327677 PFW327677 PPS327677 PZO327677 QJK327677 QTG327677 RDC327677 RMY327677 RWU327677 SGQ327677 SQM327677 TAI327677 TKE327677 TUA327677 UDW327677 UNS327677 UXO327677 VHK327677 VRG327677 WBC327677 WKY327677 WUU327677 R393213 II393213 SE393213 ACA393213 ALW393213 AVS393213 BFO393213 BPK393213 BZG393213 CJC393213 CSY393213 DCU393213 DMQ393213 DWM393213 EGI393213 EQE393213 FAA393213 FJW393213 FTS393213 GDO393213 GNK393213 GXG393213 HHC393213 HQY393213 IAU393213 IKQ393213 IUM393213 JEI393213 JOE393213 JYA393213 KHW393213 KRS393213 LBO393213 LLK393213 LVG393213 MFC393213 MOY393213 MYU393213 NIQ393213 NSM393213 OCI393213 OME393213 OWA393213 PFW393213 PPS393213 PZO393213 QJK393213 QTG393213 RDC393213 RMY393213 RWU393213 SGQ393213 SQM393213 TAI393213 TKE393213 TUA393213 UDW393213 UNS393213 UXO393213 VHK393213 VRG393213 WBC393213 WKY393213 WUU393213 R458749 II458749 SE458749 ACA458749 ALW458749 AVS458749 BFO458749 BPK458749 BZG458749 CJC458749 CSY458749 DCU458749 DMQ458749 DWM458749 EGI458749 EQE458749 FAA458749 FJW458749 FTS458749 GDO458749 GNK458749 GXG458749 HHC458749 HQY458749 IAU458749 IKQ458749 IUM458749 JEI458749 JOE458749 JYA458749 KHW458749 KRS458749 LBO458749 LLK458749 LVG458749 MFC458749 MOY458749 MYU458749 NIQ458749 NSM458749 OCI458749 OME458749 OWA458749 PFW458749 PPS458749 PZO458749 QJK458749 QTG458749 RDC458749 RMY458749 RWU458749 SGQ458749 SQM458749 TAI458749 TKE458749 TUA458749 UDW458749 UNS458749 UXO458749 VHK458749 VRG458749 WBC458749 WKY458749 WUU458749 R524285 II524285 SE524285 ACA524285 ALW524285 AVS524285 BFO524285 BPK524285 BZG524285 CJC524285 CSY524285 DCU524285 DMQ524285 DWM524285 EGI524285 EQE524285 FAA524285 FJW524285 FTS524285 GDO524285 GNK524285 GXG524285 HHC524285 HQY524285 IAU524285 IKQ524285 IUM524285 JEI524285 JOE524285 JYA524285 KHW524285 KRS524285 LBO524285 LLK524285 LVG524285 MFC524285 MOY524285 MYU524285 NIQ524285 NSM524285 OCI524285 OME524285 OWA524285 PFW524285 PPS524285 PZO524285 QJK524285 QTG524285 RDC524285 RMY524285 RWU524285 SGQ524285 SQM524285 TAI524285 TKE524285 TUA524285 UDW524285 UNS524285 UXO524285 VHK524285 VRG524285 WBC524285 WKY524285 WUU524285 R589821 II589821 SE589821 ACA589821 ALW589821 AVS589821 BFO589821 BPK589821 BZG589821 CJC589821 CSY589821 DCU589821 DMQ589821 DWM589821 EGI589821 EQE589821 FAA589821 FJW589821 FTS589821 GDO589821 GNK589821 GXG589821 HHC589821 HQY589821 IAU589821 IKQ589821 IUM589821 JEI589821 JOE589821 JYA589821 KHW589821 KRS589821 LBO589821 LLK589821 LVG589821 MFC589821 MOY589821 MYU589821 NIQ589821 NSM589821 OCI589821 OME589821 OWA589821 PFW589821 PPS589821 PZO589821 QJK589821 QTG589821 RDC589821 RMY589821 RWU589821 SGQ589821 SQM589821 TAI589821 TKE589821 TUA589821 UDW589821 UNS589821 UXO589821 VHK589821 VRG589821 WBC589821 WKY589821 WUU589821 R655357 II655357 SE655357 ACA655357 ALW655357 AVS655357 BFO655357 BPK655357 BZG655357 CJC655357 CSY655357 DCU655357 DMQ655357 DWM655357 EGI655357 EQE655357 FAA655357 FJW655357 FTS655357 GDO655357 GNK655357 GXG655357 HHC655357 HQY655357 IAU655357 IKQ655357 IUM655357 JEI655357 JOE655357 JYA655357 KHW655357 KRS655357 LBO655357 LLK655357 LVG655357 MFC655357 MOY655357 MYU655357 NIQ655357 NSM655357 OCI655357 OME655357 OWA655357 PFW655357 PPS655357 PZO655357 QJK655357 QTG655357 RDC655357 RMY655357 RWU655357 SGQ655357 SQM655357 TAI655357 TKE655357 TUA655357 UDW655357 UNS655357 UXO655357 VHK655357 VRG655357 WBC655357 WKY655357 WUU655357 R720893 II720893 SE720893 ACA720893 ALW720893 AVS720893 BFO720893 BPK720893 BZG720893 CJC720893 CSY720893 DCU720893 DMQ720893 DWM720893 EGI720893 EQE720893 FAA720893 FJW720893 FTS720893 GDO720893 GNK720893 GXG720893 HHC720893 HQY720893 IAU720893 IKQ720893 IUM720893 JEI720893 JOE720893 JYA720893 KHW720893 KRS720893 LBO720893 LLK720893 LVG720893 MFC720893 MOY720893 MYU720893 NIQ720893 NSM720893 OCI720893 OME720893 OWA720893 PFW720893 PPS720893 PZO720893 QJK720893 QTG720893 RDC720893 RMY720893 RWU720893 SGQ720893 SQM720893 TAI720893 TKE720893 TUA720893 UDW720893 UNS720893 UXO720893 VHK720893 VRG720893 WBC720893 WKY720893 WUU720893 R786429 II786429 SE786429 ACA786429 ALW786429 AVS786429 BFO786429 BPK786429 BZG786429 CJC786429 CSY786429 DCU786429 DMQ786429 DWM786429 EGI786429 EQE786429 FAA786429 FJW786429 FTS786429 GDO786429 GNK786429 GXG786429 HHC786429 HQY786429 IAU786429 IKQ786429 IUM786429 JEI786429 JOE786429 JYA786429 KHW786429 KRS786429 LBO786429 LLK786429 LVG786429 MFC786429 MOY786429 MYU786429 NIQ786429 NSM786429 OCI786429 OME786429 OWA786429 PFW786429 PPS786429 PZO786429 QJK786429 QTG786429 RDC786429 RMY786429 RWU786429 SGQ786429 SQM786429 TAI786429 TKE786429 TUA786429 UDW786429 UNS786429 UXO786429 VHK786429 VRG786429 WBC786429 WKY786429 WUU786429 R851965 II851965 SE851965 ACA851965 ALW851965 AVS851965 BFO851965 BPK851965 BZG851965 CJC851965 CSY851965 DCU851965 DMQ851965 DWM851965 EGI851965 EQE851965 FAA851965 FJW851965 FTS851965 GDO851965 GNK851965 GXG851965 HHC851965 HQY851965 IAU851965 IKQ851965 IUM851965 JEI851965 JOE851965 JYA851965 KHW851965 KRS851965 LBO851965 LLK851965 LVG851965 MFC851965 MOY851965 MYU851965 NIQ851965 NSM851965 OCI851965 OME851965 OWA851965 PFW851965 PPS851965 PZO851965 QJK851965 QTG851965 RDC851965 RMY851965 RWU851965 SGQ851965 SQM851965 TAI851965 TKE851965 TUA851965 UDW851965 UNS851965 UXO851965 VHK851965 VRG851965 WBC851965 WKY851965 WUU851965 R917501 II917501 SE917501 ACA917501 ALW917501 AVS917501 BFO917501 BPK917501 BZG917501 CJC917501 CSY917501 DCU917501 DMQ917501 DWM917501 EGI917501 EQE917501 FAA917501 FJW917501 FTS917501 GDO917501 GNK917501 GXG917501 HHC917501 HQY917501 IAU917501 IKQ917501 IUM917501 JEI917501 JOE917501 JYA917501 KHW917501 KRS917501 LBO917501 LLK917501 LVG917501 MFC917501 MOY917501 MYU917501 NIQ917501 NSM917501 OCI917501 OME917501 OWA917501 PFW917501 PPS917501 PZO917501 QJK917501 QTG917501 RDC917501 RMY917501 RWU917501 SGQ917501 SQM917501 TAI917501 TKE917501 TUA917501 UDW917501 UNS917501 UXO917501 VHK917501 VRG917501 WBC917501 WKY917501 WUU917501 R983037 II983037 SE983037 ACA983037 ALW983037 AVS983037 BFO983037 BPK983037 BZG983037 CJC983037 CSY983037 DCU983037 DMQ983037 DWM983037 EGI983037 EQE983037 FAA983037 FJW983037 FTS983037 GDO983037 GNK983037 GXG983037 HHC983037 HQY983037 IAU983037 IKQ983037 IUM983037 JEI983037 JOE983037 JYA983037 KHW983037 KRS983037 LBO983037 LLK983037 LVG983037 MFC983037 MOY983037 MYU983037 NIQ983037 NSM983037 OCI983037 OME983037 OWA983037 PFW983037 PPS983037 PZO983037 QJK983037 QTG983037 RDC983037 RMY983037 RWU983037 SGQ983037 SQM983037 TAI983037 TKE983037 TUA983037 UDW983037 UNS983037 UXO983037 VHK983037 VRG983037 WBC983037 WKY983037 WUU983037" xr:uid="{00000000-0002-0000-0700-000000000000}"/>
  </dataValidations>
  <printOptions horizontalCentered="1"/>
  <pageMargins left="0.70866141732283472" right="0.70866141732283472" top="0.74803149606299213" bottom="0.74803149606299213" header="0.31496062992125984" footer="0.31496062992125984"/>
  <pageSetup scale="32" fitToHeight="0" orientation="landscape" r:id="rId1"/>
  <headerFooter>
    <oddFooter>&amp;L&amp;"Times New Roman,Normal"&amp;12DE-F04 V2&amp;R&amp;"Times New Roman,Normal"&amp;12Página &amp;P de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499984740745262"/>
    <pageSetUpPr fitToPage="1"/>
  </sheetPr>
  <dimension ref="A1:AT80"/>
  <sheetViews>
    <sheetView view="pageBreakPreview" topLeftCell="Q18" zoomScale="70" zoomScaleNormal="70" zoomScaleSheetLayoutView="70" zoomScalePageLayoutView="50" workbookViewId="0">
      <selection activeCell="Q30" sqref="A1:XFD1048576"/>
    </sheetView>
  </sheetViews>
  <sheetFormatPr baseColWidth="10" defaultRowHeight="12.75" x14ac:dyDescent="0.25"/>
  <cols>
    <col min="1" max="1" width="6.140625" style="67" customWidth="1"/>
    <col min="2" max="2" width="27.42578125" style="45" customWidth="1"/>
    <col min="3" max="3" width="9.28515625" style="45" customWidth="1"/>
    <col min="4" max="4" width="8.140625" style="45" customWidth="1"/>
    <col min="5" max="7" width="9.140625" style="45" customWidth="1"/>
    <col min="8" max="9" width="7" style="45" customWidth="1"/>
    <col min="10" max="11" width="7" style="16" customWidth="1"/>
    <col min="12" max="14" width="7" style="18" customWidth="1"/>
    <col min="15" max="15" width="8.7109375" style="18" customWidth="1"/>
    <col min="16" max="16" width="2.140625" style="3" customWidth="1"/>
    <col min="17" max="17" width="6.85546875" style="45" customWidth="1"/>
    <col min="18" max="18" width="83.7109375" style="62" customWidth="1"/>
    <col min="19" max="25" width="5.42578125" style="67" customWidth="1"/>
    <col min="26" max="28" width="5.85546875" style="67" customWidth="1"/>
    <col min="29" max="31" width="5.85546875" style="61" customWidth="1"/>
    <col min="32" max="32" width="7.5703125" style="61" customWidth="1"/>
    <col min="33" max="33" width="2.28515625" style="7" customWidth="1"/>
    <col min="34" max="45" width="8.7109375" style="67" customWidth="1"/>
    <col min="46" max="46" width="15.7109375" style="67" customWidth="1"/>
    <col min="47" max="240" width="11.42578125" style="67"/>
    <col min="241" max="241" width="19.28515625" style="67" customWidth="1"/>
    <col min="242" max="242" width="6.85546875" style="67" customWidth="1"/>
    <col min="243" max="243" width="52.85546875" style="67" customWidth="1"/>
    <col min="244" max="245" width="7.42578125" style="67" customWidth="1"/>
    <col min="246" max="246" width="5.42578125" style="67" customWidth="1"/>
    <col min="247" max="252" width="0" style="67" hidden="1" customWidth="1"/>
    <col min="253" max="258" width="5.85546875" style="67" customWidth="1"/>
    <col min="259" max="259" width="7.5703125" style="67" customWidth="1"/>
    <col min="260" max="260" width="8" style="67" customWidth="1"/>
    <col min="261" max="261" width="11.42578125" style="67" customWidth="1"/>
    <col min="262" max="286" width="0" style="67" hidden="1" customWidth="1"/>
    <col min="287" max="287" width="35" style="67" customWidth="1"/>
    <col min="288" max="288" width="40.28515625" style="67" customWidth="1"/>
    <col min="289" max="289" width="7.42578125" style="67" customWidth="1"/>
    <col min="290" max="295" width="0" style="67" hidden="1" customWidth="1"/>
    <col min="296" max="301" width="11.42578125" style="67"/>
    <col min="302" max="302" width="14.42578125" style="67" bestFit="1" customWidth="1"/>
    <col min="303" max="496" width="11.42578125" style="67"/>
    <col min="497" max="497" width="19.28515625" style="67" customWidth="1"/>
    <col min="498" max="498" width="6.85546875" style="67" customWidth="1"/>
    <col min="499" max="499" width="52.85546875" style="67" customWidth="1"/>
    <col min="500" max="501" width="7.42578125" style="67" customWidth="1"/>
    <col min="502" max="502" width="5.42578125" style="67" customWidth="1"/>
    <col min="503" max="508" width="0" style="67" hidden="1" customWidth="1"/>
    <col min="509" max="514" width="5.85546875" style="67" customWidth="1"/>
    <col min="515" max="515" width="7.5703125" style="67" customWidth="1"/>
    <col min="516" max="516" width="8" style="67" customWidth="1"/>
    <col min="517" max="517" width="11.42578125" style="67" customWidth="1"/>
    <col min="518" max="542" width="0" style="67" hidden="1" customWidth="1"/>
    <col min="543" max="543" width="35" style="67" customWidth="1"/>
    <col min="544" max="544" width="40.28515625" style="67" customWidth="1"/>
    <col min="545" max="545" width="7.42578125" style="67" customWidth="1"/>
    <col min="546" max="551" width="0" style="67" hidden="1" customWidth="1"/>
    <col min="552" max="557" width="11.42578125" style="67"/>
    <col min="558" max="558" width="14.42578125" style="67" bestFit="1" customWidth="1"/>
    <col min="559" max="752" width="11.42578125" style="67"/>
    <col min="753" max="753" width="19.28515625" style="67" customWidth="1"/>
    <col min="754" max="754" width="6.85546875" style="67" customWidth="1"/>
    <col min="755" max="755" width="52.85546875" style="67" customWidth="1"/>
    <col min="756" max="757" width="7.42578125" style="67" customWidth="1"/>
    <col min="758" max="758" width="5.42578125" style="67" customWidth="1"/>
    <col min="759" max="764" width="0" style="67" hidden="1" customWidth="1"/>
    <col min="765" max="770" width="5.85546875" style="67" customWidth="1"/>
    <col min="771" max="771" width="7.5703125" style="67" customWidth="1"/>
    <col min="772" max="772" width="8" style="67" customWidth="1"/>
    <col min="773" max="773" width="11.42578125" style="67" customWidth="1"/>
    <col min="774" max="798" width="0" style="67" hidden="1" customWidth="1"/>
    <col min="799" max="799" width="35" style="67" customWidth="1"/>
    <col min="800" max="800" width="40.28515625" style="67" customWidth="1"/>
    <col min="801" max="801" width="7.42578125" style="67" customWidth="1"/>
    <col min="802" max="807" width="0" style="67" hidden="1" customWidth="1"/>
    <col min="808" max="813" width="11.42578125" style="67"/>
    <col min="814" max="814" width="14.42578125" style="67" bestFit="1" customWidth="1"/>
    <col min="815" max="1008" width="11.42578125" style="67"/>
    <col min="1009" max="1009" width="19.28515625" style="67" customWidth="1"/>
    <col min="1010" max="1010" width="6.85546875" style="67" customWidth="1"/>
    <col min="1011" max="1011" width="52.85546875" style="67" customWidth="1"/>
    <col min="1012" max="1013" width="7.42578125" style="67" customWidth="1"/>
    <col min="1014" max="1014" width="5.42578125" style="67" customWidth="1"/>
    <col min="1015" max="1020" width="0" style="67" hidden="1" customWidth="1"/>
    <col min="1021" max="1026" width="5.85546875" style="67" customWidth="1"/>
    <col min="1027" max="1027" width="7.5703125" style="67" customWidth="1"/>
    <col min="1028" max="1028" width="8" style="67" customWidth="1"/>
    <col min="1029" max="1029" width="11.42578125" style="67" customWidth="1"/>
    <col min="1030" max="1054" width="0" style="67" hidden="1" customWidth="1"/>
    <col min="1055" max="1055" width="35" style="67" customWidth="1"/>
    <col min="1056" max="1056" width="40.28515625" style="67" customWidth="1"/>
    <col min="1057" max="1057" width="7.42578125" style="67" customWidth="1"/>
    <col min="1058" max="1063" width="0" style="67" hidden="1" customWidth="1"/>
    <col min="1064" max="1069" width="11.42578125" style="67"/>
    <col min="1070" max="1070" width="14.42578125" style="67" bestFit="1" customWidth="1"/>
    <col min="1071" max="1264" width="11.42578125" style="67"/>
    <col min="1265" max="1265" width="19.28515625" style="67" customWidth="1"/>
    <col min="1266" max="1266" width="6.85546875" style="67" customWidth="1"/>
    <col min="1267" max="1267" width="52.85546875" style="67" customWidth="1"/>
    <col min="1268" max="1269" width="7.42578125" style="67" customWidth="1"/>
    <col min="1270" max="1270" width="5.42578125" style="67" customWidth="1"/>
    <col min="1271" max="1276" width="0" style="67" hidden="1" customWidth="1"/>
    <col min="1277" max="1282" width="5.85546875" style="67" customWidth="1"/>
    <col min="1283" max="1283" width="7.5703125" style="67" customWidth="1"/>
    <col min="1284" max="1284" width="8" style="67" customWidth="1"/>
    <col min="1285" max="1285" width="11.42578125" style="67" customWidth="1"/>
    <col min="1286" max="1310" width="0" style="67" hidden="1" customWidth="1"/>
    <col min="1311" max="1311" width="35" style="67" customWidth="1"/>
    <col min="1312" max="1312" width="40.28515625" style="67" customWidth="1"/>
    <col min="1313" max="1313" width="7.42578125" style="67" customWidth="1"/>
    <col min="1314" max="1319" width="0" style="67" hidden="1" customWidth="1"/>
    <col min="1320" max="1325" width="11.42578125" style="67"/>
    <col min="1326" max="1326" width="14.42578125" style="67" bestFit="1" customWidth="1"/>
    <col min="1327" max="1520" width="11.42578125" style="67"/>
    <col min="1521" max="1521" width="19.28515625" style="67" customWidth="1"/>
    <col min="1522" max="1522" width="6.85546875" style="67" customWidth="1"/>
    <col min="1523" max="1523" width="52.85546875" style="67" customWidth="1"/>
    <col min="1524" max="1525" width="7.42578125" style="67" customWidth="1"/>
    <col min="1526" max="1526" width="5.42578125" style="67" customWidth="1"/>
    <col min="1527" max="1532" width="0" style="67" hidden="1" customWidth="1"/>
    <col min="1533" max="1538" width="5.85546875" style="67" customWidth="1"/>
    <col min="1539" max="1539" width="7.5703125" style="67" customWidth="1"/>
    <col min="1540" max="1540" width="8" style="67" customWidth="1"/>
    <col min="1541" max="1541" width="11.42578125" style="67" customWidth="1"/>
    <col min="1542" max="1566" width="0" style="67" hidden="1" customWidth="1"/>
    <col min="1567" max="1567" width="35" style="67" customWidth="1"/>
    <col min="1568" max="1568" width="40.28515625" style="67" customWidth="1"/>
    <col min="1569" max="1569" width="7.42578125" style="67" customWidth="1"/>
    <col min="1570" max="1575" width="0" style="67" hidden="1" customWidth="1"/>
    <col min="1576" max="1581" width="11.42578125" style="67"/>
    <col min="1582" max="1582" width="14.42578125" style="67" bestFit="1" customWidth="1"/>
    <col min="1583" max="1776" width="11.42578125" style="67"/>
    <col min="1777" max="1777" width="19.28515625" style="67" customWidth="1"/>
    <col min="1778" max="1778" width="6.85546875" style="67" customWidth="1"/>
    <col min="1779" max="1779" width="52.85546875" style="67" customWidth="1"/>
    <col min="1780" max="1781" width="7.42578125" style="67" customWidth="1"/>
    <col min="1782" max="1782" width="5.42578125" style="67" customWidth="1"/>
    <col min="1783" max="1788" width="0" style="67" hidden="1" customWidth="1"/>
    <col min="1789" max="1794" width="5.85546875" style="67" customWidth="1"/>
    <col min="1795" max="1795" width="7.5703125" style="67" customWidth="1"/>
    <col min="1796" max="1796" width="8" style="67" customWidth="1"/>
    <col min="1797" max="1797" width="11.42578125" style="67" customWidth="1"/>
    <col min="1798" max="1822" width="0" style="67" hidden="1" customWidth="1"/>
    <col min="1823" max="1823" width="35" style="67" customWidth="1"/>
    <col min="1824" max="1824" width="40.28515625" style="67" customWidth="1"/>
    <col min="1825" max="1825" width="7.42578125" style="67" customWidth="1"/>
    <col min="1826" max="1831" width="0" style="67" hidden="1" customWidth="1"/>
    <col min="1832" max="1837" width="11.42578125" style="67"/>
    <col min="1838" max="1838" width="14.42578125" style="67" bestFit="1" customWidth="1"/>
    <col min="1839" max="2032" width="11.42578125" style="67"/>
    <col min="2033" max="2033" width="19.28515625" style="67" customWidth="1"/>
    <col min="2034" max="2034" width="6.85546875" style="67" customWidth="1"/>
    <col min="2035" max="2035" width="52.85546875" style="67" customWidth="1"/>
    <col min="2036" max="2037" width="7.42578125" style="67" customWidth="1"/>
    <col min="2038" max="2038" width="5.42578125" style="67" customWidth="1"/>
    <col min="2039" max="2044" width="0" style="67" hidden="1" customWidth="1"/>
    <col min="2045" max="2050" width="5.85546875" style="67" customWidth="1"/>
    <col min="2051" max="2051" width="7.5703125" style="67" customWidth="1"/>
    <col min="2052" max="2052" width="8" style="67" customWidth="1"/>
    <col min="2053" max="2053" width="11.42578125" style="67" customWidth="1"/>
    <col min="2054" max="2078" width="0" style="67" hidden="1" customWidth="1"/>
    <col min="2079" max="2079" width="35" style="67" customWidth="1"/>
    <col min="2080" max="2080" width="40.28515625" style="67" customWidth="1"/>
    <col min="2081" max="2081" width="7.42578125" style="67" customWidth="1"/>
    <col min="2082" max="2087" width="0" style="67" hidden="1" customWidth="1"/>
    <col min="2088" max="2093" width="11.42578125" style="67"/>
    <col min="2094" max="2094" width="14.42578125" style="67" bestFit="1" customWidth="1"/>
    <col min="2095" max="2288" width="11.42578125" style="67"/>
    <col min="2289" max="2289" width="19.28515625" style="67" customWidth="1"/>
    <col min="2290" max="2290" width="6.85546875" style="67" customWidth="1"/>
    <col min="2291" max="2291" width="52.85546875" style="67" customWidth="1"/>
    <col min="2292" max="2293" width="7.42578125" style="67" customWidth="1"/>
    <col min="2294" max="2294" width="5.42578125" style="67" customWidth="1"/>
    <col min="2295" max="2300" width="0" style="67" hidden="1" customWidth="1"/>
    <col min="2301" max="2306" width="5.85546875" style="67" customWidth="1"/>
    <col min="2307" max="2307" width="7.5703125" style="67" customWidth="1"/>
    <col min="2308" max="2308" width="8" style="67" customWidth="1"/>
    <col min="2309" max="2309" width="11.42578125" style="67" customWidth="1"/>
    <col min="2310" max="2334" width="0" style="67" hidden="1" customWidth="1"/>
    <col min="2335" max="2335" width="35" style="67" customWidth="1"/>
    <col min="2336" max="2336" width="40.28515625" style="67" customWidth="1"/>
    <col min="2337" max="2337" width="7.42578125" style="67" customWidth="1"/>
    <col min="2338" max="2343" width="0" style="67" hidden="1" customWidth="1"/>
    <col min="2344" max="2349" width="11.42578125" style="67"/>
    <col min="2350" max="2350" width="14.42578125" style="67" bestFit="1" customWidth="1"/>
    <col min="2351" max="2544" width="11.42578125" style="67"/>
    <col min="2545" max="2545" width="19.28515625" style="67" customWidth="1"/>
    <col min="2546" max="2546" width="6.85546875" style="67" customWidth="1"/>
    <col min="2547" max="2547" width="52.85546875" style="67" customWidth="1"/>
    <col min="2548" max="2549" width="7.42578125" style="67" customWidth="1"/>
    <col min="2550" max="2550" width="5.42578125" style="67" customWidth="1"/>
    <col min="2551" max="2556" width="0" style="67" hidden="1" customWidth="1"/>
    <col min="2557" max="2562" width="5.85546875" style="67" customWidth="1"/>
    <col min="2563" max="2563" width="7.5703125" style="67" customWidth="1"/>
    <col min="2564" max="2564" width="8" style="67" customWidth="1"/>
    <col min="2565" max="2565" width="11.42578125" style="67" customWidth="1"/>
    <col min="2566" max="2590" width="0" style="67" hidden="1" customWidth="1"/>
    <col min="2591" max="2591" width="35" style="67" customWidth="1"/>
    <col min="2592" max="2592" width="40.28515625" style="67" customWidth="1"/>
    <col min="2593" max="2593" width="7.42578125" style="67" customWidth="1"/>
    <col min="2594" max="2599" width="0" style="67" hidden="1" customWidth="1"/>
    <col min="2600" max="2605" width="11.42578125" style="67"/>
    <col min="2606" max="2606" width="14.42578125" style="67" bestFit="1" customWidth="1"/>
    <col min="2607" max="2800" width="11.42578125" style="67"/>
    <col min="2801" max="2801" width="19.28515625" style="67" customWidth="1"/>
    <col min="2802" max="2802" width="6.85546875" style="67" customWidth="1"/>
    <col min="2803" max="2803" width="52.85546875" style="67" customWidth="1"/>
    <col min="2804" max="2805" width="7.42578125" style="67" customWidth="1"/>
    <col min="2806" max="2806" width="5.42578125" style="67" customWidth="1"/>
    <col min="2807" max="2812" width="0" style="67" hidden="1" customWidth="1"/>
    <col min="2813" max="2818" width="5.85546875" style="67" customWidth="1"/>
    <col min="2819" max="2819" width="7.5703125" style="67" customWidth="1"/>
    <col min="2820" max="2820" width="8" style="67" customWidth="1"/>
    <col min="2821" max="2821" width="11.42578125" style="67" customWidth="1"/>
    <col min="2822" max="2846" width="0" style="67" hidden="1" customWidth="1"/>
    <col min="2847" max="2847" width="35" style="67" customWidth="1"/>
    <col min="2848" max="2848" width="40.28515625" style="67" customWidth="1"/>
    <col min="2849" max="2849" width="7.42578125" style="67" customWidth="1"/>
    <col min="2850" max="2855" width="0" style="67" hidden="1" customWidth="1"/>
    <col min="2856" max="2861" width="11.42578125" style="67"/>
    <col min="2862" max="2862" width="14.42578125" style="67" bestFit="1" customWidth="1"/>
    <col min="2863" max="3056" width="11.42578125" style="67"/>
    <col min="3057" max="3057" width="19.28515625" style="67" customWidth="1"/>
    <col min="3058" max="3058" width="6.85546875" style="67" customWidth="1"/>
    <col min="3059" max="3059" width="52.85546875" style="67" customWidth="1"/>
    <col min="3060" max="3061" width="7.42578125" style="67" customWidth="1"/>
    <col min="3062" max="3062" width="5.42578125" style="67" customWidth="1"/>
    <col min="3063" max="3068" width="0" style="67" hidden="1" customWidth="1"/>
    <col min="3069" max="3074" width="5.85546875" style="67" customWidth="1"/>
    <col min="3075" max="3075" width="7.5703125" style="67" customWidth="1"/>
    <col min="3076" max="3076" width="8" style="67" customWidth="1"/>
    <col min="3077" max="3077" width="11.42578125" style="67" customWidth="1"/>
    <col min="3078" max="3102" width="0" style="67" hidden="1" customWidth="1"/>
    <col min="3103" max="3103" width="35" style="67" customWidth="1"/>
    <col min="3104" max="3104" width="40.28515625" style="67" customWidth="1"/>
    <col min="3105" max="3105" width="7.42578125" style="67" customWidth="1"/>
    <col min="3106" max="3111" width="0" style="67" hidden="1" customWidth="1"/>
    <col min="3112" max="3117" width="11.42578125" style="67"/>
    <col min="3118" max="3118" width="14.42578125" style="67" bestFit="1" customWidth="1"/>
    <col min="3119" max="3312" width="11.42578125" style="67"/>
    <col min="3313" max="3313" width="19.28515625" style="67" customWidth="1"/>
    <col min="3314" max="3314" width="6.85546875" style="67" customWidth="1"/>
    <col min="3315" max="3315" width="52.85546875" style="67" customWidth="1"/>
    <col min="3316" max="3317" width="7.42578125" style="67" customWidth="1"/>
    <col min="3318" max="3318" width="5.42578125" style="67" customWidth="1"/>
    <col min="3319" max="3324" width="0" style="67" hidden="1" customWidth="1"/>
    <col min="3325" max="3330" width="5.85546875" style="67" customWidth="1"/>
    <col min="3331" max="3331" width="7.5703125" style="67" customWidth="1"/>
    <col min="3332" max="3332" width="8" style="67" customWidth="1"/>
    <col min="3333" max="3333" width="11.42578125" style="67" customWidth="1"/>
    <col min="3334" max="3358" width="0" style="67" hidden="1" customWidth="1"/>
    <col min="3359" max="3359" width="35" style="67" customWidth="1"/>
    <col min="3360" max="3360" width="40.28515625" style="67" customWidth="1"/>
    <col min="3361" max="3361" width="7.42578125" style="67" customWidth="1"/>
    <col min="3362" max="3367" width="0" style="67" hidden="1" customWidth="1"/>
    <col min="3368" max="3373" width="11.42578125" style="67"/>
    <col min="3374" max="3374" width="14.42578125" style="67" bestFit="1" customWidth="1"/>
    <col min="3375" max="3568" width="11.42578125" style="67"/>
    <col min="3569" max="3569" width="19.28515625" style="67" customWidth="1"/>
    <col min="3570" max="3570" width="6.85546875" style="67" customWidth="1"/>
    <col min="3571" max="3571" width="52.85546875" style="67" customWidth="1"/>
    <col min="3572" max="3573" width="7.42578125" style="67" customWidth="1"/>
    <col min="3574" max="3574" width="5.42578125" style="67" customWidth="1"/>
    <col min="3575" max="3580" width="0" style="67" hidden="1" customWidth="1"/>
    <col min="3581" max="3586" width="5.85546875" style="67" customWidth="1"/>
    <col min="3587" max="3587" width="7.5703125" style="67" customWidth="1"/>
    <col min="3588" max="3588" width="8" style="67" customWidth="1"/>
    <col min="3589" max="3589" width="11.42578125" style="67" customWidth="1"/>
    <col min="3590" max="3614" width="0" style="67" hidden="1" customWidth="1"/>
    <col min="3615" max="3615" width="35" style="67" customWidth="1"/>
    <col min="3616" max="3616" width="40.28515625" style="67" customWidth="1"/>
    <col min="3617" max="3617" width="7.42578125" style="67" customWidth="1"/>
    <col min="3618" max="3623" width="0" style="67" hidden="1" customWidth="1"/>
    <col min="3624" max="3629" width="11.42578125" style="67"/>
    <col min="3630" max="3630" width="14.42578125" style="67" bestFit="1" customWidth="1"/>
    <col min="3631" max="3824" width="11.42578125" style="67"/>
    <col min="3825" max="3825" width="19.28515625" style="67" customWidth="1"/>
    <col min="3826" max="3826" width="6.85546875" style="67" customWidth="1"/>
    <col min="3827" max="3827" width="52.85546875" style="67" customWidth="1"/>
    <col min="3828" max="3829" width="7.42578125" style="67" customWidth="1"/>
    <col min="3830" max="3830" width="5.42578125" style="67" customWidth="1"/>
    <col min="3831" max="3836" width="0" style="67" hidden="1" customWidth="1"/>
    <col min="3837" max="3842" width="5.85546875" style="67" customWidth="1"/>
    <col min="3843" max="3843" width="7.5703125" style="67" customWidth="1"/>
    <col min="3844" max="3844" width="8" style="67" customWidth="1"/>
    <col min="3845" max="3845" width="11.42578125" style="67" customWidth="1"/>
    <col min="3846" max="3870" width="0" style="67" hidden="1" customWidth="1"/>
    <col min="3871" max="3871" width="35" style="67" customWidth="1"/>
    <col min="3872" max="3872" width="40.28515625" style="67" customWidth="1"/>
    <col min="3873" max="3873" width="7.42578125" style="67" customWidth="1"/>
    <col min="3874" max="3879" width="0" style="67" hidden="1" customWidth="1"/>
    <col min="3880" max="3885" width="11.42578125" style="67"/>
    <col min="3886" max="3886" width="14.42578125" style="67" bestFit="1" customWidth="1"/>
    <col min="3887" max="4080" width="11.42578125" style="67"/>
    <col min="4081" max="4081" width="19.28515625" style="67" customWidth="1"/>
    <col min="4082" max="4082" width="6.85546875" style="67" customWidth="1"/>
    <col min="4083" max="4083" width="52.85546875" style="67" customWidth="1"/>
    <col min="4084" max="4085" width="7.42578125" style="67" customWidth="1"/>
    <col min="4086" max="4086" width="5.42578125" style="67" customWidth="1"/>
    <col min="4087" max="4092" width="0" style="67" hidden="1" customWidth="1"/>
    <col min="4093" max="4098" width="5.85546875" style="67" customWidth="1"/>
    <col min="4099" max="4099" width="7.5703125" style="67" customWidth="1"/>
    <col min="4100" max="4100" width="8" style="67" customWidth="1"/>
    <col min="4101" max="4101" width="11.42578125" style="67" customWidth="1"/>
    <col min="4102" max="4126" width="0" style="67" hidden="1" customWidth="1"/>
    <col min="4127" max="4127" width="35" style="67" customWidth="1"/>
    <col min="4128" max="4128" width="40.28515625" style="67" customWidth="1"/>
    <col min="4129" max="4129" width="7.42578125" style="67" customWidth="1"/>
    <col min="4130" max="4135" width="0" style="67" hidden="1" customWidth="1"/>
    <col min="4136" max="4141" width="11.42578125" style="67"/>
    <col min="4142" max="4142" width="14.42578125" style="67" bestFit="1" customWidth="1"/>
    <col min="4143" max="4336" width="11.42578125" style="67"/>
    <col min="4337" max="4337" width="19.28515625" style="67" customWidth="1"/>
    <col min="4338" max="4338" width="6.85546875" style="67" customWidth="1"/>
    <col min="4339" max="4339" width="52.85546875" style="67" customWidth="1"/>
    <col min="4340" max="4341" width="7.42578125" style="67" customWidth="1"/>
    <col min="4342" max="4342" width="5.42578125" style="67" customWidth="1"/>
    <col min="4343" max="4348" width="0" style="67" hidden="1" customWidth="1"/>
    <col min="4349" max="4354" width="5.85546875" style="67" customWidth="1"/>
    <col min="4355" max="4355" width="7.5703125" style="67" customWidth="1"/>
    <col min="4356" max="4356" width="8" style="67" customWidth="1"/>
    <col min="4357" max="4357" width="11.42578125" style="67" customWidth="1"/>
    <col min="4358" max="4382" width="0" style="67" hidden="1" customWidth="1"/>
    <col min="4383" max="4383" width="35" style="67" customWidth="1"/>
    <col min="4384" max="4384" width="40.28515625" style="67" customWidth="1"/>
    <col min="4385" max="4385" width="7.42578125" style="67" customWidth="1"/>
    <col min="4386" max="4391" width="0" style="67" hidden="1" customWidth="1"/>
    <col min="4392" max="4397" width="11.42578125" style="67"/>
    <col min="4398" max="4398" width="14.42578125" style="67" bestFit="1" customWidth="1"/>
    <col min="4399" max="4592" width="11.42578125" style="67"/>
    <col min="4593" max="4593" width="19.28515625" style="67" customWidth="1"/>
    <col min="4594" max="4594" width="6.85546875" style="67" customWidth="1"/>
    <col min="4595" max="4595" width="52.85546875" style="67" customWidth="1"/>
    <col min="4596" max="4597" width="7.42578125" style="67" customWidth="1"/>
    <col min="4598" max="4598" width="5.42578125" style="67" customWidth="1"/>
    <col min="4599" max="4604" width="0" style="67" hidden="1" customWidth="1"/>
    <col min="4605" max="4610" width="5.85546875" style="67" customWidth="1"/>
    <col min="4611" max="4611" width="7.5703125" style="67" customWidth="1"/>
    <col min="4612" max="4612" width="8" style="67" customWidth="1"/>
    <col min="4613" max="4613" width="11.42578125" style="67" customWidth="1"/>
    <col min="4614" max="4638" width="0" style="67" hidden="1" customWidth="1"/>
    <col min="4639" max="4639" width="35" style="67" customWidth="1"/>
    <col min="4640" max="4640" width="40.28515625" style="67" customWidth="1"/>
    <col min="4641" max="4641" width="7.42578125" style="67" customWidth="1"/>
    <col min="4642" max="4647" width="0" style="67" hidden="1" customWidth="1"/>
    <col min="4648" max="4653" width="11.42578125" style="67"/>
    <col min="4654" max="4654" width="14.42578125" style="67" bestFit="1" customWidth="1"/>
    <col min="4655" max="4848" width="11.42578125" style="67"/>
    <col min="4849" max="4849" width="19.28515625" style="67" customWidth="1"/>
    <col min="4850" max="4850" width="6.85546875" style="67" customWidth="1"/>
    <col min="4851" max="4851" width="52.85546875" style="67" customWidth="1"/>
    <col min="4852" max="4853" width="7.42578125" style="67" customWidth="1"/>
    <col min="4854" max="4854" width="5.42578125" style="67" customWidth="1"/>
    <col min="4855" max="4860" width="0" style="67" hidden="1" customWidth="1"/>
    <col min="4861" max="4866" width="5.85546875" style="67" customWidth="1"/>
    <col min="4867" max="4867" width="7.5703125" style="67" customWidth="1"/>
    <col min="4868" max="4868" width="8" style="67" customWidth="1"/>
    <col min="4869" max="4869" width="11.42578125" style="67" customWidth="1"/>
    <col min="4870" max="4894" width="0" style="67" hidden="1" customWidth="1"/>
    <col min="4895" max="4895" width="35" style="67" customWidth="1"/>
    <col min="4896" max="4896" width="40.28515625" style="67" customWidth="1"/>
    <col min="4897" max="4897" width="7.42578125" style="67" customWidth="1"/>
    <col min="4898" max="4903" width="0" style="67" hidden="1" customWidth="1"/>
    <col min="4904" max="4909" width="11.42578125" style="67"/>
    <col min="4910" max="4910" width="14.42578125" style="67" bestFit="1" customWidth="1"/>
    <col min="4911" max="5104" width="11.42578125" style="67"/>
    <col min="5105" max="5105" width="19.28515625" style="67" customWidth="1"/>
    <col min="5106" max="5106" width="6.85546875" style="67" customWidth="1"/>
    <col min="5107" max="5107" width="52.85546875" style="67" customWidth="1"/>
    <col min="5108" max="5109" width="7.42578125" style="67" customWidth="1"/>
    <col min="5110" max="5110" width="5.42578125" style="67" customWidth="1"/>
    <col min="5111" max="5116" width="0" style="67" hidden="1" customWidth="1"/>
    <col min="5117" max="5122" width="5.85546875" style="67" customWidth="1"/>
    <col min="5123" max="5123" width="7.5703125" style="67" customWidth="1"/>
    <col min="5124" max="5124" width="8" style="67" customWidth="1"/>
    <col min="5125" max="5125" width="11.42578125" style="67" customWidth="1"/>
    <col min="5126" max="5150" width="0" style="67" hidden="1" customWidth="1"/>
    <col min="5151" max="5151" width="35" style="67" customWidth="1"/>
    <col min="5152" max="5152" width="40.28515625" style="67" customWidth="1"/>
    <col min="5153" max="5153" width="7.42578125" style="67" customWidth="1"/>
    <col min="5154" max="5159" width="0" style="67" hidden="1" customWidth="1"/>
    <col min="5160" max="5165" width="11.42578125" style="67"/>
    <col min="5166" max="5166" width="14.42578125" style="67" bestFit="1" customWidth="1"/>
    <col min="5167" max="5360" width="11.42578125" style="67"/>
    <col min="5361" max="5361" width="19.28515625" style="67" customWidth="1"/>
    <col min="5362" max="5362" width="6.85546875" style="67" customWidth="1"/>
    <col min="5363" max="5363" width="52.85546875" style="67" customWidth="1"/>
    <col min="5364" max="5365" width="7.42578125" style="67" customWidth="1"/>
    <col min="5366" max="5366" width="5.42578125" style="67" customWidth="1"/>
    <col min="5367" max="5372" width="0" style="67" hidden="1" customWidth="1"/>
    <col min="5373" max="5378" width="5.85546875" style="67" customWidth="1"/>
    <col min="5379" max="5379" width="7.5703125" style="67" customWidth="1"/>
    <col min="5380" max="5380" width="8" style="67" customWidth="1"/>
    <col min="5381" max="5381" width="11.42578125" style="67" customWidth="1"/>
    <col min="5382" max="5406" width="0" style="67" hidden="1" customWidth="1"/>
    <col min="5407" max="5407" width="35" style="67" customWidth="1"/>
    <col min="5408" max="5408" width="40.28515625" style="67" customWidth="1"/>
    <col min="5409" max="5409" width="7.42578125" style="67" customWidth="1"/>
    <col min="5410" max="5415" width="0" style="67" hidden="1" customWidth="1"/>
    <col min="5416" max="5421" width="11.42578125" style="67"/>
    <col min="5422" max="5422" width="14.42578125" style="67" bestFit="1" customWidth="1"/>
    <col min="5423" max="5616" width="11.42578125" style="67"/>
    <col min="5617" max="5617" width="19.28515625" style="67" customWidth="1"/>
    <col min="5618" max="5618" width="6.85546875" style="67" customWidth="1"/>
    <col min="5619" max="5619" width="52.85546875" style="67" customWidth="1"/>
    <col min="5620" max="5621" width="7.42578125" style="67" customWidth="1"/>
    <col min="5622" max="5622" width="5.42578125" style="67" customWidth="1"/>
    <col min="5623" max="5628" width="0" style="67" hidden="1" customWidth="1"/>
    <col min="5629" max="5634" width="5.85546875" style="67" customWidth="1"/>
    <col min="5635" max="5635" width="7.5703125" style="67" customWidth="1"/>
    <col min="5636" max="5636" width="8" style="67" customWidth="1"/>
    <col min="5637" max="5637" width="11.42578125" style="67" customWidth="1"/>
    <col min="5638" max="5662" width="0" style="67" hidden="1" customWidth="1"/>
    <col min="5663" max="5663" width="35" style="67" customWidth="1"/>
    <col min="5664" max="5664" width="40.28515625" style="67" customWidth="1"/>
    <col min="5665" max="5665" width="7.42578125" style="67" customWidth="1"/>
    <col min="5666" max="5671" width="0" style="67" hidden="1" customWidth="1"/>
    <col min="5672" max="5677" width="11.42578125" style="67"/>
    <col min="5678" max="5678" width="14.42578125" style="67" bestFit="1" customWidth="1"/>
    <col min="5679" max="5872" width="11.42578125" style="67"/>
    <col min="5873" max="5873" width="19.28515625" style="67" customWidth="1"/>
    <col min="5874" max="5874" width="6.85546875" style="67" customWidth="1"/>
    <col min="5875" max="5875" width="52.85546875" style="67" customWidth="1"/>
    <col min="5876" max="5877" width="7.42578125" style="67" customWidth="1"/>
    <col min="5878" max="5878" width="5.42578125" style="67" customWidth="1"/>
    <col min="5879" max="5884" width="0" style="67" hidden="1" customWidth="1"/>
    <col min="5885" max="5890" width="5.85546875" style="67" customWidth="1"/>
    <col min="5891" max="5891" width="7.5703125" style="67" customWidth="1"/>
    <col min="5892" max="5892" width="8" style="67" customWidth="1"/>
    <col min="5893" max="5893" width="11.42578125" style="67" customWidth="1"/>
    <col min="5894" max="5918" width="0" style="67" hidden="1" customWidth="1"/>
    <col min="5919" max="5919" width="35" style="67" customWidth="1"/>
    <col min="5920" max="5920" width="40.28515625" style="67" customWidth="1"/>
    <col min="5921" max="5921" width="7.42578125" style="67" customWidth="1"/>
    <col min="5922" max="5927" width="0" style="67" hidden="1" customWidth="1"/>
    <col min="5928" max="5933" width="11.42578125" style="67"/>
    <col min="5934" max="5934" width="14.42578125" style="67" bestFit="1" customWidth="1"/>
    <col min="5935" max="6128" width="11.42578125" style="67"/>
    <col min="6129" max="6129" width="19.28515625" style="67" customWidth="1"/>
    <col min="6130" max="6130" width="6.85546875" style="67" customWidth="1"/>
    <col min="6131" max="6131" width="52.85546875" style="67" customWidth="1"/>
    <col min="6132" max="6133" width="7.42578125" style="67" customWidth="1"/>
    <col min="6134" max="6134" width="5.42578125" style="67" customWidth="1"/>
    <col min="6135" max="6140" width="0" style="67" hidden="1" customWidth="1"/>
    <col min="6141" max="6146" width="5.85546875" style="67" customWidth="1"/>
    <col min="6147" max="6147" width="7.5703125" style="67" customWidth="1"/>
    <col min="6148" max="6148" width="8" style="67" customWidth="1"/>
    <col min="6149" max="6149" width="11.42578125" style="67" customWidth="1"/>
    <col min="6150" max="6174" width="0" style="67" hidden="1" customWidth="1"/>
    <col min="6175" max="6175" width="35" style="67" customWidth="1"/>
    <col min="6176" max="6176" width="40.28515625" style="67" customWidth="1"/>
    <col min="6177" max="6177" width="7.42578125" style="67" customWidth="1"/>
    <col min="6178" max="6183" width="0" style="67" hidden="1" customWidth="1"/>
    <col min="6184" max="6189" width="11.42578125" style="67"/>
    <col min="6190" max="6190" width="14.42578125" style="67" bestFit="1" customWidth="1"/>
    <col min="6191" max="6384" width="11.42578125" style="67"/>
    <col min="6385" max="6385" width="19.28515625" style="67" customWidth="1"/>
    <col min="6386" max="6386" width="6.85546875" style="67" customWidth="1"/>
    <col min="6387" max="6387" width="52.85546875" style="67" customWidth="1"/>
    <col min="6388" max="6389" width="7.42578125" style="67" customWidth="1"/>
    <col min="6390" max="6390" width="5.42578125" style="67" customWidth="1"/>
    <col min="6391" max="6396" width="0" style="67" hidden="1" customWidth="1"/>
    <col min="6397" max="6402" width="5.85546875" style="67" customWidth="1"/>
    <col min="6403" max="6403" width="7.5703125" style="67" customWidth="1"/>
    <col min="6404" max="6404" width="8" style="67" customWidth="1"/>
    <col min="6405" max="6405" width="11.42578125" style="67" customWidth="1"/>
    <col min="6406" max="6430" width="0" style="67" hidden="1" customWidth="1"/>
    <col min="6431" max="6431" width="35" style="67" customWidth="1"/>
    <col min="6432" max="6432" width="40.28515625" style="67" customWidth="1"/>
    <col min="6433" max="6433" width="7.42578125" style="67" customWidth="1"/>
    <col min="6434" max="6439" width="0" style="67" hidden="1" customWidth="1"/>
    <col min="6440" max="6445" width="11.42578125" style="67"/>
    <col min="6446" max="6446" width="14.42578125" style="67" bestFit="1" customWidth="1"/>
    <col min="6447" max="6640" width="11.42578125" style="67"/>
    <col min="6641" max="6641" width="19.28515625" style="67" customWidth="1"/>
    <col min="6642" max="6642" width="6.85546875" style="67" customWidth="1"/>
    <col min="6643" max="6643" width="52.85546875" style="67" customWidth="1"/>
    <col min="6644" max="6645" width="7.42578125" style="67" customWidth="1"/>
    <col min="6646" max="6646" width="5.42578125" style="67" customWidth="1"/>
    <col min="6647" max="6652" width="0" style="67" hidden="1" customWidth="1"/>
    <col min="6653" max="6658" width="5.85546875" style="67" customWidth="1"/>
    <col min="6659" max="6659" width="7.5703125" style="67" customWidth="1"/>
    <col min="6660" max="6660" width="8" style="67" customWidth="1"/>
    <col min="6661" max="6661" width="11.42578125" style="67" customWidth="1"/>
    <col min="6662" max="6686" width="0" style="67" hidden="1" customWidth="1"/>
    <col min="6687" max="6687" width="35" style="67" customWidth="1"/>
    <col min="6688" max="6688" width="40.28515625" style="67" customWidth="1"/>
    <col min="6689" max="6689" width="7.42578125" style="67" customWidth="1"/>
    <col min="6690" max="6695" width="0" style="67" hidden="1" customWidth="1"/>
    <col min="6696" max="6701" width="11.42578125" style="67"/>
    <col min="6702" max="6702" width="14.42578125" style="67" bestFit="1" customWidth="1"/>
    <col min="6703" max="6896" width="11.42578125" style="67"/>
    <col min="6897" max="6897" width="19.28515625" style="67" customWidth="1"/>
    <col min="6898" max="6898" width="6.85546875" style="67" customWidth="1"/>
    <col min="6899" max="6899" width="52.85546875" style="67" customWidth="1"/>
    <col min="6900" max="6901" width="7.42578125" style="67" customWidth="1"/>
    <col min="6902" max="6902" width="5.42578125" style="67" customWidth="1"/>
    <col min="6903" max="6908" width="0" style="67" hidden="1" customWidth="1"/>
    <col min="6909" max="6914" width="5.85546875" style="67" customWidth="1"/>
    <col min="6915" max="6915" width="7.5703125" style="67" customWidth="1"/>
    <col min="6916" max="6916" width="8" style="67" customWidth="1"/>
    <col min="6917" max="6917" width="11.42578125" style="67" customWidth="1"/>
    <col min="6918" max="6942" width="0" style="67" hidden="1" customWidth="1"/>
    <col min="6943" max="6943" width="35" style="67" customWidth="1"/>
    <col min="6944" max="6944" width="40.28515625" style="67" customWidth="1"/>
    <col min="6945" max="6945" width="7.42578125" style="67" customWidth="1"/>
    <col min="6946" max="6951" width="0" style="67" hidden="1" customWidth="1"/>
    <col min="6952" max="6957" width="11.42578125" style="67"/>
    <col min="6958" max="6958" width="14.42578125" style="67" bestFit="1" customWidth="1"/>
    <col min="6959" max="7152" width="11.42578125" style="67"/>
    <col min="7153" max="7153" width="19.28515625" style="67" customWidth="1"/>
    <col min="7154" max="7154" width="6.85546875" style="67" customWidth="1"/>
    <col min="7155" max="7155" width="52.85546875" style="67" customWidth="1"/>
    <col min="7156" max="7157" width="7.42578125" style="67" customWidth="1"/>
    <col min="7158" max="7158" width="5.42578125" style="67" customWidth="1"/>
    <col min="7159" max="7164" width="0" style="67" hidden="1" customWidth="1"/>
    <col min="7165" max="7170" width="5.85546875" style="67" customWidth="1"/>
    <col min="7171" max="7171" width="7.5703125" style="67" customWidth="1"/>
    <col min="7172" max="7172" width="8" style="67" customWidth="1"/>
    <col min="7173" max="7173" width="11.42578125" style="67" customWidth="1"/>
    <col min="7174" max="7198" width="0" style="67" hidden="1" customWidth="1"/>
    <col min="7199" max="7199" width="35" style="67" customWidth="1"/>
    <col min="7200" max="7200" width="40.28515625" style="67" customWidth="1"/>
    <col min="7201" max="7201" width="7.42578125" style="67" customWidth="1"/>
    <col min="7202" max="7207" width="0" style="67" hidden="1" customWidth="1"/>
    <col min="7208" max="7213" width="11.42578125" style="67"/>
    <col min="7214" max="7214" width="14.42578125" style="67" bestFit="1" customWidth="1"/>
    <col min="7215" max="7408" width="11.42578125" style="67"/>
    <col min="7409" max="7409" width="19.28515625" style="67" customWidth="1"/>
    <col min="7410" max="7410" width="6.85546875" style="67" customWidth="1"/>
    <col min="7411" max="7411" width="52.85546875" style="67" customWidth="1"/>
    <col min="7412" max="7413" width="7.42578125" style="67" customWidth="1"/>
    <col min="7414" max="7414" width="5.42578125" style="67" customWidth="1"/>
    <col min="7415" max="7420" width="0" style="67" hidden="1" customWidth="1"/>
    <col min="7421" max="7426" width="5.85546875" style="67" customWidth="1"/>
    <col min="7427" max="7427" width="7.5703125" style="67" customWidth="1"/>
    <col min="7428" max="7428" width="8" style="67" customWidth="1"/>
    <col min="7429" max="7429" width="11.42578125" style="67" customWidth="1"/>
    <col min="7430" max="7454" width="0" style="67" hidden="1" customWidth="1"/>
    <col min="7455" max="7455" width="35" style="67" customWidth="1"/>
    <col min="7456" max="7456" width="40.28515625" style="67" customWidth="1"/>
    <col min="7457" max="7457" width="7.42578125" style="67" customWidth="1"/>
    <col min="7458" max="7463" width="0" style="67" hidden="1" customWidth="1"/>
    <col min="7464" max="7469" width="11.42578125" style="67"/>
    <col min="7470" max="7470" width="14.42578125" style="67" bestFit="1" customWidth="1"/>
    <col min="7471" max="7664" width="11.42578125" style="67"/>
    <col min="7665" max="7665" width="19.28515625" style="67" customWidth="1"/>
    <col min="7666" max="7666" width="6.85546875" style="67" customWidth="1"/>
    <col min="7667" max="7667" width="52.85546875" style="67" customWidth="1"/>
    <col min="7668" max="7669" width="7.42578125" style="67" customWidth="1"/>
    <col min="7670" max="7670" width="5.42578125" style="67" customWidth="1"/>
    <col min="7671" max="7676" width="0" style="67" hidden="1" customWidth="1"/>
    <col min="7677" max="7682" width="5.85546875" style="67" customWidth="1"/>
    <col min="7683" max="7683" width="7.5703125" style="67" customWidth="1"/>
    <col min="7684" max="7684" width="8" style="67" customWidth="1"/>
    <col min="7685" max="7685" width="11.42578125" style="67" customWidth="1"/>
    <col min="7686" max="7710" width="0" style="67" hidden="1" customWidth="1"/>
    <col min="7711" max="7711" width="35" style="67" customWidth="1"/>
    <col min="7712" max="7712" width="40.28515625" style="67" customWidth="1"/>
    <col min="7713" max="7713" width="7.42578125" style="67" customWidth="1"/>
    <col min="7714" max="7719" width="0" style="67" hidden="1" customWidth="1"/>
    <col min="7720" max="7725" width="11.42578125" style="67"/>
    <col min="7726" max="7726" width="14.42578125" style="67" bestFit="1" customWidth="1"/>
    <col min="7727" max="7920" width="11.42578125" style="67"/>
    <col min="7921" max="7921" width="19.28515625" style="67" customWidth="1"/>
    <col min="7922" max="7922" width="6.85546875" style="67" customWidth="1"/>
    <col min="7923" max="7923" width="52.85546875" style="67" customWidth="1"/>
    <col min="7924" max="7925" width="7.42578125" style="67" customWidth="1"/>
    <col min="7926" max="7926" width="5.42578125" style="67" customWidth="1"/>
    <col min="7927" max="7932" width="0" style="67" hidden="1" customWidth="1"/>
    <col min="7933" max="7938" width="5.85546875" style="67" customWidth="1"/>
    <col min="7939" max="7939" width="7.5703125" style="67" customWidth="1"/>
    <col min="7940" max="7940" width="8" style="67" customWidth="1"/>
    <col min="7941" max="7941" width="11.42578125" style="67" customWidth="1"/>
    <col min="7942" max="7966" width="0" style="67" hidden="1" customWidth="1"/>
    <col min="7967" max="7967" width="35" style="67" customWidth="1"/>
    <col min="7968" max="7968" width="40.28515625" style="67" customWidth="1"/>
    <col min="7969" max="7969" width="7.42578125" style="67" customWidth="1"/>
    <col min="7970" max="7975" width="0" style="67" hidden="1" customWidth="1"/>
    <col min="7976" max="7981" width="11.42578125" style="67"/>
    <col min="7982" max="7982" width="14.42578125" style="67" bestFit="1" customWidth="1"/>
    <col min="7983" max="8176" width="11.42578125" style="67"/>
    <col min="8177" max="8177" width="19.28515625" style="67" customWidth="1"/>
    <col min="8178" max="8178" width="6.85546875" style="67" customWidth="1"/>
    <col min="8179" max="8179" width="52.85546875" style="67" customWidth="1"/>
    <col min="8180" max="8181" width="7.42578125" style="67" customWidth="1"/>
    <col min="8182" max="8182" width="5.42578125" style="67" customWidth="1"/>
    <col min="8183" max="8188" width="0" style="67" hidden="1" customWidth="1"/>
    <col min="8189" max="8194" width="5.85546875" style="67" customWidth="1"/>
    <col min="8195" max="8195" width="7.5703125" style="67" customWidth="1"/>
    <col min="8196" max="8196" width="8" style="67" customWidth="1"/>
    <col min="8197" max="8197" width="11.42578125" style="67" customWidth="1"/>
    <col min="8198" max="8222" width="0" style="67" hidden="1" customWidth="1"/>
    <col min="8223" max="8223" width="35" style="67" customWidth="1"/>
    <col min="8224" max="8224" width="40.28515625" style="67" customWidth="1"/>
    <col min="8225" max="8225" width="7.42578125" style="67" customWidth="1"/>
    <col min="8226" max="8231" width="0" style="67" hidden="1" customWidth="1"/>
    <col min="8232" max="8237" width="11.42578125" style="67"/>
    <col min="8238" max="8238" width="14.42578125" style="67" bestFit="1" customWidth="1"/>
    <col min="8239" max="8432" width="11.42578125" style="67"/>
    <col min="8433" max="8433" width="19.28515625" style="67" customWidth="1"/>
    <col min="8434" max="8434" width="6.85546875" style="67" customWidth="1"/>
    <col min="8435" max="8435" width="52.85546875" style="67" customWidth="1"/>
    <col min="8436" max="8437" width="7.42578125" style="67" customWidth="1"/>
    <col min="8438" max="8438" width="5.42578125" style="67" customWidth="1"/>
    <col min="8439" max="8444" width="0" style="67" hidden="1" customWidth="1"/>
    <col min="8445" max="8450" width="5.85546875" style="67" customWidth="1"/>
    <col min="8451" max="8451" width="7.5703125" style="67" customWidth="1"/>
    <col min="8452" max="8452" width="8" style="67" customWidth="1"/>
    <col min="8453" max="8453" width="11.42578125" style="67" customWidth="1"/>
    <col min="8454" max="8478" width="0" style="67" hidden="1" customWidth="1"/>
    <col min="8479" max="8479" width="35" style="67" customWidth="1"/>
    <col min="8480" max="8480" width="40.28515625" style="67" customWidth="1"/>
    <col min="8481" max="8481" width="7.42578125" style="67" customWidth="1"/>
    <col min="8482" max="8487" width="0" style="67" hidden="1" customWidth="1"/>
    <col min="8488" max="8493" width="11.42578125" style="67"/>
    <col min="8494" max="8494" width="14.42578125" style="67" bestFit="1" customWidth="1"/>
    <col min="8495" max="8688" width="11.42578125" style="67"/>
    <col min="8689" max="8689" width="19.28515625" style="67" customWidth="1"/>
    <col min="8690" max="8690" width="6.85546875" style="67" customWidth="1"/>
    <col min="8691" max="8691" width="52.85546875" style="67" customWidth="1"/>
    <col min="8692" max="8693" width="7.42578125" style="67" customWidth="1"/>
    <col min="8694" max="8694" width="5.42578125" style="67" customWidth="1"/>
    <col min="8695" max="8700" width="0" style="67" hidden="1" customWidth="1"/>
    <col min="8701" max="8706" width="5.85546875" style="67" customWidth="1"/>
    <col min="8707" max="8707" width="7.5703125" style="67" customWidth="1"/>
    <col min="8708" max="8708" width="8" style="67" customWidth="1"/>
    <col min="8709" max="8709" width="11.42578125" style="67" customWidth="1"/>
    <col min="8710" max="8734" width="0" style="67" hidden="1" customWidth="1"/>
    <col min="8735" max="8735" width="35" style="67" customWidth="1"/>
    <col min="8736" max="8736" width="40.28515625" style="67" customWidth="1"/>
    <col min="8737" max="8737" width="7.42578125" style="67" customWidth="1"/>
    <col min="8738" max="8743" width="0" style="67" hidden="1" customWidth="1"/>
    <col min="8744" max="8749" width="11.42578125" style="67"/>
    <col min="8750" max="8750" width="14.42578125" style="67" bestFit="1" customWidth="1"/>
    <col min="8751" max="8944" width="11.42578125" style="67"/>
    <col min="8945" max="8945" width="19.28515625" style="67" customWidth="1"/>
    <col min="8946" max="8946" width="6.85546875" style="67" customWidth="1"/>
    <col min="8947" max="8947" width="52.85546875" style="67" customWidth="1"/>
    <col min="8948" max="8949" width="7.42578125" style="67" customWidth="1"/>
    <col min="8950" max="8950" width="5.42578125" style="67" customWidth="1"/>
    <col min="8951" max="8956" width="0" style="67" hidden="1" customWidth="1"/>
    <col min="8957" max="8962" width="5.85546875" style="67" customWidth="1"/>
    <col min="8963" max="8963" width="7.5703125" style="67" customWidth="1"/>
    <col min="8964" max="8964" width="8" style="67" customWidth="1"/>
    <col min="8965" max="8965" width="11.42578125" style="67" customWidth="1"/>
    <col min="8966" max="8990" width="0" style="67" hidden="1" customWidth="1"/>
    <col min="8991" max="8991" width="35" style="67" customWidth="1"/>
    <col min="8992" max="8992" width="40.28515625" style="67" customWidth="1"/>
    <col min="8993" max="8993" width="7.42578125" style="67" customWidth="1"/>
    <col min="8994" max="8999" width="0" style="67" hidden="1" customWidth="1"/>
    <col min="9000" max="9005" width="11.42578125" style="67"/>
    <col min="9006" max="9006" width="14.42578125" style="67" bestFit="1" customWidth="1"/>
    <col min="9007" max="9200" width="11.42578125" style="67"/>
    <col min="9201" max="9201" width="19.28515625" style="67" customWidth="1"/>
    <col min="9202" max="9202" width="6.85546875" style="67" customWidth="1"/>
    <col min="9203" max="9203" width="52.85546875" style="67" customWidth="1"/>
    <col min="9204" max="9205" width="7.42578125" style="67" customWidth="1"/>
    <col min="9206" max="9206" width="5.42578125" style="67" customWidth="1"/>
    <col min="9207" max="9212" width="0" style="67" hidden="1" customWidth="1"/>
    <col min="9213" max="9218" width="5.85546875" style="67" customWidth="1"/>
    <col min="9219" max="9219" width="7.5703125" style="67" customWidth="1"/>
    <col min="9220" max="9220" width="8" style="67" customWidth="1"/>
    <col min="9221" max="9221" width="11.42578125" style="67" customWidth="1"/>
    <col min="9222" max="9246" width="0" style="67" hidden="1" customWidth="1"/>
    <col min="9247" max="9247" width="35" style="67" customWidth="1"/>
    <col min="9248" max="9248" width="40.28515625" style="67" customWidth="1"/>
    <col min="9249" max="9249" width="7.42578125" style="67" customWidth="1"/>
    <col min="9250" max="9255" width="0" style="67" hidden="1" customWidth="1"/>
    <col min="9256" max="9261" width="11.42578125" style="67"/>
    <col min="9262" max="9262" width="14.42578125" style="67" bestFit="1" customWidth="1"/>
    <col min="9263" max="9456" width="11.42578125" style="67"/>
    <col min="9457" max="9457" width="19.28515625" style="67" customWidth="1"/>
    <col min="9458" max="9458" width="6.85546875" style="67" customWidth="1"/>
    <col min="9459" max="9459" width="52.85546875" style="67" customWidth="1"/>
    <col min="9460" max="9461" width="7.42578125" style="67" customWidth="1"/>
    <col min="9462" max="9462" width="5.42578125" style="67" customWidth="1"/>
    <col min="9463" max="9468" width="0" style="67" hidden="1" customWidth="1"/>
    <col min="9469" max="9474" width="5.85546875" style="67" customWidth="1"/>
    <col min="9475" max="9475" width="7.5703125" style="67" customWidth="1"/>
    <col min="9476" max="9476" width="8" style="67" customWidth="1"/>
    <col min="9477" max="9477" width="11.42578125" style="67" customWidth="1"/>
    <col min="9478" max="9502" width="0" style="67" hidden="1" customWidth="1"/>
    <col min="9503" max="9503" width="35" style="67" customWidth="1"/>
    <col min="9504" max="9504" width="40.28515625" style="67" customWidth="1"/>
    <col min="9505" max="9505" width="7.42578125" style="67" customWidth="1"/>
    <col min="9506" max="9511" width="0" style="67" hidden="1" customWidth="1"/>
    <col min="9512" max="9517" width="11.42578125" style="67"/>
    <col min="9518" max="9518" width="14.42578125" style="67" bestFit="1" customWidth="1"/>
    <col min="9519" max="9712" width="11.42578125" style="67"/>
    <col min="9713" max="9713" width="19.28515625" style="67" customWidth="1"/>
    <col min="9714" max="9714" width="6.85546875" style="67" customWidth="1"/>
    <col min="9715" max="9715" width="52.85546875" style="67" customWidth="1"/>
    <col min="9716" max="9717" width="7.42578125" style="67" customWidth="1"/>
    <col min="9718" max="9718" width="5.42578125" style="67" customWidth="1"/>
    <col min="9719" max="9724" width="0" style="67" hidden="1" customWidth="1"/>
    <col min="9725" max="9730" width="5.85546875" style="67" customWidth="1"/>
    <col min="9731" max="9731" width="7.5703125" style="67" customWidth="1"/>
    <col min="9732" max="9732" width="8" style="67" customWidth="1"/>
    <col min="9733" max="9733" width="11.42578125" style="67" customWidth="1"/>
    <col min="9734" max="9758" width="0" style="67" hidden="1" customWidth="1"/>
    <col min="9759" max="9759" width="35" style="67" customWidth="1"/>
    <col min="9760" max="9760" width="40.28515625" style="67" customWidth="1"/>
    <col min="9761" max="9761" width="7.42578125" style="67" customWidth="1"/>
    <col min="9762" max="9767" width="0" style="67" hidden="1" customWidth="1"/>
    <col min="9768" max="9773" width="11.42578125" style="67"/>
    <col min="9774" max="9774" width="14.42578125" style="67" bestFit="1" customWidth="1"/>
    <col min="9775" max="9968" width="11.42578125" style="67"/>
    <col min="9969" max="9969" width="19.28515625" style="67" customWidth="1"/>
    <col min="9970" max="9970" width="6.85546875" style="67" customWidth="1"/>
    <col min="9971" max="9971" width="52.85546875" style="67" customWidth="1"/>
    <col min="9972" max="9973" width="7.42578125" style="67" customWidth="1"/>
    <col min="9974" max="9974" width="5.42578125" style="67" customWidth="1"/>
    <col min="9975" max="9980" width="0" style="67" hidden="1" customWidth="1"/>
    <col min="9981" max="9986" width="5.85546875" style="67" customWidth="1"/>
    <col min="9987" max="9987" width="7.5703125" style="67" customWidth="1"/>
    <col min="9988" max="9988" width="8" style="67" customWidth="1"/>
    <col min="9989" max="9989" width="11.42578125" style="67" customWidth="1"/>
    <col min="9990" max="10014" width="0" style="67" hidden="1" customWidth="1"/>
    <col min="10015" max="10015" width="35" style="67" customWidth="1"/>
    <col min="10016" max="10016" width="40.28515625" style="67" customWidth="1"/>
    <col min="10017" max="10017" width="7.42578125" style="67" customWidth="1"/>
    <col min="10018" max="10023" width="0" style="67" hidden="1" customWidth="1"/>
    <col min="10024" max="10029" width="11.42578125" style="67"/>
    <col min="10030" max="10030" width="14.42578125" style="67" bestFit="1" customWidth="1"/>
    <col min="10031" max="10224" width="11.42578125" style="67"/>
    <col min="10225" max="10225" width="19.28515625" style="67" customWidth="1"/>
    <col min="10226" max="10226" width="6.85546875" style="67" customWidth="1"/>
    <col min="10227" max="10227" width="52.85546875" style="67" customWidth="1"/>
    <col min="10228" max="10229" width="7.42578125" style="67" customWidth="1"/>
    <col min="10230" max="10230" width="5.42578125" style="67" customWidth="1"/>
    <col min="10231" max="10236" width="0" style="67" hidden="1" customWidth="1"/>
    <col min="10237" max="10242" width="5.85546875" style="67" customWidth="1"/>
    <col min="10243" max="10243" width="7.5703125" style="67" customWidth="1"/>
    <col min="10244" max="10244" width="8" style="67" customWidth="1"/>
    <col min="10245" max="10245" width="11.42578125" style="67" customWidth="1"/>
    <col min="10246" max="10270" width="0" style="67" hidden="1" customWidth="1"/>
    <col min="10271" max="10271" width="35" style="67" customWidth="1"/>
    <col min="10272" max="10272" width="40.28515625" style="67" customWidth="1"/>
    <col min="10273" max="10273" width="7.42578125" style="67" customWidth="1"/>
    <col min="10274" max="10279" width="0" style="67" hidden="1" customWidth="1"/>
    <col min="10280" max="10285" width="11.42578125" style="67"/>
    <col min="10286" max="10286" width="14.42578125" style="67" bestFit="1" customWidth="1"/>
    <col min="10287" max="10480" width="11.42578125" style="67"/>
    <col min="10481" max="10481" width="19.28515625" style="67" customWidth="1"/>
    <col min="10482" max="10482" width="6.85546875" style="67" customWidth="1"/>
    <col min="10483" max="10483" width="52.85546875" style="67" customWidth="1"/>
    <col min="10484" max="10485" width="7.42578125" style="67" customWidth="1"/>
    <col min="10486" max="10486" width="5.42578125" style="67" customWidth="1"/>
    <col min="10487" max="10492" width="0" style="67" hidden="1" customWidth="1"/>
    <col min="10493" max="10498" width="5.85546875" style="67" customWidth="1"/>
    <col min="10499" max="10499" width="7.5703125" style="67" customWidth="1"/>
    <col min="10500" max="10500" width="8" style="67" customWidth="1"/>
    <col min="10501" max="10501" width="11.42578125" style="67" customWidth="1"/>
    <col min="10502" max="10526" width="0" style="67" hidden="1" customWidth="1"/>
    <col min="10527" max="10527" width="35" style="67" customWidth="1"/>
    <col min="10528" max="10528" width="40.28515625" style="67" customWidth="1"/>
    <col min="10529" max="10529" width="7.42578125" style="67" customWidth="1"/>
    <col min="10530" max="10535" width="0" style="67" hidden="1" customWidth="1"/>
    <col min="10536" max="10541" width="11.42578125" style="67"/>
    <col min="10542" max="10542" width="14.42578125" style="67" bestFit="1" customWidth="1"/>
    <col min="10543" max="10736" width="11.42578125" style="67"/>
    <col min="10737" max="10737" width="19.28515625" style="67" customWidth="1"/>
    <col min="10738" max="10738" width="6.85546875" style="67" customWidth="1"/>
    <col min="10739" max="10739" width="52.85546875" style="67" customWidth="1"/>
    <col min="10740" max="10741" width="7.42578125" style="67" customWidth="1"/>
    <col min="10742" max="10742" width="5.42578125" style="67" customWidth="1"/>
    <col min="10743" max="10748" width="0" style="67" hidden="1" customWidth="1"/>
    <col min="10749" max="10754" width="5.85546875" style="67" customWidth="1"/>
    <col min="10755" max="10755" width="7.5703125" style="67" customWidth="1"/>
    <col min="10756" max="10756" width="8" style="67" customWidth="1"/>
    <col min="10757" max="10757" width="11.42578125" style="67" customWidth="1"/>
    <col min="10758" max="10782" width="0" style="67" hidden="1" customWidth="1"/>
    <col min="10783" max="10783" width="35" style="67" customWidth="1"/>
    <col min="10784" max="10784" width="40.28515625" style="67" customWidth="1"/>
    <col min="10785" max="10785" width="7.42578125" style="67" customWidth="1"/>
    <col min="10786" max="10791" width="0" style="67" hidden="1" customWidth="1"/>
    <col min="10792" max="10797" width="11.42578125" style="67"/>
    <col min="10798" max="10798" width="14.42578125" style="67" bestFit="1" customWidth="1"/>
    <col min="10799" max="10992" width="11.42578125" style="67"/>
    <col min="10993" max="10993" width="19.28515625" style="67" customWidth="1"/>
    <col min="10994" max="10994" width="6.85546875" style="67" customWidth="1"/>
    <col min="10995" max="10995" width="52.85546875" style="67" customWidth="1"/>
    <col min="10996" max="10997" width="7.42578125" style="67" customWidth="1"/>
    <col min="10998" max="10998" width="5.42578125" style="67" customWidth="1"/>
    <col min="10999" max="11004" width="0" style="67" hidden="1" customWidth="1"/>
    <col min="11005" max="11010" width="5.85546875" style="67" customWidth="1"/>
    <col min="11011" max="11011" width="7.5703125" style="67" customWidth="1"/>
    <col min="11012" max="11012" width="8" style="67" customWidth="1"/>
    <col min="11013" max="11013" width="11.42578125" style="67" customWidth="1"/>
    <col min="11014" max="11038" width="0" style="67" hidden="1" customWidth="1"/>
    <col min="11039" max="11039" width="35" style="67" customWidth="1"/>
    <col min="11040" max="11040" width="40.28515625" style="67" customWidth="1"/>
    <col min="11041" max="11041" width="7.42578125" style="67" customWidth="1"/>
    <col min="11042" max="11047" width="0" style="67" hidden="1" customWidth="1"/>
    <col min="11048" max="11053" width="11.42578125" style="67"/>
    <col min="11054" max="11054" width="14.42578125" style="67" bestFit="1" customWidth="1"/>
    <col min="11055" max="11248" width="11.42578125" style="67"/>
    <col min="11249" max="11249" width="19.28515625" style="67" customWidth="1"/>
    <col min="11250" max="11250" width="6.85546875" style="67" customWidth="1"/>
    <col min="11251" max="11251" width="52.85546875" style="67" customWidth="1"/>
    <col min="11252" max="11253" width="7.42578125" style="67" customWidth="1"/>
    <col min="11254" max="11254" width="5.42578125" style="67" customWidth="1"/>
    <col min="11255" max="11260" width="0" style="67" hidden="1" customWidth="1"/>
    <col min="11261" max="11266" width="5.85546875" style="67" customWidth="1"/>
    <col min="11267" max="11267" width="7.5703125" style="67" customWidth="1"/>
    <col min="11268" max="11268" width="8" style="67" customWidth="1"/>
    <col min="11269" max="11269" width="11.42578125" style="67" customWidth="1"/>
    <col min="11270" max="11294" width="0" style="67" hidden="1" customWidth="1"/>
    <col min="11295" max="11295" width="35" style="67" customWidth="1"/>
    <col min="11296" max="11296" width="40.28515625" style="67" customWidth="1"/>
    <col min="11297" max="11297" width="7.42578125" style="67" customWidth="1"/>
    <col min="11298" max="11303" width="0" style="67" hidden="1" customWidth="1"/>
    <col min="11304" max="11309" width="11.42578125" style="67"/>
    <col min="11310" max="11310" width="14.42578125" style="67" bestFit="1" customWidth="1"/>
    <col min="11311" max="11504" width="11.42578125" style="67"/>
    <col min="11505" max="11505" width="19.28515625" style="67" customWidth="1"/>
    <col min="11506" max="11506" width="6.85546875" style="67" customWidth="1"/>
    <col min="11507" max="11507" width="52.85546875" style="67" customWidth="1"/>
    <col min="11508" max="11509" width="7.42578125" style="67" customWidth="1"/>
    <col min="11510" max="11510" width="5.42578125" style="67" customWidth="1"/>
    <col min="11511" max="11516" width="0" style="67" hidden="1" customWidth="1"/>
    <col min="11517" max="11522" width="5.85546875" style="67" customWidth="1"/>
    <col min="11523" max="11523" width="7.5703125" style="67" customWidth="1"/>
    <col min="11524" max="11524" width="8" style="67" customWidth="1"/>
    <col min="11525" max="11525" width="11.42578125" style="67" customWidth="1"/>
    <col min="11526" max="11550" width="0" style="67" hidden="1" customWidth="1"/>
    <col min="11551" max="11551" width="35" style="67" customWidth="1"/>
    <col min="11552" max="11552" width="40.28515625" style="67" customWidth="1"/>
    <col min="11553" max="11553" width="7.42578125" style="67" customWidth="1"/>
    <col min="11554" max="11559" width="0" style="67" hidden="1" customWidth="1"/>
    <col min="11560" max="11565" width="11.42578125" style="67"/>
    <col min="11566" max="11566" width="14.42578125" style="67" bestFit="1" customWidth="1"/>
    <col min="11567" max="11760" width="11.42578125" style="67"/>
    <col min="11761" max="11761" width="19.28515625" style="67" customWidth="1"/>
    <col min="11762" max="11762" width="6.85546875" style="67" customWidth="1"/>
    <col min="11763" max="11763" width="52.85546875" style="67" customWidth="1"/>
    <col min="11764" max="11765" width="7.42578125" style="67" customWidth="1"/>
    <col min="11766" max="11766" width="5.42578125" style="67" customWidth="1"/>
    <col min="11767" max="11772" width="0" style="67" hidden="1" customWidth="1"/>
    <col min="11773" max="11778" width="5.85546875" style="67" customWidth="1"/>
    <col min="11779" max="11779" width="7.5703125" style="67" customWidth="1"/>
    <col min="11780" max="11780" width="8" style="67" customWidth="1"/>
    <col min="11781" max="11781" width="11.42578125" style="67" customWidth="1"/>
    <col min="11782" max="11806" width="0" style="67" hidden="1" customWidth="1"/>
    <col min="11807" max="11807" width="35" style="67" customWidth="1"/>
    <col min="11808" max="11808" width="40.28515625" style="67" customWidth="1"/>
    <col min="11809" max="11809" width="7.42578125" style="67" customWidth="1"/>
    <col min="11810" max="11815" width="0" style="67" hidden="1" customWidth="1"/>
    <col min="11816" max="11821" width="11.42578125" style="67"/>
    <col min="11822" max="11822" width="14.42578125" style="67" bestFit="1" customWidth="1"/>
    <col min="11823" max="12016" width="11.42578125" style="67"/>
    <col min="12017" max="12017" width="19.28515625" style="67" customWidth="1"/>
    <col min="12018" max="12018" width="6.85546875" style="67" customWidth="1"/>
    <col min="12019" max="12019" width="52.85546875" style="67" customWidth="1"/>
    <col min="12020" max="12021" width="7.42578125" style="67" customWidth="1"/>
    <col min="12022" max="12022" width="5.42578125" style="67" customWidth="1"/>
    <col min="12023" max="12028" width="0" style="67" hidden="1" customWidth="1"/>
    <col min="12029" max="12034" width="5.85546875" style="67" customWidth="1"/>
    <col min="12035" max="12035" width="7.5703125" style="67" customWidth="1"/>
    <col min="12036" max="12036" width="8" style="67" customWidth="1"/>
    <col min="12037" max="12037" width="11.42578125" style="67" customWidth="1"/>
    <col min="12038" max="12062" width="0" style="67" hidden="1" customWidth="1"/>
    <col min="12063" max="12063" width="35" style="67" customWidth="1"/>
    <col min="12064" max="12064" width="40.28515625" style="67" customWidth="1"/>
    <col min="12065" max="12065" width="7.42578125" style="67" customWidth="1"/>
    <col min="12066" max="12071" width="0" style="67" hidden="1" customWidth="1"/>
    <col min="12072" max="12077" width="11.42578125" style="67"/>
    <col min="12078" max="12078" width="14.42578125" style="67" bestFit="1" customWidth="1"/>
    <col min="12079" max="12272" width="11.42578125" style="67"/>
    <col min="12273" max="12273" width="19.28515625" style="67" customWidth="1"/>
    <col min="12274" max="12274" width="6.85546875" style="67" customWidth="1"/>
    <col min="12275" max="12275" width="52.85546875" style="67" customWidth="1"/>
    <col min="12276" max="12277" width="7.42578125" style="67" customWidth="1"/>
    <col min="12278" max="12278" width="5.42578125" style="67" customWidth="1"/>
    <col min="12279" max="12284" width="0" style="67" hidden="1" customWidth="1"/>
    <col min="12285" max="12290" width="5.85546875" style="67" customWidth="1"/>
    <col min="12291" max="12291" width="7.5703125" style="67" customWidth="1"/>
    <col min="12292" max="12292" width="8" style="67" customWidth="1"/>
    <col min="12293" max="12293" width="11.42578125" style="67" customWidth="1"/>
    <col min="12294" max="12318" width="0" style="67" hidden="1" customWidth="1"/>
    <col min="12319" max="12319" width="35" style="67" customWidth="1"/>
    <col min="12320" max="12320" width="40.28515625" style="67" customWidth="1"/>
    <col min="12321" max="12321" width="7.42578125" style="67" customWidth="1"/>
    <col min="12322" max="12327" width="0" style="67" hidden="1" customWidth="1"/>
    <col min="12328" max="12333" width="11.42578125" style="67"/>
    <col min="12334" max="12334" width="14.42578125" style="67" bestFit="1" customWidth="1"/>
    <col min="12335" max="12528" width="11.42578125" style="67"/>
    <col min="12529" max="12529" width="19.28515625" style="67" customWidth="1"/>
    <col min="12530" max="12530" width="6.85546875" style="67" customWidth="1"/>
    <col min="12531" max="12531" width="52.85546875" style="67" customWidth="1"/>
    <col min="12532" max="12533" width="7.42578125" style="67" customWidth="1"/>
    <col min="12534" max="12534" width="5.42578125" style="67" customWidth="1"/>
    <col min="12535" max="12540" width="0" style="67" hidden="1" customWidth="1"/>
    <col min="12541" max="12546" width="5.85546875" style="67" customWidth="1"/>
    <col min="12547" max="12547" width="7.5703125" style="67" customWidth="1"/>
    <col min="12548" max="12548" width="8" style="67" customWidth="1"/>
    <col min="12549" max="12549" width="11.42578125" style="67" customWidth="1"/>
    <col min="12550" max="12574" width="0" style="67" hidden="1" customWidth="1"/>
    <col min="12575" max="12575" width="35" style="67" customWidth="1"/>
    <col min="12576" max="12576" width="40.28515625" style="67" customWidth="1"/>
    <col min="12577" max="12577" width="7.42578125" style="67" customWidth="1"/>
    <col min="12578" max="12583" width="0" style="67" hidden="1" customWidth="1"/>
    <col min="12584" max="12589" width="11.42578125" style="67"/>
    <col min="12590" max="12590" width="14.42578125" style="67" bestFit="1" customWidth="1"/>
    <col min="12591" max="12784" width="11.42578125" style="67"/>
    <col min="12785" max="12785" width="19.28515625" style="67" customWidth="1"/>
    <col min="12786" max="12786" width="6.85546875" style="67" customWidth="1"/>
    <col min="12787" max="12787" width="52.85546875" style="67" customWidth="1"/>
    <col min="12788" max="12789" width="7.42578125" style="67" customWidth="1"/>
    <col min="12790" max="12790" width="5.42578125" style="67" customWidth="1"/>
    <col min="12791" max="12796" width="0" style="67" hidden="1" customWidth="1"/>
    <col min="12797" max="12802" width="5.85546875" style="67" customWidth="1"/>
    <col min="12803" max="12803" width="7.5703125" style="67" customWidth="1"/>
    <col min="12804" max="12804" width="8" style="67" customWidth="1"/>
    <col min="12805" max="12805" width="11.42578125" style="67" customWidth="1"/>
    <col min="12806" max="12830" width="0" style="67" hidden="1" customWidth="1"/>
    <col min="12831" max="12831" width="35" style="67" customWidth="1"/>
    <col min="12832" max="12832" width="40.28515625" style="67" customWidth="1"/>
    <col min="12833" max="12833" width="7.42578125" style="67" customWidth="1"/>
    <col min="12834" max="12839" width="0" style="67" hidden="1" customWidth="1"/>
    <col min="12840" max="12845" width="11.42578125" style="67"/>
    <col min="12846" max="12846" width="14.42578125" style="67" bestFit="1" customWidth="1"/>
    <col min="12847" max="13040" width="11.42578125" style="67"/>
    <col min="13041" max="13041" width="19.28515625" style="67" customWidth="1"/>
    <col min="13042" max="13042" width="6.85546875" style="67" customWidth="1"/>
    <col min="13043" max="13043" width="52.85546875" style="67" customWidth="1"/>
    <col min="13044" max="13045" width="7.42578125" style="67" customWidth="1"/>
    <col min="13046" max="13046" width="5.42578125" style="67" customWidth="1"/>
    <col min="13047" max="13052" width="0" style="67" hidden="1" customWidth="1"/>
    <col min="13053" max="13058" width="5.85546875" style="67" customWidth="1"/>
    <col min="13059" max="13059" width="7.5703125" style="67" customWidth="1"/>
    <col min="13060" max="13060" width="8" style="67" customWidth="1"/>
    <col min="13061" max="13061" width="11.42578125" style="67" customWidth="1"/>
    <col min="13062" max="13086" width="0" style="67" hidden="1" customWidth="1"/>
    <col min="13087" max="13087" width="35" style="67" customWidth="1"/>
    <col min="13088" max="13088" width="40.28515625" style="67" customWidth="1"/>
    <col min="13089" max="13089" width="7.42578125" style="67" customWidth="1"/>
    <col min="13090" max="13095" width="0" style="67" hidden="1" customWidth="1"/>
    <col min="13096" max="13101" width="11.42578125" style="67"/>
    <col min="13102" max="13102" width="14.42578125" style="67" bestFit="1" customWidth="1"/>
    <col min="13103" max="13296" width="11.42578125" style="67"/>
    <col min="13297" max="13297" width="19.28515625" style="67" customWidth="1"/>
    <col min="13298" max="13298" width="6.85546875" style="67" customWidth="1"/>
    <col min="13299" max="13299" width="52.85546875" style="67" customWidth="1"/>
    <col min="13300" max="13301" width="7.42578125" style="67" customWidth="1"/>
    <col min="13302" max="13302" width="5.42578125" style="67" customWidth="1"/>
    <col min="13303" max="13308" width="0" style="67" hidden="1" customWidth="1"/>
    <col min="13309" max="13314" width="5.85546875" style="67" customWidth="1"/>
    <col min="13315" max="13315" width="7.5703125" style="67" customWidth="1"/>
    <col min="13316" max="13316" width="8" style="67" customWidth="1"/>
    <col min="13317" max="13317" width="11.42578125" style="67" customWidth="1"/>
    <col min="13318" max="13342" width="0" style="67" hidden="1" customWidth="1"/>
    <col min="13343" max="13343" width="35" style="67" customWidth="1"/>
    <col min="13344" max="13344" width="40.28515625" style="67" customWidth="1"/>
    <col min="13345" max="13345" width="7.42578125" style="67" customWidth="1"/>
    <col min="13346" max="13351" width="0" style="67" hidden="1" customWidth="1"/>
    <col min="13352" max="13357" width="11.42578125" style="67"/>
    <col min="13358" max="13358" width="14.42578125" style="67" bestFit="1" customWidth="1"/>
    <col min="13359" max="13552" width="11.42578125" style="67"/>
    <col min="13553" max="13553" width="19.28515625" style="67" customWidth="1"/>
    <col min="13554" max="13554" width="6.85546875" style="67" customWidth="1"/>
    <col min="13555" max="13555" width="52.85546875" style="67" customWidth="1"/>
    <col min="13556" max="13557" width="7.42578125" style="67" customWidth="1"/>
    <col min="13558" max="13558" width="5.42578125" style="67" customWidth="1"/>
    <col min="13559" max="13564" width="0" style="67" hidden="1" customWidth="1"/>
    <col min="13565" max="13570" width="5.85546875" style="67" customWidth="1"/>
    <col min="13571" max="13571" width="7.5703125" style="67" customWidth="1"/>
    <col min="13572" max="13572" width="8" style="67" customWidth="1"/>
    <col min="13573" max="13573" width="11.42578125" style="67" customWidth="1"/>
    <col min="13574" max="13598" width="0" style="67" hidden="1" customWidth="1"/>
    <col min="13599" max="13599" width="35" style="67" customWidth="1"/>
    <col min="13600" max="13600" width="40.28515625" style="67" customWidth="1"/>
    <col min="13601" max="13601" width="7.42578125" style="67" customWidth="1"/>
    <col min="13602" max="13607" width="0" style="67" hidden="1" customWidth="1"/>
    <col min="13608" max="13613" width="11.42578125" style="67"/>
    <col min="13614" max="13614" width="14.42578125" style="67" bestFit="1" customWidth="1"/>
    <col min="13615" max="13808" width="11.42578125" style="67"/>
    <col min="13809" max="13809" width="19.28515625" style="67" customWidth="1"/>
    <col min="13810" max="13810" width="6.85546875" style="67" customWidth="1"/>
    <col min="13811" max="13811" width="52.85546875" style="67" customWidth="1"/>
    <col min="13812" max="13813" width="7.42578125" style="67" customWidth="1"/>
    <col min="13814" max="13814" width="5.42578125" style="67" customWidth="1"/>
    <col min="13815" max="13820" width="0" style="67" hidden="1" customWidth="1"/>
    <col min="13821" max="13826" width="5.85546875" style="67" customWidth="1"/>
    <col min="13827" max="13827" width="7.5703125" style="67" customWidth="1"/>
    <col min="13828" max="13828" width="8" style="67" customWidth="1"/>
    <col min="13829" max="13829" width="11.42578125" style="67" customWidth="1"/>
    <col min="13830" max="13854" width="0" style="67" hidden="1" customWidth="1"/>
    <col min="13855" max="13855" width="35" style="67" customWidth="1"/>
    <col min="13856" max="13856" width="40.28515625" style="67" customWidth="1"/>
    <col min="13857" max="13857" width="7.42578125" style="67" customWidth="1"/>
    <col min="13858" max="13863" width="0" style="67" hidden="1" customWidth="1"/>
    <col min="13864" max="13869" width="11.42578125" style="67"/>
    <col min="13870" max="13870" width="14.42578125" style="67" bestFit="1" customWidth="1"/>
    <col min="13871" max="14064" width="11.42578125" style="67"/>
    <col min="14065" max="14065" width="19.28515625" style="67" customWidth="1"/>
    <col min="14066" max="14066" width="6.85546875" style="67" customWidth="1"/>
    <col min="14067" max="14067" width="52.85546875" style="67" customWidth="1"/>
    <col min="14068" max="14069" width="7.42578125" style="67" customWidth="1"/>
    <col min="14070" max="14070" width="5.42578125" style="67" customWidth="1"/>
    <col min="14071" max="14076" width="0" style="67" hidden="1" customWidth="1"/>
    <col min="14077" max="14082" width="5.85546875" style="67" customWidth="1"/>
    <col min="14083" max="14083" width="7.5703125" style="67" customWidth="1"/>
    <col min="14084" max="14084" width="8" style="67" customWidth="1"/>
    <col min="14085" max="14085" width="11.42578125" style="67" customWidth="1"/>
    <col min="14086" max="14110" width="0" style="67" hidden="1" customWidth="1"/>
    <col min="14111" max="14111" width="35" style="67" customWidth="1"/>
    <col min="14112" max="14112" width="40.28515625" style="67" customWidth="1"/>
    <col min="14113" max="14113" width="7.42578125" style="67" customWidth="1"/>
    <col min="14114" max="14119" width="0" style="67" hidden="1" customWidth="1"/>
    <col min="14120" max="14125" width="11.42578125" style="67"/>
    <col min="14126" max="14126" width="14.42578125" style="67" bestFit="1" customWidth="1"/>
    <col min="14127" max="14320" width="11.42578125" style="67"/>
    <col min="14321" max="14321" width="19.28515625" style="67" customWidth="1"/>
    <col min="14322" max="14322" width="6.85546875" style="67" customWidth="1"/>
    <col min="14323" max="14323" width="52.85546875" style="67" customWidth="1"/>
    <col min="14324" max="14325" width="7.42578125" style="67" customWidth="1"/>
    <col min="14326" max="14326" width="5.42578125" style="67" customWidth="1"/>
    <col min="14327" max="14332" width="0" style="67" hidden="1" customWidth="1"/>
    <col min="14333" max="14338" width="5.85546875" style="67" customWidth="1"/>
    <col min="14339" max="14339" width="7.5703125" style="67" customWidth="1"/>
    <col min="14340" max="14340" width="8" style="67" customWidth="1"/>
    <col min="14341" max="14341" width="11.42578125" style="67" customWidth="1"/>
    <col min="14342" max="14366" width="0" style="67" hidden="1" customWidth="1"/>
    <col min="14367" max="14367" width="35" style="67" customWidth="1"/>
    <col min="14368" max="14368" width="40.28515625" style="67" customWidth="1"/>
    <col min="14369" max="14369" width="7.42578125" style="67" customWidth="1"/>
    <col min="14370" max="14375" width="0" style="67" hidden="1" customWidth="1"/>
    <col min="14376" max="14381" width="11.42578125" style="67"/>
    <col min="14382" max="14382" width="14.42578125" style="67" bestFit="1" customWidth="1"/>
    <col min="14383" max="14576" width="11.42578125" style="67"/>
    <col min="14577" max="14577" width="19.28515625" style="67" customWidth="1"/>
    <col min="14578" max="14578" width="6.85546875" style="67" customWidth="1"/>
    <col min="14579" max="14579" width="52.85546875" style="67" customWidth="1"/>
    <col min="14580" max="14581" width="7.42578125" style="67" customWidth="1"/>
    <col min="14582" max="14582" width="5.42578125" style="67" customWidth="1"/>
    <col min="14583" max="14588" width="0" style="67" hidden="1" customWidth="1"/>
    <col min="14589" max="14594" width="5.85546875" style="67" customWidth="1"/>
    <col min="14595" max="14595" width="7.5703125" style="67" customWidth="1"/>
    <col min="14596" max="14596" width="8" style="67" customWidth="1"/>
    <col min="14597" max="14597" width="11.42578125" style="67" customWidth="1"/>
    <col min="14598" max="14622" width="0" style="67" hidden="1" customWidth="1"/>
    <col min="14623" max="14623" width="35" style="67" customWidth="1"/>
    <col min="14624" max="14624" width="40.28515625" style="67" customWidth="1"/>
    <col min="14625" max="14625" width="7.42578125" style="67" customWidth="1"/>
    <col min="14626" max="14631" width="0" style="67" hidden="1" customWidth="1"/>
    <col min="14632" max="14637" width="11.42578125" style="67"/>
    <col min="14638" max="14638" width="14.42578125" style="67" bestFit="1" customWidth="1"/>
    <col min="14639" max="14832" width="11.42578125" style="67"/>
    <col min="14833" max="14833" width="19.28515625" style="67" customWidth="1"/>
    <col min="14834" max="14834" width="6.85546875" style="67" customWidth="1"/>
    <col min="14835" max="14835" width="52.85546875" style="67" customWidth="1"/>
    <col min="14836" max="14837" width="7.42578125" style="67" customWidth="1"/>
    <col min="14838" max="14838" width="5.42578125" style="67" customWidth="1"/>
    <col min="14839" max="14844" width="0" style="67" hidden="1" customWidth="1"/>
    <col min="14845" max="14850" width="5.85546875" style="67" customWidth="1"/>
    <col min="14851" max="14851" width="7.5703125" style="67" customWidth="1"/>
    <col min="14852" max="14852" width="8" style="67" customWidth="1"/>
    <col min="14853" max="14853" width="11.42578125" style="67" customWidth="1"/>
    <col min="14854" max="14878" width="0" style="67" hidden="1" customWidth="1"/>
    <col min="14879" max="14879" width="35" style="67" customWidth="1"/>
    <col min="14880" max="14880" width="40.28515625" style="67" customWidth="1"/>
    <col min="14881" max="14881" width="7.42578125" style="67" customWidth="1"/>
    <col min="14882" max="14887" width="0" style="67" hidden="1" customWidth="1"/>
    <col min="14888" max="14893" width="11.42578125" style="67"/>
    <col min="14894" max="14894" width="14.42578125" style="67" bestFit="1" customWidth="1"/>
    <col min="14895" max="15088" width="11.42578125" style="67"/>
    <col min="15089" max="15089" width="19.28515625" style="67" customWidth="1"/>
    <col min="15090" max="15090" width="6.85546875" style="67" customWidth="1"/>
    <col min="15091" max="15091" width="52.85546875" style="67" customWidth="1"/>
    <col min="15092" max="15093" width="7.42578125" style="67" customWidth="1"/>
    <col min="15094" max="15094" width="5.42578125" style="67" customWidth="1"/>
    <col min="15095" max="15100" width="0" style="67" hidden="1" customWidth="1"/>
    <col min="15101" max="15106" width="5.85546875" style="67" customWidth="1"/>
    <col min="15107" max="15107" width="7.5703125" style="67" customWidth="1"/>
    <col min="15108" max="15108" width="8" style="67" customWidth="1"/>
    <col min="15109" max="15109" width="11.42578125" style="67" customWidth="1"/>
    <col min="15110" max="15134" width="0" style="67" hidden="1" customWidth="1"/>
    <col min="15135" max="15135" width="35" style="67" customWidth="1"/>
    <col min="15136" max="15136" width="40.28515625" style="67" customWidth="1"/>
    <col min="15137" max="15137" width="7.42578125" style="67" customWidth="1"/>
    <col min="15138" max="15143" width="0" style="67" hidden="1" customWidth="1"/>
    <col min="15144" max="15149" width="11.42578125" style="67"/>
    <col min="15150" max="15150" width="14.42578125" style="67" bestFit="1" customWidth="1"/>
    <col min="15151" max="15344" width="11.42578125" style="67"/>
    <col min="15345" max="15345" width="19.28515625" style="67" customWidth="1"/>
    <col min="15346" max="15346" width="6.85546875" style="67" customWidth="1"/>
    <col min="15347" max="15347" width="52.85546875" style="67" customWidth="1"/>
    <col min="15348" max="15349" width="7.42578125" style="67" customWidth="1"/>
    <col min="15350" max="15350" width="5.42578125" style="67" customWidth="1"/>
    <col min="15351" max="15356" width="0" style="67" hidden="1" customWidth="1"/>
    <col min="15357" max="15362" width="5.85546875" style="67" customWidth="1"/>
    <col min="15363" max="15363" width="7.5703125" style="67" customWidth="1"/>
    <col min="15364" max="15364" width="8" style="67" customWidth="1"/>
    <col min="15365" max="15365" width="11.42578125" style="67" customWidth="1"/>
    <col min="15366" max="15390" width="0" style="67" hidden="1" customWidth="1"/>
    <col min="15391" max="15391" width="35" style="67" customWidth="1"/>
    <col min="15392" max="15392" width="40.28515625" style="67" customWidth="1"/>
    <col min="15393" max="15393" width="7.42578125" style="67" customWidth="1"/>
    <col min="15394" max="15399" width="0" style="67" hidden="1" customWidth="1"/>
    <col min="15400" max="15405" width="11.42578125" style="67"/>
    <col min="15406" max="15406" width="14.42578125" style="67" bestFit="1" customWidth="1"/>
    <col min="15407" max="15600" width="11.42578125" style="67"/>
    <col min="15601" max="15601" width="19.28515625" style="67" customWidth="1"/>
    <col min="15602" max="15602" width="6.85546875" style="67" customWidth="1"/>
    <col min="15603" max="15603" width="52.85546875" style="67" customWidth="1"/>
    <col min="15604" max="15605" width="7.42578125" style="67" customWidth="1"/>
    <col min="15606" max="15606" width="5.42578125" style="67" customWidth="1"/>
    <col min="15607" max="15612" width="0" style="67" hidden="1" customWidth="1"/>
    <col min="15613" max="15618" width="5.85546875" style="67" customWidth="1"/>
    <col min="15619" max="15619" width="7.5703125" style="67" customWidth="1"/>
    <col min="15620" max="15620" width="8" style="67" customWidth="1"/>
    <col min="15621" max="15621" width="11.42578125" style="67" customWidth="1"/>
    <col min="15622" max="15646" width="0" style="67" hidden="1" customWidth="1"/>
    <col min="15647" max="15647" width="35" style="67" customWidth="1"/>
    <col min="15648" max="15648" width="40.28515625" style="67" customWidth="1"/>
    <col min="15649" max="15649" width="7.42578125" style="67" customWidth="1"/>
    <col min="15650" max="15655" width="0" style="67" hidden="1" customWidth="1"/>
    <col min="15656" max="15661" width="11.42578125" style="67"/>
    <col min="15662" max="15662" width="14.42578125" style="67" bestFit="1" customWidth="1"/>
    <col min="15663" max="15856" width="11.42578125" style="67"/>
    <col min="15857" max="15857" width="19.28515625" style="67" customWidth="1"/>
    <col min="15858" max="15858" width="6.85546875" style="67" customWidth="1"/>
    <col min="15859" max="15859" width="52.85546875" style="67" customWidth="1"/>
    <col min="15860" max="15861" width="7.42578125" style="67" customWidth="1"/>
    <col min="15862" max="15862" width="5.42578125" style="67" customWidth="1"/>
    <col min="15863" max="15868" width="0" style="67" hidden="1" customWidth="1"/>
    <col min="15869" max="15874" width="5.85546875" style="67" customWidth="1"/>
    <col min="15875" max="15875" width="7.5703125" style="67" customWidth="1"/>
    <col min="15876" max="15876" width="8" style="67" customWidth="1"/>
    <col min="15877" max="15877" width="11.42578125" style="67" customWidth="1"/>
    <col min="15878" max="15902" width="0" style="67" hidden="1" customWidth="1"/>
    <col min="15903" max="15903" width="35" style="67" customWidth="1"/>
    <col min="15904" max="15904" width="40.28515625" style="67" customWidth="1"/>
    <col min="15905" max="15905" width="7.42578125" style="67" customWidth="1"/>
    <col min="15906" max="15911" width="0" style="67" hidden="1" customWidth="1"/>
    <col min="15912" max="15917" width="11.42578125" style="67"/>
    <col min="15918" max="15918" width="14.42578125" style="67" bestFit="1" customWidth="1"/>
    <col min="15919" max="16112" width="11.42578125" style="67"/>
    <col min="16113" max="16113" width="19.28515625" style="67" customWidth="1"/>
    <col min="16114" max="16114" width="6.85546875" style="67" customWidth="1"/>
    <col min="16115" max="16115" width="52.85546875" style="67" customWidth="1"/>
    <col min="16116" max="16117" width="7.42578125" style="67" customWidth="1"/>
    <col min="16118" max="16118" width="5.42578125" style="67" customWidth="1"/>
    <col min="16119" max="16124" width="0" style="67" hidden="1" customWidth="1"/>
    <col min="16125" max="16130" width="5.85546875" style="67" customWidth="1"/>
    <col min="16131" max="16131" width="7.5703125" style="67" customWidth="1"/>
    <col min="16132" max="16132" width="8" style="67" customWidth="1"/>
    <col min="16133" max="16133" width="11.42578125" style="67" customWidth="1"/>
    <col min="16134" max="16158" width="0" style="67" hidden="1" customWidth="1"/>
    <col min="16159" max="16159" width="35" style="67" customWidth="1"/>
    <col min="16160" max="16160" width="40.28515625" style="67" customWidth="1"/>
    <col min="16161" max="16161" width="7.42578125" style="67" customWidth="1"/>
    <col min="16162" max="16167" width="0" style="67" hidden="1" customWidth="1"/>
    <col min="16168" max="16173" width="11.42578125" style="67"/>
    <col min="16174" max="16174" width="14.42578125" style="67" bestFit="1" customWidth="1"/>
    <col min="16175" max="16384" width="11.42578125" style="67"/>
  </cols>
  <sheetData>
    <row r="1" spans="1:46" s="364" customFormat="1" ht="28.5" customHeight="1" x14ac:dyDescent="0.25">
      <c r="A1" s="826"/>
      <c r="B1" s="827"/>
      <c r="C1" s="770" t="s">
        <v>417</v>
      </c>
      <c r="D1" s="771"/>
      <c r="E1" s="771"/>
      <c r="F1" s="771"/>
      <c r="G1" s="771"/>
      <c r="H1" s="771"/>
      <c r="I1" s="771"/>
      <c r="J1" s="771"/>
      <c r="K1" s="771"/>
      <c r="L1" s="771"/>
      <c r="M1" s="771"/>
      <c r="N1" s="771"/>
      <c r="O1" s="771"/>
      <c r="P1" s="771"/>
      <c r="Q1" s="771"/>
      <c r="R1" s="771"/>
      <c r="S1" s="771"/>
      <c r="T1" s="771"/>
      <c r="U1" s="771"/>
      <c r="V1" s="771"/>
      <c r="W1" s="771"/>
      <c r="X1" s="771"/>
      <c r="Y1" s="771"/>
      <c r="Z1" s="771"/>
      <c r="AA1" s="771"/>
      <c r="AB1" s="771"/>
      <c r="AC1" s="771"/>
      <c r="AD1" s="771"/>
      <c r="AE1" s="771"/>
      <c r="AF1" s="771"/>
      <c r="AG1" s="771"/>
      <c r="AH1" s="771"/>
      <c r="AI1" s="771"/>
      <c r="AJ1" s="771"/>
      <c r="AK1" s="771"/>
      <c r="AL1" s="771"/>
      <c r="AM1" s="771"/>
      <c r="AN1" s="771"/>
      <c r="AO1" s="771"/>
      <c r="AP1" s="771"/>
      <c r="AQ1" s="771"/>
      <c r="AR1" s="771"/>
      <c r="AS1" s="771"/>
      <c r="AT1" s="772"/>
    </row>
    <row r="2" spans="1:46" s="364" customFormat="1" ht="21" customHeight="1" x14ac:dyDescent="0.25">
      <c r="A2" s="828"/>
      <c r="B2" s="829"/>
      <c r="C2" s="773"/>
      <c r="D2" s="774"/>
      <c r="E2" s="774"/>
      <c r="F2" s="774"/>
      <c r="G2" s="774"/>
      <c r="H2" s="774"/>
      <c r="I2" s="774"/>
      <c r="J2" s="774"/>
      <c r="K2" s="774"/>
      <c r="L2" s="774"/>
      <c r="M2" s="774"/>
      <c r="N2" s="774"/>
      <c r="O2" s="774"/>
      <c r="P2" s="774"/>
      <c r="Q2" s="774"/>
      <c r="R2" s="774"/>
      <c r="S2" s="774"/>
      <c r="T2" s="774"/>
      <c r="U2" s="774"/>
      <c r="V2" s="774"/>
      <c r="W2" s="774"/>
      <c r="X2" s="774"/>
      <c r="Y2" s="774"/>
      <c r="Z2" s="774"/>
      <c r="AA2" s="774"/>
      <c r="AB2" s="774"/>
      <c r="AC2" s="774"/>
      <c r="AD2" s="774"/>
      <c r="AE2" s="774"/>
      <c r="AF2" s="774"/>
      <c r="AG2" s="774"/>
      <c r="AH2" s="774"/>
      <c r="AI2" s="774"/>
      <c r="AJ2" s="774"/>
      <c r="AK2" s="774"/>
      <c r="AL2" s="774"/>
      <c r="AM2" s="774"/>
      <c r="AN2" s="774"/>
      <c r="AO2" s="774"/>
      <c r="AP2" s="774"/>
      <c r="AQ2" s="774"/>
      <c r="AR2" s="774"/>
      <c r="AS2" s="774"/>
      <c r="AT2" s="775"/>
    </row>
    <row r="3" spans="1:46" s="364" customFormat="1" ht="28.5" customHeight="1" thickBot="1" x14ac:dyDescent="0.3">
      <c r="A3" s="830"/>
      <c r="B3" s="831"/>
      <c r="C3" s="776"/>
      <c r="D3" s="777"/>
      <c r="E3" s="777"/>
      <c r="F3" s="777"/>
      <c r="G3" s="777"/>
      <c r="H3" s="777"/>
      <c r="I3" s="777"/>
      <c r="J3" s="777"/>
      <c r="K3" s="777"/>
      <c r="L3" s="777"/>
      <c r="M3" s="777"/>
      <c r="N3" s="777"/>
      <c r="O3" s="777"/>
      <c r="P3" s="777"/>
      <c r="Q3" s="777"/>
      <c r="R3" s="777"/>
      <c r="S3" s="777"/>
      <c r="T3" s="777"/>
      <c r="U3" s="777"/>
      <c r="V3" s="777"/>
      <c r="W3" s="777"/>
      <c r="X3" s="777"/>
      <c r="Y3" s="777"/>
      <c r="Z3" s="777"/>
      <c r="AA3" s="777"/>
      <c r="AB3" s="777"/>
      <c r="AC3" s="777"/>
      <c r="AD3" s="777"/>
      <c r="AE3" s="777"/>
      <c r="AF3" s="777"/>
      <c r="AG3" s="777"/>
      <c r="AH3" s="777"/>
      <c r="AI3" s="777"/>
      <c r="AJ3" s="777"/>
      <c r="AK3" s="777"/>
      <c r="AL3" s="777"/>
      <c r="AM3" s="777"/>
      <c r="AN3" s="777"/>
      <c r="AO3" s="777"/>
      <c r="AP3" s="777"/>
      <c r="AQ3" s="777"/>
      <c r="AR3" s="777"/>
      <c r="AS3" s="777"/>
      <c r="AT3" s="778"/>
    </row>
    <row r="4" spans="1:46" s="63" customFormat="1" ht="9.75" customHeight="1" thickBot="1" x14ac:dyDescent="0.3">
      <c r="B4" s="20"/>
      <c r="C4" s="50"/>
      <c r="D4" s="50"/>
      <c r="E4" s="50"/>
      <c r="F4" s="50"/>
      <c r="G4" s="50"/>
      <c r="H4" s="50"/>
      <c r="I4" s="50"/>
      <c r="J4" s="50"/>
      <c r="K4" s="50"/>
      <c r="L4" s="50"/>
      <c r="M4" s="50"/>
      <c r="N4" s="50"/>
      <c r="O4" s="50"/>
      <c r="P4" s="20"/>
      <c r="Q4" s="59"/>
      <c r="R4" s="59"/>
      <c r="S4" s="59"/>
      <c r="T4" s="59"/>
      <c r="U4" s="59"/>
      <c r="V4" s="59"/>
      <c r="W4" s="59"/>
      <c r="X4" s="59"/>
      <c r="Y4" s="59"/>
      <c r="Z4" s="59"/>
      <c r="AA4" s="59"/>
      <c r="AB4" s="59"/>
      <c r="AC4" s="59"/>
      <c r="AD4" s="59"/>
      <c r="AE4" s="59"/>
      <c r="AF4" s="59"/>
      <c r="AG4" s="59"/>
    </row>
    <row r="5" spans="1:46" s="63" customFormat="1" ht="18.75" customHeight="1" thickBot="1" x14ac:dyDescent="0.3">
      <c r="A5" s="820" t="s">
        <v>406</v>
      </c>
      <c r="B5" s="821"/>
      <c r="C5" s="821"/>
      <c r="D5" s="821"/>
      <c r="E5" s="821"/>
      <c r="F5" s="821"/>
      <c r="G5" s="821"/>
      <c r="H5" s="821"/>
      <c r="I5" s="821"/>
      <c r="J5" s="821"/>
      <c r="K5" s="821"/>
      <c r="L5" s="821"/>
      <c r="M5" s="821"/>
      <c r="N5" s="821"/>
      <c r="O5" s="822"/>
      <c r="P5" s="365"/>
      <c r="Q5" s="832" t="s">
        <v>48</v>
      </c>
      <c r="R5" s="833"/>
      <c r="S5" s="833"/>
      <c r="T5" s="833"/>
      <c r="U5" s="833"/>
      <c r="V5" s="833"/>
      <c r="W5" s="833"/>
      <c r="X5" s="833"/>
      <c r="Y5" s="833"/>
      <c r="Z5" s="833"/>
      <c r="AA5" s="833"/>
      <c r="AB5" s="833"/>
      <c r="AC5" s="833"/>
      <c r="AD5" s="833"/>
      <c r="AE5" s="833"/>
      <c r="AF5" s="834"/>
      <c r="AG5" s="366"/>
      <c r="AH5" s="820" t="s">
        <v>46</v>
      </c>
      <c r="AI5" s="821"/>
      <c r="AJ5" s="821"/>
      <c r="AK5" s="821"/>
      <c r="AL5" s="821"/>
      <c r="AM5" s="821"/>
      <c r="AN5" s="821"/>
      <c r="AO5" s="821"/>
      <c r="AP5" s="821"/>
      <c r="AQ5" s="821"/>
      <c r="AR5" s="821"/>
      <c r="AS5" s="821"/>
      <c r="AT5" s="822"/>
    </row>
    <row r="6" spans="1:46" s="63" customFormat="1" ht="8.25" customHeight="1" thickBot="1" x14ac:dyDescent="0.3">
      <c r="B6" s="787"/>
      <c r="C6" s="787"/>
      <c r="D6" s="787"/>
      <c r="E6" s="787"/>
      <c r="F6" s="787"/>
      <c r="G6" s="787"/>
      <c r="H6" s="787"/>
      <c r="I6" s="787"/>
      <c r="J6" s="787"/>
      <c r="K6" s="787"/>
      <c r="L6" s="787"/>
      <c r="M6" s="787"/>
      <c r="N6" s="787"/>
      <c r="O6" s="787"/>
      <c r="P6" s="787"/>
      <c r="Q6" s="787"/>
      <c r="R6" s="787"/>
      <c r="S6" s="787"/>
      <c r="T6" s="787"/>
      <c r="U6" s="787"/>
      <c r="V6" s="787"/>
      <c r="W6" s="787"/>
      <c r="X6" s="787"/>
      <c r="Y6" s="787"/>
      <c r="Z6" s="787"/>
      <c r="AA6" s="787"/>
      <c r="AB6" s="787"/>
      <c r="AC6" s="787"/>
      <c r="AD6" s="787"/>
      <c r="AE6" s="787"/>
      <c r="AF6" s="787"/>
      <c r="AG6" s="290"/>
    </row>
    <row r="7" spans="1:46" s="60" customFormat="1" ht="32.25" customHeight="1" thickBot="1" x14ac:dyDescent="0.3">
      <c r="A7" s="837" t="s">
        <v>193</v>
      </c>
      <c r="B7" s="838"/>
      <c r="C7" s="292" t="s">
        <v>50</v>
      </c>
      <c r="D7" s="292" t="s">
        <v>51</v>
      </c>
      <c r="E7" s="292" t="s">
        <v>52</v>
      </c>
      <c r="F7" s="292" t="s">
        <v>53</v>
      </c>
      <c r="G7" s="292" t="s">
        <v>54</v>
      </c>
      <c r="H7" s="292" t="s">
        <v>55</v>
      </c>
      <c r="I7" s="292" t="s">
        <v>56</v>
      </c>
      <c r="J7" s="22" t="s">
        <v>57</v>
      </c>
      <c r="K7" s="22" t="s">
        <v>58</v>
      </c>
      <c r="L7" s="22" t="s">
        <v>59</v>
      </c>
      <c r="M7" s="22" t="s">
        <v>60</v>
      </c>
      <c r="N7" s="22" t="s">
        <v>61</v>
      </c>
      <c r="O7" s="23" t="s">
        <v>6</v>
      </c>
      <c r="P7" s="30"/>
      <c r="Q7" s="71" t="s">
        <v>49</v>
      </c>
      <c r="R7" s="72" t="s">
        <v>47</v>
      </c>
      <c r="S7" s="24"/>
      <c r="T7" s="24" t="s">
        <v>50</v>
      </c>
      <c r="U7" s="24" t="s">
        <v>51</v>
      </c>
      <c r="V7" s="24" t="s">
        <v>52</v>
      </c>
      <c r="W7" s="24" t="s">
        <v>53</v>
      </c>
      <c r="X7" s="24" t="s">
        <v>54</v>
      </c>
      <c r="Y7" s="24" t="s">
        <v>55</v>
      </c>
      <c r="Z7" s="31" t="s">
        <v>56</v>
      </c>
      <c r="AA7" s="31" t="s">
        <v>57</v>
      </c>
      <c r="AB7" s="31" t="s">
        <v>58</v>
      </c>
      <c r="AC7" s="31" t="s">
        <v>59</v>
      </c>
      <c r="AD7" s="31" t="s">
        <v>60</v>
      </c>
      <c r="AE7" s="31" t="s">
        <v>61</v>
      </c>
      <c r="AF7" s="23" t="s">
        <v>6</v>
      </c>
      <c r="AG7" s="5"/>
      <c r="AH7" s="25" t="s">
        <v>225</v>
      </c>
      <c r="AI7" s="25" t="s">
        <v>226</v>
      </c>
      <c r="AJ7" s="25" t="s">
        <v>227</v>
      </c>
      <c r="AK7" s="25" t="s">
        <v>228</v>
      </c>
      <c r="AL7" s="25" t="s">
        <v>229</v>
      </c>
      <c r="AM7" s="25" t="s">
        <v>230</v>
      </c>
      <c r="AN7" s="25" t="s">
        <v>0</v>
      </c>
      <c r="AO7" s="26" t="s">
        <v>1</v>
      </c>
      <c r="AP7" s="26" t="s">
        <v>2</v>
      </c>
      <c r="AQ7" s="26" t="s">
        <v>3</v>
      </c>
      <c r="AR7" s="26" t="s">
        <v>4</v>
      </c>
      <c r="AS7" s="26" t="s">
        <v>5</v>
      </c>
      <c r="AT7" s="27" t="s">
        <v>62</v>
      </c>
    </row>
    <row r="8" spans="1:46" s="60" customFormat="1" ht="26.1" customHeight="1" thickTop="1" x14ac:dyDescent="0.25">
      <c r="A8" s="824">
        <v>1</v>
      </c>
      <c r="B8" s="936" t="str">
        <f>+'CONSOLIDADO ENE-DIC 2017'!C36</f>
        <v xml:space="preserve">Atender 100% las necesidades relacionadas con la prestación de servicios de apoyo a la gestión de la entidad </v>
      </c>
      <c r="C8" s="901">
        <v>0.13</v>
      </c>
      <c r="D8" s="901">
        <v>0.18</v>
      </c>
      <c r="E8" s="901">
        <v>0.22</v>
      </c>
      <c r="F8" s="901">
        <v>0.27</v>
      </c>
      <c r="G8" s="901">
        <v>0.32</v>
      </c>
      <c r="H8" s="901">
        <v>0.37</v>
      </c>
      <c r="I8" s="901">
        <v>0.42</v>
      </c>
      <c r="J8" s="904">
        <v>0.62</v>
      </c>
      <c r="K8" s="904">
        <v>0.67</v>
      </c>
      <c r="L8" s="904">
        <v>0.86</v>
      </c>
      <c r="M8" s="904">
        <v>0.93</v>
      </c>
      <c r="N8" s="904">
        <v>1</v>
      </c>
      <c r="O8" s="906">
        <v>1</v>
      </c>
      <c r="P8" s="74"/>
      <c r="Q8" s="914" t="s">
        <v>63</v>
      </c>
      <c r="R8" s="915" t="s">
        <v>149</v>
      </c>
      <c r="S8" s="34" t="s">
        <v>44</v>
      </c>
      <c r="T8" s="70">
        <v>20</v>
      </c>
      <c r="U8" s="70"/>
      <c r="V8" s="70"/>
      <c r="W8" s="70"/>
      <c r="X8" s="70"/>
      <c r="Y8" s="70"/>
      <c r="Z8" s="70"/>
      <c r="AA8" s="310">
        <v>40</v>
      </c>
      <c r="AB8" s="310">
        <v>20</v>
      </c>
      <c r="AC8" s="70">
        <v>20</v>
      </c>
      <c r="AD8" s="309"/>
      <c r="AE8" s="70"/>
      <c r="AF8" s="35">
        <f>IF(SUM(T8:AE8)=100,SUM(T8:AE8),IF(SUM(T8:AE8)=0,0,"Debe ponderar 100 puntos"))</f>
        <v>100</v>
      </c>
      <c r="AG8" s="6"/>
      <c r="AH8" s="782">
        <f t="shared" ref="AH8" si="0">IF(AND(T8=0,T9=0),"No Prog ni Ejec",IF(T8=0,CONCATENATE("No Prog, Ejec=  ",T9),T9/T8))</f>
        <v>1</v>
      </c>
      <c r="AI8" s="792" t="str">
        <f t="shared" ref="AI8" si="1">IF(AND(U8=0,U9=0),"No Prog ni Ejec",IF(U8=0,CONCATENATE("No Prog, Ejec=  ",U9),U9/U8))</f>
        <v>No Prog ni Ejec</v>
      </c>
      <c r="AJ8" s="792" t="str">
        <f t="shared" ref="AJ8" si="2">IF(AND(V8=0,V9=0),"No Prog ni Ejec",IF(V8=0,CONCATENATE("No Prog, Ejec=  ",V9),V9/V8))</f>
        <v>No Prog ni Ejec</v>
      </c>
      <c r="AK8" s="792" t="str">
        <f t="shared" ref="AK8" si="3">IF(AND(W8=0,W9=0),"No Prog ni Ejec",IF(W8=0,CONCATENATE("No Prog, Ejec=  ",W9),W9/W8))</f>
        <v>No Prog ni Ejec</v>
      </c>
      <c r="AL8" s="792" t="str">
        <f t="shared" ref="AL8" si="4">IF(AND(X8=0,X9=0),"No Prog ni Ejec",IF(X8=0,CONCATENATE("No Prog, Ejec=  ",X9),X9/X8))</f>
        <v>No Prog ni Ejec</v>
      </c>
      <c r="AM8" s="916" t="str">
        <f t="shared" ref="AM8" si="5">IF(AND(Y8=0,Y9=0),"No Prog ni Ejec",IF(Y8=0,CONCATENATE("No Prog, Ejec=  ",Y9),Y9/Y8))</f>
        <v>No Prog ni Ejec</v>
      </c>
      <c r="AN8" s="912" t="str">
        <f t="shared" ref="AN8:AT8" si="6">IF(AND(Z8=0,Z9=0),"No Prog ni Ejec",IF(Z8=0,CONCATENATE("No Prog, Ejec=  ",Z9),Z9/Z8))</f>
        <v>No Prog ni Ejec</v>
      </c>
      <c r="AO8" s="792">
        <f t="shared" si="6"/>
        <v>1</v>
      </c>
      <c r="AP8" s="792">
        <f t="shared" si="6"/>
        <v>0</v>
      </c>
      <c r="AQ8" s="792">
        <f t="shared" si="6"/>
        <v>2</v>
      </c>
      <c r="AR8" s="792" t="str">
        <f t="shared" si="6"/>
        <v>No Prog ni Ejec</v>
      </c>
      <c r="AS8" s="792" t="str">
        <f t="shared" si="6"/>
        <v>No Prog ni Ejec</v>
      </c>
      <c r="AT8" s="780">
        <f t="shared" si="6"/>
        <v>1</v>
      </c>
    </row>
    <row r="9" spans="1:46" s="60" customFormat="1" ht="26.1" customHeight="1" x14ac:dyDescent="0.25">
      <c r="A9" s="824"/>
      <c r="B9" s="927"/>
      <c r="C9" s="902"/>
      <c r="D9" s="902"/>
      <c r="E9" s="902"/>
      <c r="F9" s="902"/>
      <c r="G9" s="902"/>
      <c r="H9" s="902"/>
      <c r="I9" s="902"/>
      <c r="J9" s="904"/>
      <c r="K9" s="904"/>
      <c r="L9" s="904"/>
      <c r="M9" s="904"/>
      <c r="N9" s="904"/>
      <c r="O9" s="906"/>
      <c r="P9" s="74"/>
      <c r="Q9" s="897"/>
      <c r="R9" s="899"/>
      <c r="S9" s="43" t="s">
        <v>45</v>
      </c>
      <c r="T9" s="65">
        <v>20</v>
      </c>
      <c r="U9" s="65"/>
      <c r="V9" s="65"/>
      <c r="W9" s="65"/>
      <c r="X9" s="65"/>
      <c r="Y9" s="65"/>
      <c r="Z9" s="65"/>
      <c r="AA9" s="306">
        <v>40</v>
      </c>
      <c r="AB9" s="306">
        <v>0</v>
      </c>
      <c r="AC9" s="65">
        <v>40</v>
      </c>
      <c r="AD9" s="257"/>
      <c r="AE9" s="65"/>
      <c r="AF9" s="9">
        <f>SUM(T9:AE9)</f>
        <v>100</v>
      </c>
      <c r="AG9" s="6"/>
      <c r="AH9" s="795"/>
      <c r="AI9" s="793"/>
      <c r="AJ9" s="793"/>
      <c r="AK9" s="793"/>
      <c r="AL9" s="793"/>
      <c r="AM9" s="908"/>
      <c r="AN9" s="793"/>
      <c r="AO9" s="793"/>
      <c r="AP9" s="793"/>
      <c r="AQ9" s="793"/>
      <c r="AR9" s="793"/>
      <c r="AS9" s="793"/>
      <c r="AT9" s="794"/>
    </row>
    <row r="10" spans="1:46" s="60" customFormat="1" ht="26.1" customHeight="1" x14ac:dyDescent="0.25">
      <c r="A10" s="824"/>
      <c r="B10" s="927"/>
      <c r="C10" s="902"/>
      <c r="D10" s="902"/>
      <c r="E10" s="902"/>
      <c r="F10" s="902"/>
      <c r="G10" s="902"/>
      <c r="H10" s="902"/>
      <c r="I10" s="902"/>
      <c r="J10" s="904"/>
      <c r="K10" s="904"/>
      <c r="L10" s="904"/>
      <c r="M10" s="904"/>
      <c r="N10" s="904"/>
      <c r="O10" s="906"/>
      <c r="P10" s="74"/>
      <c r="Q10" s="897" t="s">
        <v>65</v>
      </c>
      <c r="R10" s="899" t="s">
        <v>127</v>
      </c>
      <c r="S10" s="44" t="s">
        <v>44</v>
      </c>
      <c r="T10" s="64">
        <v>8</v>
      </c>
      <c r="U10" s="64">
        <v>8</v>
      </c>
      <c r="V10" s="64">
        <v>8</v>
      </c>
      <c r="W10" s="64">
        <v>8</v>
      </c>
      <c r="X10" s="64">
        <v>8</v>
      </c>
      <c r="Y10" s="64">
        <v>8</v>
      </c>
      <c r="Z10" s="64">
        <v>8</v>
      </c>
      <c r="AA10" s="305">
        <v>8</v>
      </c>
      <c r="AB10" s="305">
        <v>8</v>
      </c>
      <c r="AC10" s="64">
        <v>8</v>
      </c>
      <c r="AD10" s="64">
        <v>8</v>
      </c>
      <c r="AE10" s="64">
        <v>12</v>
      </c>
      <c r="AF10" s="10">
        <f>IF(SUM(T10:AE10)=100,SUM(T10:AE10),IF(SUM(T10:AE10)=0,0,"Debe ponderar 100 puntos"))</f>
        <v>100</v>
      </c>
      <c r="AG10" s="6"/>
      <c r="AH10" s="795">
        <f t="shared" ref="AH10" si="7">IF(AND(T10=0,T11=0),"No Prog ni Ejec",IF(T10=0,CONCATENATE("No Prog, Ejec=  ",T11),T11/T10))</f>
        <v>1</v>
      </c>
      <c r="AI10" s="793">
        <f t="shared" ref="AI10" si="8">IF(AND(U10=0,U11=0),"No Prog ni Ejec",IF(U10=0,CONCATENATE("No Prog, Ejec=  ",U11),U11/U10))</f>
        <v>1</v>
      </c>
      <c r="AJ10" s="793">
        <f t="shared" ref="AJ10" si="9">IF(AND(V10=0,V11=0),"No Prog ni Ejec",IF(V10=0,CONCATENATE("No Prog, Ejec=  ",V11),V11/V10))</f>
        <v>1</v>
      </c>
      <c r="AK10" s="793">
        <f t="shared" ref="AK10" si="10">IF(AND(W10=0,W11=0),"No Prog ni Ejec",IF(W10=0,CONCATENATE("No Prog, Ejec=  ",W11),W11/W10))</f>
        <v>1</v>
      </c>
      <c r="AL10" s="793">
        <f t="shared" ref="AL10" si="11">IF(AND(X10=0,X11=0),"No Prog ni Ejec",IF(X10=0,CONCATENATE("No Prog, Ejec=  ",X11),X11/X10))</f>
        <v>1</v>
      </c>
      <c r="AM10" s="908">
        <f t="shared" ref="AM10" si="12">IF(AND(Y10=0,Y11=0),"No Prog ni Ejec",IF(Y10=0,CONCATENATE("No Prog, Ejec=  ",Y11),Y11/Y10))</f>
        <v>1</v>
      </c>
      <c r="AN10" s="793">
        <f t="shared" ref="AN10:AT10" si="13">IF(AND(Z10=0,Z11=0),"No Prog ni Ejec",IF(Z10=0,CONCATENATE("No Prog, Ejec=  ",Z11),Z11/Z10))</f>
        <v>1</v>
      </c>
      <c r="AO10" s="793">
        <f t="shared" si="13"/>
        <v>1</v>
      </c>
      <c r="AP10" s="793">
        <f t="shared" si="13"/>
        <v>1</v>
      </c>
      <c r="AQ10" s="793">
        <f t="shared" si="13"/>
        <v>1</v>
      </c>
      <c r="AR10" s="793">
        <f t="shared" si="13"/>
        <v>1</v>
      </c>
      <c r="AS10" s="793">
        <f t="shared" si="13"/>
        <v>1</v>
      </c>
      <c r="AT10" s="794">
        <f t="shared" si="13"/>
        <v>1</v>
      </c>
    </row>
    <row r="11" spans="1:46" s="60" customFormat="1" ht="26.1" customHeight="1" thickBot="1" x14ac:dyDescent="0.3">
      <c r="A11" s="825"/>
      <c r="B11" s="928"/>
      <c r="C11" s="903"/>
      <c r="D11" s="903"/>
      <c r="E11" s="903"/>
      <c r="F11" s="903"/>
      <c r="G11" s="903"/>
      <c r="H11" s="903"/>
      <c r="I11" s="903"/>
      <c r="J11" s="905"/>
      <c r="K11" s="905"/>
      <c r="L11" s="905"/>
      <c r="M11" s="905"/>
      <c r="N11" s="905"/>
      <c r="O11" s="907"/>
      <c r="P11" s="74"/>
      <c r="Q11" s="898"/>
      <c r="R11" s="900"/>
      <c r="S11" s="47" t="s">
        <v>45</v>
      </c>
      <c r="T11" s="65">
        <v>8</v>
      </c>
      <c r="U11" s="65">
        <v>8</v>
      </c>
      <c r="V11" s="65">
        <v>8</v>
      </c>
      <c r="W11" s="65">
        <v>8</v>
      </c>
      <c r="X11" s="65">
        <v>8</v>
      </c>
      <c r="Y11" s="65">
        <v>8</v>
      </c>
      <c r="Z11" s="65">
        <v>8</v>
      </c>
      <c r="AA11" s="306">
        <v>8</v>
      </c>
      <c r="AB11" s="306">
        <v>8</v>
      </c>
      <c r="AC11" s="65">
        <v>8</v>
      </c>
      <c r="AD11" s="65">
        <v>8</v>
      </c>
      <c r="AE11" s="65">
        <v>12</v>
      </c>
      <c r="AF11" s="21">
        <f>SUM(T11:AE11)</f>
        <v>100</v>
      </c>
      <c r="AG11" s="6"/>
      <c r="AH11" s="796"/>
      <c r="AI11" s="797"/>
      <c r="AJ11" s="797"/>
      <c r="AK11" s="797"/>
      <c r="AL11" s="797"/>
      <c r="AM11" s="909"/>
      <c r="AN11" s="797"/>
      <c r="AO11" s="797"/>
      <c r="AP11" s="797"/>
      <c r="AQ11" s="797"/>
      <c r="AR11" s="797"/>
      <c r="AS11" s="797"/>
      <c r="AT11" s="849"/>
    </row>
    <row r="12" spans="1:46" s="60" customFormat="1" ht="26.1" customHeight="1" thickTop="1" x14ac:dyDescent="0.25">
      <c r="A12" s="835">
        <v>2</v>
      </c>
      <c r="B12" s="939" t="str">
        <f>+'CONSOLIDADO ENE-DIC 2017'!C37</f>
        <v>Implementar y mantener 40% el sistema integrado de gestión de la entidad</v>
      </c>
      <c r="C12" s="933">
        <v>0</v>
      </c>
      <c r="D12" s="933">
        <v>0.22</v>
      </c>
      <c r="E12" s="933">
        <v>0.26</v>
      </c>
      <c r="F12" s="933">
        <v>0.33</v>
      </c>
      <c r="G12" s="933">
        <v>0.33</v>
      </c>
      <c r="H12" s="933">
        <v>0.33</v>
      </c>
      <c r="I12" s="933">
        <v>0.35</v>
      </c>
      <c r="J12" s="933">
        <v>0.37</v>
      </c>
      <c r="K12" s="933">
        <v>0.39</v>
      </c>
      <c r="L12" s="933">
        <v>0.4</v>
      </c>
      <c r="M12" s="933">
        <v>0.4</v>
      </c>
      <c r="N12" s="933">
        <v>0.4</v>
      </c>
      <c r="O12" s="934">
        <v>0.4</v>
      </c>
      <c r="P12" s="74"/>
      <c r="Q12" s="911" t="s">
        <v>66</v>
      </c>
      <c r="R12" s="855" t="s">
        <v>323</v>
      </c>
      <c r="S12" s="2" t="s">
        <v>44</v>
      </c>
      <c r="T12" s="70"/>
      <c r="U12" s="70">
        <v>20</v>
      </c>
      <c r="V12" s="70">
        <v>40</v>
      </c>
      <c r="W12" s="70">
        <v>40</v>
      </c>
      <c r="X12" s="70"/>
      <c r="Y12" s="70"/>
      <c r="Z12" s="70"/>
      <c r="AA12" s="310"/>
      <c r="AB12" s="310"/>
      <c r="AC12" s="70"/>
      <c r="AD12" s="309"/>
      <c r="AE12" s="70"/>
      <c r="AF12" s="8">
        <f>IF(SUM(T12:AE12)=100,SUM(T12:AE12),IF(SUM(T12:AE12)=0,0,"Debe ponderar 100 puntos"))</f>
        <v>100</v>
      </c>
      <c r="AG12" s="6"/>
      <c r="AH12" s="921" t="str">
        <f t="shared" ref="AH12" si="14">IF(AND(T12=0,T13=0),"No Prog ni Ejec",IF(T12=0,CONCATENATE("No Prog, Ejec=  ",T13),T13/T12))</f>
        <v>No Prog ni Ejec</v>
      </c>
      <c r="AI12" s="910">
        <f t="shared" ref="AI12" si="15">IF(AND(U12=0,U13=0),"No Prog ni Ejec",IF(U12=0,CONCATENATE("No Prog, Ejec=  ",U13),U13/U12))</f>
        <v>1</v>
      </c>
      <c r="AJ12" s="910">
        <f t="shared" ref="AJ12" si="16">IF(AND(V12=0,V13=0),"No Prog ni Ejec",IF(V12=0,CONCATENATE("No Prog, Ejec=  ",V13),V13/V12))</f>
        <v>1</v>
      </c>
      <c r="AK12" s="910">
        <f t="shared" ref="AK12" si="17">IF(AND(W12=0,W13=0),"No Prog ni Ejec",IF(W12=0,CONCATENATE("No Prog, Ejec=  ",W13),W13/W12))</f>
        <v>1</v>
      </c>
      <c r="AL12" s="910" t="str">
        <f t="shared" ref="AL12" si="18">IF(AND(X12=0,X13=0),"No Prog ni Ejec",IF(X12=0,CONCATENATE("No Prog, Ejec=  ",X13),X13/X12))</f>
        <v>No Prog ni Ejec</v>
      </c>
      <c r="AM12" s="917" t="str">
        <f t="shared" ref="AM12" si="19">IF(AND(Y12=0,Y13=0),"No Prog ni Ejec",IF(Y12=0,CONCATENATE("No Prog, Ejec=  ",Y13),Y13/Y12))</f>
        <v>No Prog ni Ejec</v>
      </c>
      <c r="AN12" s="910" t="str">
        <f t="shared" ref="AN12:AT12" si="20">IF(AND(Z12=0,Z13=0),"No Prog ni Ejec",IF(Z12=0,CONCATENATE("No Prog, Ejec=  ",Z13),Z13/Z12))</f>
        <v>No Prog ni Ejec</v>
      </c>
      <c r="AO12" s="910" t="str">
        <f t="shared" si="20"/>
        <v>No Prog ni Ejec</v>
      </c>
      <c r="AP12" s="910" t="str">
        <f t="shared" si="20"/>
        <v>No Prog ni Ejec</v>
      </c>
      <c r="AQ12" s="910" t="str">
        <f t="shared" si="20"/>
        <v>No Prog ni Ejec</v>
      </c>
      <c r="AR12" s="910" t="str">
        <f t="shared" si="20"/>
        <v>No Prog ni Ejec</v>
      </c>
      <c r="AS12" s="910" t="str">
        <f t="shared" si="20"/>
        <v>No Prog ni Ejec</v>
      </c>
      <c r="AT12" s="913">
        <f t="shared" si="20"/>
        <v>1</v>
      </c>
    </row>
    <row r="13" spans="1:46" s="60" customFormat="1" ht="26.1" customHeight="1" x14ac:dyDescent="0.25">
      <c r="A13" s="824"/>
      <c r="B13" s="940"/>
      <c r="C13" s="904"/>
      <c r="D13" s="904"/>
      <c r="E13" s="904"/>
      <c r="F13" s="904"/>
      <c r="G13" s="904"/>
      <c r="H13" s="904"/>
      <c r="I13" s="904"/>
      <c r="J13" s="904"/>
      <c r="K13" s="904"/>
      <c r="L13" s="904"/>
      <c r="M13" s="904"/>
      <c r="N13" s="904"/>
      <c r="O13" s="906"/>
      <c r="P13" s="74"/>
      <c r="Q13" s="897"/>
      <c r="R13" s="899"/>
      <c r="S13" s="43" t="s">
        <v>45</v>
      </c>
      <c r="T13" s="65"/>
      <c r="U13" s="65">
        <v>20</v>
      </c>
      <c r="V13" s="65">
        <v>40</v>
      </c>
      <c r="W13" s="65">
        <v>40</v>
      </c>
      <c r="X13" s="65"/>
      <c r="Y13" s="65"/>
      <c r="Z13" s="65"/>
      <c r="AA13" s="306"/>
      <c r="AB13" s="306"/>
      <c r="AC13" s="65"/>
      <c r="AD13" s="257"/>
      <c r="AE13" s="65"/>
      <c r="AF13" s="9">
        <f>SUM(T13:AE13)</f>
        <v>100</v>
      </c>
      <c r="AG13" s="6"/>
      <c r="AH13" s="795"/>
      <c r="AI13" s="793"/>
      <c r="AJ13" s="793"/>
      <c r="AK13" s="793"/>
      <c r="AL13" s="793"/>
      <c r="AM13" s="908"/>
      <c r="AN13" s="793"/>
      <c r="AO13" s="793"/>
      <c r="AP13" s="793"/>
      <c r="AQ13" s="793"/>
      <c r="AR13" s="793"/>
      <c r="AS13" s="793"/>
      <c r="AT13" s="794"/>
    </row>
    <row r="14" spans="1:46" s="60" customFormat="1" ht="26.1" customHeight="1" x14ac:dyDescent="0.25">
      <c r="A14" s="824"/>
      <c r="B14" s="940"/>
      <c r="C14" s="904"/>
      <c r="D14" s="904"/>
      <c r="E14" s="904"/>
      <c r="F14" s="904"/>
      <c r="G14" s="904"/>
      <c r="H14" s="904"/>
      <c r="I14" s="904"/>
      <c r="J14" s="904"/>
      <c r="K14" s="904"/>
      <c r="L14" s="904"/>
      <c r="M14" s="904"/>
      <c r="N14" s="904"/>
      <c r="O14" s="906"/>
      <c r="P14" s="74"/>
      <c r="Q14" s="897" t="s">
        <v>67</v>
      </c>
      <c r="R14" s="899" t="s">
        <v>89</v>
      </c>
      <c r="S14" s="44" t="s">
        <v>44</v>
      </c>
      <c r="T14" s="68"/>
      <c r="U14" s="68"/>
      <c r="V14" s="68"/>
      <c r="W14" s="68">
        <v>33</v>
      </c>
      <c r="X14" s="68"/>
      <c r="Y14" s="68"/>
      <c r="Z14" s="68">
        <v>33</v>
      </c>
      <c r="AA14" s="307"/>
      <c r="AB14" s="307"/>
      <c r="AC14" s="68">
        <v>34</v>
      </c>
      <c r="AD14" s="302"/>
      <c r="AE14" s="68"/>
      <c r="AF14" s="10">
        <f>IF(SUM(T14:AE14)=100,SUM(T14:AE14),IF(SUM(T14:AE14)=0,0,"Debe ponderar 100 puntos"))</f>
        <v>100</v>
      </c>
      <c r="AG14" s="6"/>
      <c r="AH14" s="795" t="str">
        <f t="shared" ref="AH14" si="21">IF(AND(T14=0,T15=0),"No Prog ni Ejec",IF(T14=0,CONCATENATE("No Prog, Ejec=  ",T15),T15/T14))</f>
        <v>No Prog ni Ejec</v>
      </c>
      <c r="AI14" s="793" t="str">
        <f t="shared" ref="AI14" si="22">IF(AND(U14=0,U15=0),"No Prog ni Ejec",IF(U14=0,CONCATENATE("No Prog, Ejec=  ",U15),U15/U14))</f>
        <v>No Prog ni Ejec</v>
      </c>
      <c r="AJ14" s="793" t="str">
        <f t="shared" ref="AJ14" si="23">IF(AND(V14=0,V15=0),"No Prog ni Ejec",IF(V14=0,CONCATENATE("No Prog, Ejec=  ",V15),V15/V14))</f>
        <v>No Prog ni Ejec</v>
      </c>
      <c r="AK14" s="793">
        <f t="shared" ref="AK14" si="24">IF(AND(W14=0,W15=0),"No Prog ni Ejec",IF(W14=0,CONCATENATE("No Prog, Ejec=  ",W15),W15/W14))</f>
        <v>1</v>
      </c>
      <c r="AL14" s="793" t="str">
        <f t="shared" ref="AL14" si="25">IF(AND(X14=0,X15=0),"No Prog ni Ejec",IF(X14=0,CONCATENATE("No Prog, Ejec=  ",X15),X15/X14))</f>
        <v>No Prog ni Ejec</v>
      </c>
      <c r="AM14" s="908" t="str">
        <f t="shared" ref="AM14" si="26">IF(AND(Y14=0,Y15=0),"No Prog ni Ejec",IF(Y14=0,CONCATENATE("No Prog, Ejec=  ",Y15),Y15/Y14))</f>
        <v>No Prog ni Ejec</v>
      </c>
      <c r="AN14" s="793">
        <f t="shared" ref="AN14:AT14" si="27">IF(AND(Z14=0,Z15=0),"No Prog ni Ejec",IF(Z14=0,CONCATENATE("No Prog, Ejec=  ",Z15),Z15/Z14))</f>
        <v>0.45454545454545453</v>
      </c>
      <c r="AO14" s="793" t="str">
        <f t="shared" si="27"/>
        <v>No Prog, Ejec=  18</v>
      </c>
      <c r="AP14" s="793" t="str">
        <f t="shared" si="27"/>
        <v>No Prog, Ejec=  20</v>
      </c>
      <c r="AQ14" s="793">
        <f t="shared" si="27"/>
        <v>0.41176470588235292</v>
      </c>
      <c r="AR14" s="793" t="str">
        <f t="shared" si="27"/>
        <v>No Prog ni Ejec</v>
      </c>
      <c r="AS14" s="793" t="str">
        <f t="shared" si="27"/>
        <v>No Prog ni Ejec</v>
      </c>
      <c r="AT14" s="794">
        <f t="shared" si="27"/>
        <v>1</v>
      </c>
    </row>
    <row r="15" spans="1:46" s="60" customFormat="1" ht="26.1" customHeight="1" thickBot="1" x14ac:dyDescent="0.3">
      <c r="A15" s="825"/>
      <c r="B15" s="941"/>
      <c r="C15" s="905"/>
      <c r="D15" s="905"/>
      <c r="E15" s="905"/>
      <c r="F15" s="905"/>
      <c r="G15" s="905"/>
      <c r="H15" s="905"/>
      <c r="I15" s="905"/>
      <c r="J15" s="905"/>
      <c r="K15" s="905"/>
      <c r="L15" s="905"/>
      <c r="M15" s="905"/>
      <c r="N15" s="905"/>
      <c r="O15" s="907"/>
      <c r="P15" s="74"/>
      <c r="Q15" s="898"/>
      <c r="R15" s="900"/>
      <c r="S15" s="47" t="s">
        <v>45</v>
      </c>
      <c r="T15" s="65"/>
      <c r="U15" s="65"/>
      <c r="V15" s="65"/>
      <c r="W15" s="65">
        <v>33</v>
      </c>
      <c r="X15" s="65"/>
      <c r="Y15" s="65"/>
      <c r="Z15" s="65">
        <v>15</v>
      </c>
      <c r="AA15" s="306">
        <v>18</v>
      </c>
      <c r="AB15" s="306">
        <v>20</v>
      </c>
      <c r="AC15" s="65">
        <v>14</v>
      </c>
      <c r="AD15" s="319"/>
      <c r="AE15" s="69"/>
      <c r="AF15" s="21">
        <f>SUM(T15:AE15)</f>
        <v>100</v>
      </c>
      <c r="AG15" s="6"/>
      <c r="AH15" s="796"/>
      <c r="AI15" s="797"/>
      <c r="AJ15" s="797"/>
      <c r="AK15" s="797"/>
      <c r="AL15" s="797"/>
      <c r="AM15" s="909"/>
      <c r="AN15" s="797"/>
      <c r="AO15" s="797"/>
      <c r="AP15" s="797"/>
      <c r="AQ15" s="797"/>
      <c r="AR15" s="797"/>
      <c r="AS15" s="797"/>
      <c r="AT15" s="849"/>
    </row>
    <row r="16" spans="1:46" s="60" customFormat="1" ht="26.1" customHeight="1" thickTop="1" x14ac:dyDescent="0.25">
      <c r="A16" s="835">
        <v>3</v>
      </c>
      <c r="B16" s="939" t="str">
        <f>+'CONSOLIDADO ENE-DIC 2017'!C38</f>
        <v>Atender 100% las necesidades de adecuación y mantenimiento de la infraestructura física y operativa del IDT</v>
      </c>
      <c r="C16" s="933">
        <v>7.0000000000000007E-2</v>
      </c>
      <c r="D16" s="933">
        <v>0.17</v>
      </c>
      <c r="E16" s="933">
        <v>0.32</v>
      </c>
      <c r="F16" s="933">
        <v>0.39</v>
      </c>
      <c r="G16" s="933">
        <v>0.43</v>
      </c>
      <c r="H16" s="933">
        <v>0.5</v>
      </c>
      <c r="I16" s="933">
        <v>0.53</v>
      </c>
      <c r="J16" s="933">
        <v>0.57999999999999996</v>
      </c>
      <c r="K16" s="933">
        <v>0.63</v>
      </c>
      <c r="L16" s="933">
        <v>0.67</v>
      </c>
      <c r="M16" s="933">
        <v>0.72</v>
      </c>
      <c r="N16" s="933">
        <v>1</v>
      </c>
      <c r="O16" s="934">
        <v>1</v>
      </c>
      <c r="P16" s="74"/>
      <c r="Q16" s="911" t="s">
        <v>70</v>
      </c>
      <c r="R16" s="855" t="s">
        <v>324</v>
      </c>
      <c r="S16" s="2" t="s">
        <v>44</v>
      </c>
      <c r="T16" s="70">
        <v>15</v>
      </c>
      <c r="U16" s="70">
        <v>31</v>
      </c>
      <c r="V16" s="70">
        <v>23</v>
      </c>
      <c r="W16" s="70">
        <v>8</v>
      </c>
      <c r="X16" s="70"/>
      <c r="Y16" s="70">
        <v>15</v>
      </c>
      <c r="Z16" s="70"/>
      <c r="AA16" s="310">
        <v>8</v>
      </c>
      <c r="AB16" s="310"/>
      <c r="AC16" s="70"/>
      <c r="AD16" s="309"/>
      <c r="AE16" s="70"/>
      <c r="AF16" s="8">
        <f>IF(SUM(T16:AE16)=100,SUM(T16:AE16),IF(SUM(T16:AE16)=0,0,"Debe ponderar 100 puntos"))</f>
        <v>100</v>
      </c>
      <c r="AG16" s="6"/>
      <c r="AH16" s="782">
        <f t="shared" ref="AH16" si="28">IF(AND(T16=0,T17=0),"No Prog ni Ejec",IF(T16=0,CONCATENATE("No Prog, Ejec=  ",T17),T17/T16))</f>
        <v>1</v>
      </c>
      <c r="AI16" s="792">
        <f t="shared" ref="AI16" si="29">IF(AND(U16=0,U17=0),"No Prog ni Ejec",IF(U16=0,CONCATENATE("No Prog, Ejec=  ",U17),U17/U16))</f>
        <v>1</v>
      </c>
      <c r="AJ16" s="792">
        <f t="shared" ref="AJ16" si="30">IF(AND(V16=0,V17=0),"No Prog ni Ejec",IF(V16=0,CONCATENATE("No Prog, Ejec=  ",V17),V17/V16))</f>
        <v>1</v>
      </c>
      <c r="AK16" s="792">
        <f t="shared" ref="AK16" si="31">IF(AND(W16=0,W17=0),"No Prog ni Ejec",IF(W16=0,CONCATENATE("No Prog, Ejec=  ",W17),W17/W16))</f>
        <v>1</v>
      </c>
      <c r="AL16" s="792" t="str">
        <f t="shared" ref="AL16" si="32">IF(AND(X16=0,X17=0),"No Prog ni Ejec",IF(X16=0,CONCATENATE("No Prog, Ejec=  ",X17),X17/X16))</f>
        <v>No Prog ni Ejec</v>
      </c>
      <c r="AM16" s="916">
        <f t="shared" ref="AM16" si="33">IF(AND(Y16=0,Y17=0),"No Prog ni Ejec",IF(Y16=0,CONCATENATE("No Prog, Ejec=  ",Y17),Y17/Y16))</f>
        <v>1</v>
      </c>
      <c r="AN16" s="792" t="str">
        <f t="shared" ref="AN16:AT16" si="34">IF(AND(Z16=0,Z17=0),"No Prog ni Ejec",IF(Z16=0,CONCATENATE("No Prog, Ejec=  ",Z17),Z17/Z16))</f>
        <v>No Prog ni Ejec</v>
      </c>
      <c r="AO16" s="792">
        <f t="shared" si="34"/>
        <v>1</v>
      </c>
      <c r="AP16" s="792" t="str">
        <f t="shared" si="34"/>
        <v>No Prog ni Ejec</v>
      </c>
      <c r="AQ16" s="792" t="str">
        <f t="shared" si="34"/>
        <v>No Prog ni Ejec</v>
      </c>
      <c r="AR16" s="792" t="str">
        <f t="shared" si="34"/>
        <v>No Prog ni Ejec</v>
      </c>
      <c r="AS16" s="792" t="str">
        <f t="shared" si="34"/>
        <v>No Prog ni Ejec</v>
      </c>
      <c r="AT16" s="780">
        <f t="shared" si="34"/>
        <v>1</v>
      </c>
    </row>
    <row r="17" spans="1:46" s="60" customFormat="1" ht="26.1" customHeight="1" x14ac:dyDescent="0.25">
      <c r="A17" s="824"/>
      <c r="B17" s="940"/>
      <c r="C17" s="904" t="e">
        <f>IF((SUM('[25]Marco Operativo'!#REF!)*$P$57)&gt;A17,SUM('[25]Marco Operativo'!#REF!)*$P$57,"")</f>
        <v>#REF!</v>
      </c>
      <c r="D17" s="904"/>
      <c r="E17" s="904"/>
      <c r="F17" s="904"/>
      <c r="G17" s="904"/>
      <c r="H17" s="904"/>
      <c r="I17" s="904"/>
      <c r="J17" s="904"/>
      <c r="K17" s="904"/>
      <c r="L17" s="904"/>
      <c r="M17" s="904"/>
      <c r="N17" s="904"/>
      <c r="O17" s="906"/>
      <c r="P17" s="74"/>
      <c r="Q17" s="897"/>
      <c r="R17" s="899"/>
      <c r="S17" s="43" t="s">
        <v>45</v>
      </c>
      <c r="T17" s="65">
        <v>15</v>
      </c>
      <c r="U17" s="65">
        <v>31</v>
      </c>
      <c r="V17" s="65">
        <v>23</v>
      </c>
      <c r="W17" s="65">
        <v>8</v>
      </c>
      <c r="X17" s="65"/>
      <c r="Y17" s="65">
        <v>15</v>
      </c>
      <c r="Z17" s="69"/>
      <c r="AA17" s="313">
        <v>8</v>
      </c>
      <c r="AB17" s="313"/>
      <c r="AC17" s="69"/>
      <c r="AD17" s="319"/>
      <c r="AE17" s="69"/>
      <c r="AF17" s="9">
        <f>SUM(T17:AE17)</f>
        <v>100</v>
      </c>
      <c r="AG17" s="6"/>
      <c r="AH17" s="795"/>
      <c r="AI17" s="793"/>
      <c r="AJ17" s="793"/>
      <c r="AK17" s="793"/>
      <c r="AL17" s="793"/>
      <c r="AM17" s="908"/>
      <c r="AN17" s="793"/>
      <c r="AO17" s="793"/>
      <c r="AP17" s="793"/>
      <c r="AQ17" s="793"/>
      <c r="AR17" s="793"/>
      <c r="AS17" s="793"/>
      <c r="AT17" s="794"/>
    </row>
    <row r="18" spans="1:46" s="60" customFormat="1" ht="26.1" customHeight="1" x14ac:dyDescent="0.25">
      <c r="A18" s="824"/>
      <c r="B18" s="940"/>
      <c r="C18" s="904" t="e">
        <f>IF((SUM('[25]Marco Operativo'!#REF!)*$P$57)&gt;A18,SUM('[25]Marco Operativo'!#REF!)*$P$57,"")</f>
        <v>#REF!</v>
      </c>
      <c r="D18" s="904"/>
      <c r="E18" s="904"/>
      <c r="F18" s="904"/>
      <c r="G18" s="904"/>
      <c r="H18" s="904"/>
      <c r="I18" s="904"/>
      <c r="J18" s="904"/>
      <c r="K18" s="904"/>
      <c r="L18" s="904"/>
      <c r="M18" s="904"/>
      <c r="N18" s="904"/>
      <c r="O18" s="906"/>
      <c r="P18" s="74"/>
      <c r="Q18" s="897" t="s">
        <v>71</v>
      </c>
      <c r="R18" s="899" t="s">
        <v>128</v>
      </c>
      <c r="S18" s="44" t="s">
        <v>44</v>
      </c>
      <c r="T18" s="68">
        <v>8</v>
      </c>
      <c r="U18" s="68">
        <v>8</v>
      </c>
      <c r="V18" s="68">
        <v>8</v>
      </c>
      <c r="W18" s="68">
        <v>8</v>
      </c>
      <c r="X18" s="68">
        <v>8</v>
      </c>
      <c r="Y18" s="68">
        <v>9</v>
      </c>
      <c r="Z18" s="68">
        <v>9</v>
      </c>
      <c r="AA18" s="307">
        <v>9</v>
      </c>
      <c r="AB18" s="307">
        <v>9</v>
      </c>
      <c r="AC18" s="68">
        <v>9</v>
      </c>
      <c r="AD18" s="68">
        <v>8</v>
      </c>
      <c r="AE18" s="68">
        <v>7</v>
      </c>
      <c r="AF18" s="10">
        <f>IF(SUM(T18:AE18)=100,SUM(T18:AE18),IF(SUM(T18:AE18)=0,0,"Debe ponderar 100 puntos"))</f>
        <v>100</v>
      </c>
      <c r="AG18" s="6"/>
      <c r="AH18" s="795">
        <f t="shared" ref="AH18" si="35">IF(AND(T18=0,T19=0),"No Prog ni Ejec",IF(T18=0,CONCATENATE("No Prog, Ejec=  ",T19),T19/T18))</f>
        <v>1</v>
      </c>
      <c r="AI18" s="793">
        <f t="shared" ref="AI18" si="36">IF(AND(U18=0,U19=0),"No Prog ni Ejec",IF(U18=0,CONCATENATE("No Prog, Ejec=  ",U19),U19/U18))</f>
        <v>1</v>
      </c>
      <c r="AJ18" s="793">
        <f t="shared" ref="AJ18" si="37">IF(AND(V18=0,V19=0),"No Prog ni Ejec",IF(V18=0,CONCATENATE("No Prog, Ejec=  ",V19),V19/V18))</f>
        <v>1</v>
      </c>
      <c r="AK18" s="793">
        <f t="shared" ref="AK18" si="38">IF(AND(W18=0,W19=0),"No Prog ni Ejec",IF(W18=0,CONCATENATE("No Prog, Ejec=  ",W19),W19/W18))</f>
        <v>1</v>
      </c>
      <c r="AL18" s="793">
        <f t="shared" ref="AL18" si="39">IF(AND(X18=0,X19=0),"No Prog ni Ejec",IF(X18=0,CONCATENATE("No Prog, Ejec=  ",X19),X19/X18))</f>
        <v>1</v>
      </c>
      <c r="AM18" s="908">
        <f t="shared" ref="AM18" si="40">IF(AND(Y18=0,Y19=0),"No Prog ni Ejec",IF(Y18=0,CONCATENATE("No Prog, Ejec=  ",Y19),Y19/Y18))</f>
        <v>1</v>
      </c>
      <c r="AN18" s="793">
        <f t="shared" ref="AN18:AS18" si="41">IF(AND(Z18=0,Z19=0),"No Prog ni Ejec",IF(Z18=0,CONCATENATE("No Prog, Ejec=  ",Z19),Z19/Z18))</f>
        <v>1</v>
      </c>
      <c r="AO18" s="793">
        <f t="shared" si="41"/>
        <v>1</v>
      </c>
      <c r="AP18" s="793">
        <f t="shared" si="41"/>
        <v>1</v>
      </c>
      <c r="AQ18" s="793">
        <f t="shared" si="41"/>
        <v>1</v>
      </c>
      <c r="AR18" s="793">
        <f t="shared" si="41"/>
        <v>1</v>
      </c>
      <c r="AS18" s="793">
        <f t="shared" si="41"/>
        <v>1</v>
      </c>
      <c r="AT18" s="794">
        <f>IF(AND(AF18=0,AF19=0),"No Prog ni Ejec",IF(AF18=0,CONCATENATE("No Prog, Ejec=  ",AF19),AF19/AF18))</f>
        <v>1</v>
      </c>
    </row>
    <row r="19" spans="1:46" s="60" customFormat="1" ht="26.1" customHeight="1" x14ac:dyDescent="0.25">
      <c r="A19" s="824"/>
      <c r="B19" s="940"/>
      <c r="C19" s="904" t="e">
        <f>IF((SUM('[25]Marco Operativo'!#REF!)*$P$57)&gt;A19,SUM('[25]Marco Operativo'!#REF!)*$P$57,"")</f>
        <v>#REF!</v>
      </c>
      <c r="D19" s="904"/>
      <c r="E19" s="904"/>
      <c r="F19" s="904"/>
      <c r="G19" s="904"/>
      <c r="H19" s="904"/>
      <c r="I19" s="904"/>
      <c r="J19" s="904"/>
      <c r="K19" s="904"/>
      <c r="L19" s="904"/>
      <c r="M19" s="904"/>
      <c r="N19" s="904"/>
      <c r="O19" s="906"/>
      <c r="P19" s="74"/>
      <c r="Q19" s="897"/>
      <c r="R19" s="899"/>
      <c r="S19" s="43" t="s">
        <v>45</v>
      </c>
      <c r="T19" s="65">
        <v>8</v>
      </c>
      <c r="U19" s="65">
        <v>8</v>
      </c>
      <c r="V19" s="65">
        <v>8</v>
      </c>
      <c r="W19" s="65">
        <v>8</v>
      </c>
      <c r="X19" s="65">
        <v>8</v>
      </c>
      <c r="Y19" s="65">
        <v>9</v>
      </c>
      <c r="Z19" s="65">
        <v>9</v>
      </c>
      <c r="AA19" s="306">
        <v>9</v>
      </c>
      <c r="AB19" s="306">
        <v>9</v>
      </c>
      <c r="AC19" s="65">
        <v>9</v>
      </c>
      <c r="AD19" s="65">
        <v>8</v>
      </c>
      <c r="AE19" s="65">
        <v>7</v>
      </c>
      <c r="AF19" s="9">
        <f>SUM(T19:AE19)</f>
        <v>100</v>
      </c>
      <c r="AG19" s="6"/>
      <c r="AH19" s="795"/>
      <c r="AI19" s="793"/>
      <c r="AJ19" s="793"/>
      <c r="AK19" s="793"/>
      <c r="AL19" s="793"/>
      <c r="AM19" s="908"/>
      <c r="AN19" s="793"/>
      <c r="AO19" s="793"/>
      <c r="AP19" s="793"/>
      <c r="AQ19" s="793"/>
      <c r="AR19" s="793"/>
      <c r="AS19" s="793"/>
      <c r="AT19" s="794"/>
    </row>
    <row r="20" spans="1:46" s="60" customFormat="1" ht="26.1" customHeight="1" x14ac:dyDescent="0.25">
      <c r="A20" s="824"/>
      <c r="B20" s="940"/>
      <c r="C20" s="904" t="e">
        <f>IF((SUM('[25]Marco Operativo'!#REF!)*$P$57)&gt;A20,SUM('[25]Marco Operativo'!#REF!)*$P$57,"")</f>
        <v>#REF!</v>
      </c>
      <c r="D20" s="904"/>
      <c r="E20" s="904"/>
      <c r="F20" s="904"/>
      <c r="G20" s="904"/>
      <c r="H20" s="904"/>
      <c r="I20" s="904"/>
      <c r="J20" s="904"/>
      <c r="K20" s="904"/>
      <c r="L20" s="904"/>
      <c r="M20" s="904"/>
      <c r="N20" s="904"/>
      <c r="O20" s="906"/>
      <c r="P20" s="74"/>
      <c r="Q20" s="911" t="s">
        <v>72</v>
      </c>
      <c r="R20" s="920" t="s">
        <v>325</v>
      </c>
      <c r="S20" s="2" t="s">
        <v>44</v>
      </c>
      <c r="T20" s="68"/>
      <c r="U20" s="68"/>
      <c r="V20" s="68"/>
      <c r="W20" s="68">
        <v>30</v>
      </c>
      <c r="X20" s="68">
        <v>30</v>
      </c>
      <c r="Y20" s="68">
        <v>20</v>
      </c>
      <c r="Z20" s="68">
        <v>20</v>
      </c>
      <c r="AA20" s="307"/>
      <c r="AB20" s="307"/>
      <c r="AC20" s="68"/>
      <c r="AD20" s="302"/>
      <c r="AE20" s="68"/>
      <c r="AF20" s="8">
        <f>IF(SUM(T20:AE20)=100,SUM(T20:AE20),IF(SUM(T20:AE20)=0,0,"Debe ponderar 100 puntos"))</f>
        <v>100</v>
      </c>
      <c r="AG20" s="6"/>
      <c r="AH20" s="782" t="str">
        <f t="shared" ref="AH20" si="42">IF(AND(T20=0,T21=0),"No Prog ni Ejec",IF(T20=0,CONCATENATE("No Prog, Ejec=  ",T21),T21/T20))</f>
        <v>No Prog ni Ejec</v>
      </c>
      <c r="AI20" s="792" t="str">
        <f t="shared" ref="AI20" si="43">IF(AND(U20=0,U21=0),"No Prog ni Ejec",IF(U20=0,CONCATENATE("No Prog, Ejec=  ",U21),U21/U20))</f>
        <v>No Prog ni Ejec</v>
      </c>
      <c r="AJ20" s="792" t="str">
        <f t="shared" ref="AJ20" si="44">IF(AND(V20=0,V21=0),"No Prog ni Ejec",IF(V20=0,CONCATENATE("No Prog, Ejec=  ",V21),V21/V20))</f>
        <v>No Prog ni Ejec</v>
      </c>
      <c r="AK20" s="792">
        <f t="shared" ref="AK20" si="45">IF(AND(W20=0,W21=0),"No Prog ni Ejec",IF(W20=0,CONCATENATE("No Prog, Ejec=  ",W21),W21/W20))</f>
        <v>0</v>
      </c>
      <c r="AL20" s="792">
        <f t="shared" ref="AL20" si="46">IF(AND(X20=0,X21=0),"No Prog ni Ejec",IF(X20=0,CONCATENATE("No Prog, Ejec=  ",X21),X21/X20))</f>
        <v>0</v>
      </c>
      <c r="AM20" s="916">
        <f t="shared" ref="AM20" si="47">IF(AND(Y20=0,Y21=0),"No Prog ni Ejec",IF(Y20=0,CONCATENATE("No Prog, Ejec=  ",Y21),Y21/Y20))</f>
        <v>0</v>
      </c>
      <c r="AN20" s="792">
        <f t="shared" ref="AN20:AT20" si="48">IF(AND(Z20=0,Z21=0),"No Prog ni Ejec",IF(Z20=0,CONCATENATE("No Prog, Ejec=  ",Z21),Z21/Z20))</f>
        <v>0</v>
      </c>
      <c r="AO20" s="792" t="str">
        <f t="shared" si="48"/>
        <v>No Prog ni Ejec</v>
      </c>
      <c r="AP20" s="792" t="str">
        <f t="shared" si="48"/>
        <v>No Prog ni Ejec</v>
      </c>
      <c r="AQ20" s="792" t="str">
        <f t="shared" si="48"/>
        <v>No Prog ni Ejec</v>
      </c>
      <c r="AR20" s="792" t="str">
        <f t="shared" si="48"/>
        <v>No Prog ni Ejec</v>
      </c>
      <c r="AS20" s="792" t="str">
        <f t="shared" si="48"/>
        <v>No Prog, Ejec=  100</v>
      </c>
      <c r="AT20" s="780">
        <f t="shared" si="48"/>
        <v>1</v>
      </c>
    </row>
    <row r="21" spans="1:46" s="60" customFormat="1" ht="26.1" customHeight="1" x14ac:dyDescent="0.25">
      <c r="A21" s="824"/>
      <c r="B21" s="940"/>
      <c r="C21" s="904" t="e">
        <f>IF((SUM('[25]Marco Operativo'!#REF!)*$P$57)&gt;A21,SUM('[25]Marco Operativo'!#REF!)*$P$57,"")</f>
        <v>#REF!</v>
      </c>
      <c r="D21" s="904"/>
      <c r="E21" s="904"/>
      <c r="F21" s="904"/>
      <c r="G21" s="904"/>
      <c r="H21" s="904"/>
      <c r="I21" s="904"/>
      <c r="J21" s="904"/>
      <c r="K21" s="904"/>
      <c r="L21" s="904"/>
      <c r="M21" s="904"/>
      <c r="N21" s="904"/>
      <c r="O21" s="906"/>
      <c r="P21" s="74"/>
      <c r="Q21" s="897"/>
      <c r="R21" s="855"/>
      <c r="S21" s="43" t="s">
        <v>45</v>
      </c>
      <c r="T21" s="65"/>
      <c r="U21" s="65"/>
      <c r="V21" s="65"/>
      <c r="W21" s="65">
        <v>0</v>
      </c>
      <c r="X21" s="65">
        <v>0</v>
      </c>
      <c r="Y21" s="65">
        <v>0</v>
      </c>
      <c r="Z21" s="65">
        <v>0</v>
      </c>
      <c r="AA21" s="306"/>
      <c r="AB21" s="306"/>
      <c r="AC21" s="65"/>
      <c r="AD21" s="257"/>
      <c r="AE21" s="65">
        <v>100</v>
      </c>
      <c r="AF21" s="9">
        <f>SUM(T21:AE21)</f>
        <v>100</v>
      </c>
      <c r="AG21" s="6"/>
      <c r="AH21" s="795"/>
      <c r="AI21" s="793"/>
      <c r="AJ21" s="793"/>
      <c r="AK21" s="793"/>
      <c r="AL21" s="793"/>
      <c r="AM21" s="908"/>
      <c r="AN21" s="793"/>
      <c r="AO21" s="793"/>
      <c r="AP21" s="793"/>
      <c r="AQ21" s="793"/>
      <c r="AR21" s="793"/>
      <c r="AS21" s="793"/>
      <c r="AT21" s="794"/>
    </row>
    <row r="22" spans="1:46" s="60" customFormat="1" ht="26.1" customHeight="1" x14ac:dyDescent="0.25">
      <c r="A22" s="824"/>
      <c r="B22" s="940"/>
      <c r="C22" s="904" t="e">
        <f>IF((SUM('[25]Marco Operativo'!#REF!)*$P$57)&gt;A22,SUM('[25]Marco Operativo'!#REF!)*$P$57,"")</f>
        <v>#REF!</v>
      </c>
      <c r="D22" s="904"/>
      <c r="E22" s="904"/>
      <c r="F22" s="904"/>
      <c r="G22" s="904"/>
      <c r="H22" s="904"/>
      <c r="I22" s="904"/>
      <c r="J22" s="904"/>
      <c r="K22" s="904"/>
      <c r="L22" s="904"/>
      <c r="M22" s="904"/>
      <c r="N22" s="904"/>
      <c r="O22" s="906"/>
      <c r="P22" s="74"/>
      <c r="Q22" s="897" t="s">
        <v>73</v>
      </c>
      <c r="R22" s="899" t="s">
        <v>326</v>
      </c>
      <c r="S22" s="44" t="s">
        <v>44</v>
      </c>
      <c r="T22" s="68"/>
      <c r="U22" s="68">
        <v>10</v>
      </c>
      <c r="V22" s="68">
        <v>40</v>
      </c>
      <c r="W22" s="68">
        <v>30</v>
      </c>
      <c r="X22" s="68">
        <v>20</v>
      </c>
      <c r="Y22" s="68"/>
      <c r="Z22" s="68"/>
      <c r="AA22" s="307"/>
      <c r="AB22" s="307"/>
      <c r="AC22" s="68"/>
      <c r="AD22" s="302"/>
      <c r="AE22" s="68"/>
      <c r="AF22" s="10">
        <f>IF(SUM(T22:AE22)=100,SUM(T22:AE22),IF(SUM(T22:AE22)=0,0,"Debe ponderar 100 puntos"))</f>
        <v>100</v>
      </c>
      <c r="AG22" s="6"/>
      <c r="AH22" s="795" t="str">
        <f t="shared" ref="AH22" si="49">IF(AND(T22=0,T23=0),"No Prog ni Ejec",IF(T22=0,CONCATENATE("No Prog, Ejec=  ",T23),T23/T22))</f>
        <v>No Prog ni Ejec</v>
      </c>
      <c r="AI22" s="793">
        <f t="shared" ref="AI22" si="50">IF(AND(U22=0,U23=0),"No Prog ni Ejec",IF(U22=0,CONCATENATE("No Prog, Ejec=  ",U23),U23/U22))</f>
        <v>1</v>
      </c>
      <c r="AJ22" s="793">
        <f t="shared" ref="AJ22" si="51">IF(AND(V22=0,V23=0),"No Prog ni Ejec",IF(V22=0,CONCATENATE("No Prog, Ejec=  ",V23),V23/V22))</f>
        <v>1</v>
      </c>
      <c r="AK22" s="793">
        <f t="shared" ref="AK22" si="52">IF(AND(W22=0,W23=0),"No Prog ni Ejec",IF(W22=0,CONCATENATE("No Prog, Ejec=  ",W23),W23/W22))</f>
        <v>0.33333333333333331</v>
      </c>
      <c r="AL22" s="793">
        <f t="shared" ref="AL22" si="53">IF(AND(X22=0,X23=0),"No Prog ni Ejec",IF(X22=0,CONCATENATE("No Prog, Ejec=  ",X23),X23/X22))</f>
        <v>0</v>
      </c>
      <c r="AM22" s="908" t="str">
        <f t="shared" ref="AM22" si="54">IF(AND(Y22=0,Y23=0),"No Prog ni Ejec",IF(Y22=0,CONCATENATE("No Prog, Ejec=  ",Y23),Y23/Y22))</f>
        <v>No Prog ni Ejec</v>
      </c>
      <c r="AN22" s="793" t="str">
        <f t="shared" ref="AN22:AT22" si="55">IF(AND(Z22=0,Z23=0),"No Prog ni Ejec",IF(Z22=0,CONCATENATE("No Prog, Ejec=  ",Z23),Z23/Z22))</f>
        <v>No Prog ni Ejec</v>
      </c>
      <c r="AO22" s="793" t="str">
        <f t="shared" si="55"/>
        <v>No Prog ni Ejec</v>
      </c>
      <c r="AP22" s="793" t="str">
        <f t="shared" si="55"/>
        <v>No Prog ni Ejec</v>
      </c>
      <c r="AQ22" s="793" t="str">
        <f t="shared" si="55"/>
        <v>No Prog ni Ejec</v>
      </c>
      <c r="AR22" s="793" t="str">
        <f t="shared" si="55"/>
        <v>No Prog ni Ejec</v>
      </c>
      <c r="AS22" s="793" t="str">
        <f t="shared" si="55"/>
        <v>No Prog, Ejec=  40</v>
      </c>
      <c r="AT22" s="794">
        <f t="shared" si="55"/>
        <v>1</v>
      </c>
    </row>
    <row r="23" spans="1:46" s="60" customFormat="1" ht="26.1" customHeight="1" x14ac:dyDescent="0.25">
      <c r="A23" s="824"/>
      <c r="B23" s="940"/>
      <c r="C23" s="904" t="e">
        <f>IF((SUM('[25]Marco Operativo'!#REF!)*$P$57)&gt;A23,SUM('[25]Marco Operativo'!#REF!)*$P$57,"")</f>
        <v>#REF!</v>
      </c>
      <c r="D23" s="904"/>
      <c r="E23" s="904"/>
      <c r="F23" s="904"/>
      <c r="G23" s="904"/>
      <c r="H23" s="904"/>
      <c r="I23" s="904"/>
      <c r="J23" s="904"/>
      <c r="K23" s="904"/>
      <c r="L23" s="904"/>
      <c r="M23" s="904"/>
      <c r="N23" s="904"/>
      <c r="O23" s="906"/>
      <c r="P23" s="74"/>
      <c r="Q23" s="897"/>
      <c r="R23" s="899"/>
      <c r="S23" s="43" t="s">
        <v>45</v>
      </c>
      <c r="T23" s="65"/>
      <c r="U23" s="65">
        <v>10</v>
      </c>
      <c r="V23" s="65">
        <v>40</v>
      </c>
      <c r="W23" s="65">
        <v>10</v>
      </c>
      <c r="X23" s="65">
        <v>0</v>
      </c>
      <c r="Y23" s="65">
        <v>0</v>
      </c>
      <c r="Z23" s="65"/>
      <c r="AA23" s="306"/>
      <c r="AB23" s="306"/>
      <c r="AC23" s="65"/>
      <c r="AD23" s="257"/>
      <c r="AE23" s="65">
        <v>40</v>
      </c>
      <c r="AF23" s="9">
        <f>SUM(T23:AE23)</f>
        <v>100</v>
      </c>
      <c r="AG23" s="6"/>
      <c r="AH23" s="795"/>
      <c r="AI23" s="793"/>
      <c r="AJ23" s="793"/>
      <c r="AK23" s="793"/>
      <c r="AL23" s="793"/>
      <c r="AM23" s="908"/>
      <c r="AN23" s="793"/>
      <c r="AO23" s="793"/>
      <c r="AP23" s="793"/>
      <c r="AQ23" s="793"/>
      <c r="AR23" s="793"/>
      <c r="AS23" s="793"/>
      <c r="AT23" s="794"/>
    </row>
    <row r="24" spans="1:46" s="60" customFormat="1" ht="26.1" customHeight="1" x14ac:dyDescent="0.25">
      <c r="A24" s="824"/>
      <c r="B24" s="940"/>
      <c r="C24" s="904" t="e">
        <f>IF((SUM('[25]Marco Operativo'!#REF!)*$P$57)&gt;A24,SUM('[25]Marco Operativo'!#REF!)*$P$57,"")</f>
        <v>#REF!</v>
      </c>
      <c r="D24" s="904"/>
      <c r="E24" s="904"/>
      <c r="F24" s="904"/>
      <c r="G24" s="904"/>
      <c r="H24" s="904"/>
      <c r="I24" s="904"/>
      <c r="J24" s="904"/>
      <c r="K24" s="904"/>
      <c r="L24" s="904"/>
      <c r="M24" s="904"/>
      <c r="N24" s="904"/>
      <c r="O24" s="906"/>
      <c r="P24" s="74"/>
      <c r="Q24" s="897" t="s">
        <v>75</v>
      </c>
      <c r="R24" s="899" t="s">
        <v>327</v>
      </c>
      <c r="S24" s="44" t="s">
        <v>44</v>
      </c>
      <c r="T24" s="68">
        <v>8</v>
      </c>
      <c r="U24" s="68">
        <v>8</v>
      </c>
      <c r="V24" s="68">
        <v>8</v>
      </c>
      <c r="W24" s="68">
        <v>8</v>
      </c>
      <c r="X24" s="68">
        <v>8</v>
      </c>
      <c r="Y24" s="68">
        <v>8</v>
      </c>
      <c r="Z24" s="68">
        <v>8</v>
      </c>
      <c r="AA24" s="307">
        <v>8</v>
      </c>
      <c r="AB24" s="307">
        <v>9</v>
      </c>
      <c r="AC24" s="68">
        <v>9</v>
      </c>
      <c r="AD24" s="68">
        <v>9</v>
      </c>
      <c r="AE24" s="68">
        <v>9</v>
      </c>
      <c r="AF24" s="10">
        <f>IF(SUM(T24:AE24)=100,SUM(T24:AE24),IF(SUM(T24:AE24)=0,0,"Debe ponderar 100 puntos"))</f>
        <v>100</v>
      </c>
      <c r="AG24" s="6"/>
      <c r="AH24" s="795">
        <f t="shared" ref="AH24" si="56">IF(AND(T24=0,T25=0),"No Prog ni Ejec",IF(T24=0,CONCATENATE("No Prog, Ejec=  ",T25),T25/T24))</f>
        <v>1</v>
      </c>
      <c r="AI24" s="793">
        <f t="shared" ref="AI24" si="57">IF(AND(U24=0,U25=0),"No Prog ni Ejec",IF(U24=0,CONCATENATE("No Prog, Ejec=  ",U25),U25/U24))</f>
        <v>1</v>
      </c>
      <c r="AJ24" s="793">
        <f t="shared" ref="AJ24" si="58">IF(AND(V24=0,V25=0),"No Prog ni Ejec",IF(V24=0,CONCATENATE("No Prog, Ejec=  ",V25),V25/V24))</f>
        <v>1</v>
      </c>
      <c r="AK24" s="793">
        <f t="shared" ref="AK24" si="59">IF(AND(W24=0,W25=0),"No Prog ni Ejec",IF(W24=0,CONCATENATE("No Prog, Ejec=  ",W25),W25/W24))</f>
        <v>1</v>
      </c>
      <c r="AL24" s="793">
        <f t="shared" ref="AL24" si="60">IF(AND(X24=0,X25=0),"No Prog ni Ejec",IF(X24=0,CONCATENATE("No Prog, Ejec=  ",X25),X25/X24))</f>
        <v>1</v>
      </c>
      <c r="AM24" s="908">
        <f t="shared" ref="AM24" si="61">IF(AND(Y24=0,Y25=0),"No Prog ni Ejec",IF(Y24=0,CONCATENATE("No Prog, Ejec=  ",Y25),Y25/Y24))</f>
        <v>1</v>
      </c>
      <c r="AN24" s="793">
        <f t="shared" ref="AN24:AT24" si="62">IF(AND(Z24=0,Z25=0),"No Prog ni Ejec",IF(Z24=0,CONCATENATE("No Prog, Ejec=  ",Z25),Z25/Z24))</f>
        <v>0</v>
      </c>
      <c r="AO24" s="793">
        <f t="shared" si="62"/>
        <v>1</v>
      </c>
      <c r="AP24" s="793">
        <f t="shared" si="62"/>
        <v>1</v>
      </c>
      <c r="AQ24" s="793">
        <f t="shared" si="62"/>
        <v>1</v>
      </c>
      <c r="AR24" s="793">
        <f t="shared" si="62"/>
        <v>1</v>
      </c>
      <c r="AS24" s="793">
        <f t="shared" si="62"/>
        <v>1.8888888888888888</v>
      </c>
      <c r="AT24" s="794">
        <f t="shared" si="62"/>
        <v>1</v>
      </c>
    </row>
    <row r="25" spans="1:46" s="60" customFormat="1" ht="26.1" customHeight="1" thickBot="1" x14ac:dyDescent="0.3">
      <c r="A25" s="825"/>
      <c r="B25" s="941"/>
      <c r="C25" s="905" t="e">
        <f>IF((SUM('[25]Marco Operativo'!#REF!)*$P$57)&gt;A25,SUM('[25]Marco Operativo'!#REF!)*$P$57,"")</f>
        <v>#REF!</v>
      </c>
      <c r="D25" s="905"/>
      <c r="E25" s="905"/>
      <c r="F25" s="905"/>
      <c r="G25" s="905"/>
      <c r="H25" s="905"/>
      <c r="I25" s="905"/>
      <c r="J25" s="905"/>
      <c r="K25" s="905"/>
      <c r="L25" s="905"/>
      <c r="M25" s="905"/>
      <c r="N25" s="905"/>
      <c r="O25" s="907"/>
      <c r="P25" s="74"/>
      <c r="Q25" s="897"/>
      <c r="R25" s="858"/>
      <c r="S25" s="43" t="s">
        <v>45</v>
      </c>
      <c r="T25" s="66">
        <v>8</v>
      </c>
      <c r="U25" s="66">
        <v>8</v>
      </c>
      <c r="V25" s="66">
        <v>8</v>
      </c>
      <c r="W25" s="66">
        <v>8</v>
      </c>
      <c r="X25" s="66">
        <v>8</v>
      </c>
      <c r="Y25" s="66">
        <v>8</v>
      </c>
      <c r="Z25" s="66"/>
      <c r="AA25" s="308">
        <v>8</v>
      </c>
      <c r="AB25" s="308">
        <v>9</v>
      </c>
      <c r="AC25" s="66">
        <v>9</v>
      </c>
      <c r="AD25" s="66">
        <v>9</v>
      </c>
      <c r="AE25" s="66">
        <v>17</v>
      </c>
      <c r="AF25" s="9">
        <f>SUM(T25:AE25)</f>
        <v>100</v>
      </c>
      <c r="AG25" s="6"/>
      <c r="AH25" s="796"/>
      <c r="AI25" s="797"/>
      <c r="AJ25" s="797"/>
      <c r="AK25" s="797"/>
      <c r="AL25" s="797"/>
      <c r="AM25" s="909"/>
      <c r="AN25" s="797"/>
      <c r="AO25" s="797"/>
      <c r="AP25" s="797"/>
      <c r="AQ25" s="797"/>
      <c r="AR25" s="797"/>
      <c r="AS25" s="797"/>
      <c r="AT25" s="849"/>
    </row>
    <row r="26" spans="1:46" s="60" customFormat="1" ht="26.1" customHeight="1" thickTop="1" x14ac:dyDescent="0.25">
      <c r="A26" s="835">
        <v>4</v>
      </c>
      <c r="B26" s="926" t="str">
        <f>+'CONSOLIDADO ENE-DIC 2017'!C39</f>
        <v>Atender 100% las necesidades de servicios administrativos para el funcionamiento del IDT.</v>
      </c>
      <c r="C26" s="929">
        <v>0.06</v>
      </c>
      <c r="D26" s="929">
        <v>0.2</v>
      </c>
      <c r="E26" s="929">
        <v>0.39</v>
      </c>
      <c r="F26" s="929">
        <v>0.49</v>
      </c>
      <c r="G26" s="929">
        <v>0.55000000000000004</v>
      </c>
      <c r="H26" s="929">
        <v>0.62</v>
      </c>
      <c r="I26" s="929">
        <v>0.68</v>
      </c>
      <c r="J26" s="933">
        <v>0.75</v>
      </c>
      <c r="K26" s="933">
        <v>0.81</v>
      </c>
      <c r="L26" s="933">
        <v>0.88</v>
      </c>
      <c r="M26" s="933">
        <v>0.94</v>
      </c>
      <c r="N26" s="933">
        <v>1</v>
      </c>
      <c r="O26" s="934">
        <v>1</v>
      </c>
      <c r="P26" s="74"/>
      <c r="Q26" s="937" t="s">
        <v>77</v>
      </c>
      <c r="R26" s="854" t="s">
        <v>328</v>
      </c>
      <c r="S26" s="42" t="s">
        <v>44</v>
      </c>
      <c r="T26" s="68"/>
      <c r="U26" s="68">
        <v>33</v>
      </c>
      <c r="V26" s="68">
        <v>50</v>
      </c>
      <c r="W26" s="68">
        <v>17</v>
      </c>
      <c r="X26" s="68"/>
      <c r="Y26" s="68"/>
      <c r="Z26" s="68"/>
      <c r="AA26" s="307"/>
      <c r="AB26" s="307"/>
      <c r="AC26" s="68"/>
      <c r="AD26" s="68"/>
      <c r="AE26" s="68"/>
      <c r="AF26" s="11">
        <f>IF(SUM(T26:AE26)=100,SUM(T26:AE26),IF(SUM(T26:AE26)=0,0,"Debe ponderar 100 puntos"))</f>
        <v>100</v>
      </c>
      <c r="AG26" s="6"/>
      <c r="AH26" s="921" t="str">
        <f t="shared" ref="AH26" si="63">IF(AND(T26=0,T27=0),"No Prog ni Ejec",IF(T26=0,CONCATENATE("No Prog, Ejec=  ",T27),T27/T26))</f>
        <v>No Prog ni Ejec</v>
      </c>
      <c r="AI26" s="910">
        <f t="shared" ref="AI26" si="64">IF(AND(U26=0,U27=0),"No Prog ni Ejec",IF(U26=0,CONCATENATE("No Prog, Ejec=  ",U27),U27/U26))</f>
        <v>1</v>
      </c>
      <c r="AJ26" s="910">
        <f t="shared" ref="AJ26" si="65">IF(AND(V26=0,V27=0),"No Prog ni Ejec",IF(V26=0,CONCATENATE("No Prog, Ejec=  ",V27),V27/V26))</f>
        <v>1</v>
      </c>
      <c r="AK26" s="910">
        <f t="shared" ref="AK26" si="66">IF(AND(W26=0,W27=0),"No Prog ni Ejec",IF(W26=0,CONCATENATE("No Prog, Ejec=  ",W27),W27/W26))</f>
        <v>1</v>
      </c>
      <c r="AL26" s="910" t="str">
        <f t="shared" ref="AL26" si="67">IF(AND(X26=0,X27=0),"No Prog ni Ejec",IF(X26=0,CONCATENATE("No Prog, Ejec=  ",X27),X27/X26))</f>
        <v>No Prog ni Ejec</v>
      </c>
      <c r="AM26" s="917" t="str">
        <f t="shared" ref="AM26" si="68">IF(AND(Y26=0,Y27=0),"No Prog ni Ejec",IF(Y26=0,CONCATENATE("No Prog, Ejec=  ",Y27),Y27/Y26))</f>
        <v>No Prog ni Ejec</v>
      </c>
      <c r="AN26" s="910" t="str">
        <f t="shared" ref="AN26:AT26" si="69">IF(AND(Z26=0,Z27=0),"No Prog ni Ejec",IF(Z26=0,CONCATENATE("No Prog, Ejec=  ",Z27),Z27/Z26))</f>
        <v>No Prog ni Ejec</v>
      </c>
      <c r="AO26" s="910" t="str">
        <f t="shared" si="69"/>
        <v>No Prog ni Ejec</v>
      </c>
      <c r="AP26" s="910" t="str">
        <f t="shared" si="69"/>
        <v>No Prog ni Ejec</v>
      </c>
      <c r="AQ26" s="910" t="str">
        <f t="shared" si="69"/>
        <v>No Prog ni Ejec</v>
      </c>
      <c r="AR26" s="910" t="str">
        <f t="shared" si="69"/>
        <v>No Prog ni Ejec</v>
      </c>
      <c r="AS26" s="910" t="str">
        <f t="shared" si="69"/>
        <v>No Prog ni Ejec</v>
      </c>
      <c r="AT26" s="913">
        <f t="shared" si="69"/>
        <v>1</v>
      </c>
    </row>
    <row r="27" spans="1:46" s="60" customFormat="1" ht="26.1" customHeight="1" x14ac:dyDescent="0.25">
      <c r="A27" s="824"/>
      <c r="B27" s="927"/>
      <c r="C27" s="902"/>
      <c r="D27" s="902"/>
      <c r="E27" s="902"/>
      <c r="F27" s="902"/>
      <c r="G27" s="902"/>
      <c r="H27" s="902"/>
      <c r="I27" s="902"/>
      <c r="J27" s="904"/>
      <c r="K27" s="904"/>
      <c r="L27" s="904"/>
      <c r="M27" s="904"/>
      <c r="N27" s="904"/>
      <c r="O27" s="906"/>
      <c r="P27" s="74"/>
      <c r="Q27" s="897"/>
      <c r="R27" s="855"/>
      <c r="S27" s="43" t="s">
        <v>45</v>
      </c>
      <c r="T27" s="65"/>
      <c r="U27" s="65">
        <v>33</v>
      </c>
      <c r="V27" s="65">
        <v>50</v>
      </c>
      <c r="W27" s="65">
        <v>17</v>
      </c>
      <c r="X27" s="65"/>
      <c r="Y27" s="65"/>
      <c r="Z27" s="65"/>
      <c r="AA27" s="306"/>
      <c r="AB27" s="306"/>
      <c r="AC27" s="65"/>
      <c r="AD27" s="65"/>
      <c r="AE27" s="65"/>
      <c r="AF27" s="9">
        <f>SUM(T27:AE27)</f>
        <v>100</v>
      </c>
      <c r="AG27" s="6"/>
      <c r="AH27" s="795"/>
      <c r="AI27" s="793"/>
      <c r="AJ27" s="793"/>
      <c r="AK27" s="793"/>
      <c r="AL27" s="793"/>
      <c r="AM27" s="908"/>
      <c r="AN27" s="793"/>
      <c r="AO27" s="793"/>
      <c r="AP27" s="793"/>
      <c r="AQ27" s="793"/>
      <c r="AR27" s="793"/>
      <c r="AS27" s="793"/>
      <c r="AT27" s="794"/>
    </row>
    <row r="28" spans="1:46" s="60" customFormat="1" ht="26.1" customHeight="1" x14ac:dyDescent="0.25">
      <c r="A28" s="824"/>
      <c r="B28" s="927"/>
      <c r="C28" s="902"/>
      <c r="D28" s="902"/>
      <c r="E28" s="902"/>
      <c r="F28" s="902"/>
      <c r="G28" s="902"/>
      <c r="H28" s="902"/>
      <c r="I28" s="902"/>
      <c r="J28" s="904"/>
      <c r="K28" s="904"/>
      <c r="L28" s="904"/>
      <c r="M28" s="904"/>
      <c r="N28" s="904"/>
      <c r="O28" s="906"/>
      <c r="P28" s="74"/>
      <c r="Q28" s="897" t="s">
        <v>78</v>
      </c>
      <c r="R28" s="899" t="s">
        <v>129</v>
      </c>
      <c r="S28" s="44" t="s">
        <v>44</v>
      </c>
      <c r="T28" s="68">
        <v>8</v>
      </c>
      <c r="U28" s="68">
        <v>8</v>
      </c>
      <c r="V28" s="68">
        <v>8</v>
      </c>
      <c r="W28" s="68">
        <v>8</v>
      </c>
      <c r="X28" s="68">
        <v>8</v>
      </c>
      <c r="Y28" s="68">
        <v>9</v>
      </c>
      <c r="Z28" s="68">
        <v>9</v>
      </c>
      <c r="AA28" s="307">
        <v>9</v>
      </c>
      <c r="AB28" s="307">
        <v>9</v>
      </c>
      <c r="AC28" s="68">
        <v>9</v>
      </c>
      <c r="AD28" s="68">
        <v>8</v>
      </c>
      <c r="AE28" s="68">
        <v>7</v>
      </c>
      <c r="AF28" s="10">
        <f>IF(SUM(T28:AE28)=100,SUM(T28:AE28),IF(SUM(T28:AE28)=0,0,"Debe ponderar 100 puntos"))</f>
        <v>100</v>
      </c>
      <c r="AG28" s="6"/>
      <c r="AH28" s="795">
        <f t="shared" ref="AH28" si="70">IF(AND(T28=0,T29=0),"No Prog ni Ejec",IF(T28=0,CONCATENATE("No Prog, Ejec=  ",T29),T29/T28))</f>
        <v>1</v>
      </c>
      <c r="AI28" s="793">
        <f t="shared" ref="AI28" si="71">IF(AND(U28=0,U29=0),"No Prog ni Ejec",IF(U28=0,CONCATENATE("No Prog, Ejec=  ",U29),U29/U28))</f>
        <v>1</v>
      </c>
      <c r="AJ28" s="793">
        <f t="shared" ref="AJ28" si="72">IF(AND(V28=0,V29=0),"No Prog ni Ejec",IF(V28=0,CONCATENATE("No Prog, Ejec=  ",V29),V29/V28))</f>
        <v>1</v>
      </c>
      <c r="AK28" s="793">
        <f t="shared" ref="AK28" si="73">IF(AND(W28=0,W29=0),"No Prog ni Ejec",IF(W28=0,CONCATENATE("No Prog, Ejec=  ",W29),W29/W28))</f>
        <v>1</v>
      </c>
      <c r="AL28" s="793">
        <f t="shared" ref="AL28" si="74">IF(AND(X28=0,X29=0),"No Prog ni Ejec",IF(X28=0,CONCATENATE("No Prog, Ejec=  ",X29),X29/X28))</f>
        <v>1</v>
      </c>
      <c r="AM28" s="908">
        <f t="shared" ref="AM28" si="75">IF(AND(Y28=0,Y29=0),"No Prog ni Ejec",IF(Y28=0,CONCATENATE("No Prog, Ejec=  ",Y29),Y29/Y28))</f>
        <v>1</v>
      </c>
      <c r="AN28" s="793">
        <f t="shared" ref="AN28:AT28" si="76">IF(AND(Z28=0,Z29=0),"No Prog ni Ejec",IF(Z28=0,CONCATENATE("No Prog, Ejec=  ",Z29),Z29/Z28))</f>
        <v>1</v>
      </c>
      <c r="AO28" s="793">
        <f t="shared" si="76"/>
        <v>1</v>
      </c>
      <c r="AP28" s="793">
        <f t="shared" si="76"/>
        <v>1</v>
      </c>
      <c r="AQ28" s="793">
        <f t="shared" si="76"/>
        <v>1</v>
      </c>
      <c r="AR28" s="793">
        <f t="shared" si="76"/>
        <v>1</v>
      </c>
      <c r="AS28" s="793">
        <f t="shared" si="76"/>
        <v>1</v>
      </c>
      <c r="AT28" s="794">
        <f t="shared" si="76"/>
        <v>1</v>
      </c>
    </row>
    <row r="29" spans="1:46" s="60" customFormat="1" ht="26.1" customHeight="1" x14ac:dyDescent="0.25">
      <c r="A29" s="824"/>
      <c r="B29" s="927"/>
      <c r="C29" s="902"/>
      <c r="D29" s="902"/>
      <c r="E29" s="902"/>
      <c r="F29" s="902"/>
      <c r="G29" s="902"/>
      <c r="H29" s="902"/>
      <c r="I29" s="902"/>
      <c r="J29" s="904"/>
      <c r="K29" s="904"/>
      <c r="L29" s="904"/>
      <c r="M29" s="904"/>
      <c r="N29" s="904"/>
      <c r="O29" s="906"/>
      <c r="P29" s="74"/>
      <c r="Q29" s="897"/>
      <c r="R29" s="899"/>
      <c r="S29" s="43" t="s">
        <v>45</v>
      </c>
      <c r="T29" s="65">
        <v>8</v>
      </c>
      <c r="U29" s="65">
        <v>8</v>
      </c>
      <c r="V29" s="65">
        <v>8</v>
      </c>
      <c r="W29" s="65">
        <v>8</v>
      </c>
      <c r="X29" s="65">
        <v>8</v>
      </c>
      <c r="Y29" s="65">
        <v>9</v>
      </c>
      <c r="Z29" s="65">
        <v>9</v>
      </c>
      <c r="AA29" s="306">
        <v>9</v>
      </c>
      <c r="AB29" s="306">
        <v>9</v>
      </c>
      <c r="AC29" s="65">
        <v>9</v>
      </c>
      <c r="AD29" s="65">
        <v>8</v>
      </c>
      <c r="AE29" s="65">
        <v>7</v>
      </c>
      <c r="AF29" s="9">
        <f>SUM(T29:AE29)</f>
        <v>100</v>
      </c>
      <c r="AG29" s="6"/>
      <c r="AH29" s="795"/>
      <c r="AI29" s="793"/>
      <c r="AJ29" s="793"/>
      <c r="AK29" s="793"/>
      <c r="AL29" s="793"/>
      <c r="AM29" s="908"/>
      <c r="AN29" s="793"/>
      <c r="AO29" s="793"/>
      <c r="AP29" s="793"/>
      <c r="AQ29" s="793"/>
      <c r="AR29" s="793"/>
      <c r="AS29" s="793"/>
      <c r="AT29" s="794"/>
    </row>
    <row r="30" spans="1:46" s="60" customFormat="1" ht="26.1" customHeight="1" x14ac:dyDescent="0.25">
      <c r="A30" s="824"/>
      <c r="B30" s="927"/>
      <c r="C30" s="902"/>
      <c r="D30" s="902"/>
      <c r="E30" s="902"/>
      <c r="F30" s="902"/>
      <c r="G30" s="902"/>
      <c r="H30" s="902"/>
      <c r="I30" s="902"/>
      <c r="J30" s="904"/>
      <c r="K30" s="904"/>
      <c r="L30" s="904"/>
      <c r="M30" s="904"/>
      <c r="N30" s="904"/>
      <c r="O30" s="906"/>
      <c r="P30" s="74"/>
      <c r="Q30" s="897" t="s">
        <v>79</v>
      </c>
      <c r="R30" s="899" t="s">
        <v>329</v>
      </c>
      <c r="S30" s="44" t="s">
        <v>44</v>
      </c>
      <c r="T30" s="68">
        <v>8</v>
      </c>
      <c r="U30" s="68">
        <v>8</v>
      </c>
      <c r="V30" s="68">
        <v>8</v>
      </c>
      <c r="W30" s="68">
        <v>8</v>
      </c>
      <c r="X30" s="68">
        <v>8</v>
      </c>
      <c r="Y30" s="68">
        <v>8</v>
      </c>
      <c r="Z30" s="68">
        <v>8</v>
      </c>
      <c r="AA30" s="307">
        <v>8</v>
      </c>
      <c r="AB30" s="307">
        <v>9</v>
      </c>
      <c r="AC30" s="68">
        <v>9</v>
      </c>
      <c r="AD30" s="68">
        <v>9</v>
      </c>
      <c r="AE30" s="68">
        <v>9</v>
      </c>
      <c r="AF30" s="10">
        <f>IF(SUM(T30:AE30)=100,SUM(T30:AE30),IF(SUM(T30:AE30)=0,0,"Debe ponderar 100 puntos"))</f>
        <v>100</v>
      </c>
      <c r="AG30" s="6"/>
      <c r="AH30" s="795">
        <f t="shared" ref="AH30" si="77">IF(AND(T30=0,T31=0),"No Prog ni Ejec",IF(T30=0,CONCATENATE("No Prog, Ejec=  ",T31),T31/T30))</f>
        <v>1</v>
      </c>
      <c r="AI30" s="793">
        <f t="shared" ref="AI30" si="78">IF(AND(U30=0,U31=0),"No Prog ni Ejec",IF(U30=0,CONCATENATE("No Prog, Ejec=  ",U31),U31/U30))</f>
        <v>1</v>
      </c>
      <c r="AJ30" s="793">
        <f t="shared" ref="AJ30" si="79">IF(AND(V30=0,V31=0),"No Prog ni Ejec",IF(V30=0,CONCATENATE("No Prog, Ejec=  ",V31),V31/V30))</f>
        <v>1</v>
      </c>
      <c r="AK30" s="793">
        <f t="shared" ref="AK30" si="80">IF(AND(W30=0,W31=0),"No Prog ni Ejec",IF(W30=0,CONCATENATE("No Prog, Ejec=  ",W31),W31/W30))</f>
        <v>1</v>
      </c>
      <c r="AL30" s="793">
        <f t="shared" ref="AL30" si="81">IF(AND(X30=0,X31=0),"No Prog ni Ejec",IF(X30=0,CONCATENATE("No Prog, Ejec=  ",X31),X31/X30))</f>
        <v>1</v>
      </c>
      <c r="AM30" s="908">
        <f t="shared" ref="AM30" si="82">IF(AND(Y30=0,Y31=0),"No Prog ni Ejec",IF(Y30=0,CONCATENATE("No Prog, Ejec=  ",Y31),Y31/Y30))</f>
        <v>1</v>
      </c>
      <c r="AN30" s="793">
        <f t="shared" ref="AN30:AT30" si="83">IF(AND(Z30=0,Z31=0),"No Prog ni Ejec",IF(Z30=0,CONCATENATE("No Prog, Ejec=  ",Z31),Z31/Z30))</f>
        <v>1</v>
      </c>
      <c r="AO30" s="793">
        <f t="shared" si="83"/>
        <v>1</v>
      </c>
      <c r="AP30" s="793">
        <f t="shared" si="83"/>
        <v>1</v>
      </c>
      <c r="AQ30" s="793">
        <f t="shared" si="83"/>
        <v>1</v>
      </c>
      <c r="AR30" s="793">
        <f t="shared" si="83"/>
        <v>1</v>
      </c>
      <c r="AS30" s="793">
        <f t="shared" si="83"/>
        <v>1</v>
      </c>
      <c r="AT30" s="794">
        <f t="shared" si="83"/>
        <v>1</v>
      </c>
    </row>
    <row r="31" spans="1:46" s="60" customFormat="1" ht="26.1" customHeight="1" thickBot="1" x14ac:dyDescent="0.3">
      <c r="A31" s="825"/>
      <c r="B31" s="928"/>
      <c r="C31" s="903"/>
      <c r="D31" s="903"/>
      <c r="E31" s="903"/>
      <c r="F31" s="903"/>
      <c r="G31" s="903"/>
      <c r="H31" s="903"/>
      <c r="I31" s="903"/>
      <c r="J31" s="905"/>
      <c r="K31" s="905"/>
      <c r="L31" s="905"/>
      <c r="M31" s="905"/>
      <c r="N31" s="905"/>
      <c r="O31" s="907"/>
      <c r="P31" s="74"/>
      <c r="Q31" s="898"/>
      <c r="R31" s="900"/>
      <c r="S31" s="47" t="s">
        <v>45</v>
      </c>
      <c r="T31" s="66">
        <v>8</v>
      </c>
      <c r="U31" s="66">
        <v>8</v>
      </c>
      <c r="V31" s="66">
        <v>8</v>
      </c>
      <c r="W31" s="66">
        <v>8</v>
      </c>
      <c r="X31" s="66">
        <v>8</v>
      </c>
      <c r="Y31" s="66">
        <v>8</v>
      </c>
      <c r="Z31" s="66">
        <v>8</v>
      </c>
      <c r="AA31" s="308">
        <v>8</v>
      </c>
      <c r="AB31" s="308">
        <v>9</v>
      </c>
      <c r="AC31" s="66">
        <v>9</v>
      </c>
      <c r="AD31" s="66">
        <v>9</v>
      </c>
      <c r="AE31" s="66">
        <v>9</v>
      </c>
      <c r="AF31" s="21">
        <f>SUM(T31:AE31)</f>
        <v>100</v>
      </c>
      <c r="AG31" s="6"/>
      <c r="AH31" s="796"/>
      <c r="AI31" s="797"/>
      <c r="AJ31" s="797"/>
      <c r="AK31" s="797"/>
      <c r="AL31" s="797"/>
      <c r="AM31" s="909"/>
      <c r="AN31" s="797"/>
      <c r="AO31" s="797"/>
      <c r="AP31" s="797"/>
      <c r="AQ31" s="797"/>
      <c r="AR31" s="797"/>
      <c r="AS31" s="797"/>
      <c r="AT31" s="849"/>
    </row>
    <row r="32" spans="1:46" s="60" customFormat="1" ht="26.1" customHeight="1" thickTop="1" x14ac:dyDescent="0.25">
      <c r="A32" s="835">
        <v>5</v>
      </c>
      <c r="B32" s="923" t="str">
        <f>+'CONSOLIDADO ENE-DIC 2017'!C40</f>
        <v>Manejar y controlar el 100% de los bienes del IDT.</v>
      </c>
      <c r="C32" s="930">
        <v>0.06</v>
      </c>
      <c r="D32" s="930">
        <v>0.12</v>
      </c>
      <c r="E32" s="930">
        <v>0.15</v>
      </c>
      <c r="F32" s="930">
        <v>0.23</v>
      </c>
      <c r="G32" s="930">
        <v>0.38</v>
      </c>
      <c r="H32" s="930">
        <v>0.43</v>
      </c>
      <c r="I32" s="930">
        <v>0.46</v>
      </c>
      <c r="J32" s="811">
        <v>0.51</v>
      </c>
      <c r="K32" s="811">
        <v>0.56999999999999995</v>
      </c>
      <c r="L32" s="811">
        <v>0.66</v>
      </c>
      <c r="M32" s="811">
        <v>0.82</v>
      </c>
      <c r="N32" s="811">
        <v>0.98</v>
      </c>
      <c r="O32" s="872">
        <v>0.98</v>
      </c>
      <c r="P32" s="74"/>
      <c r="Q32" s="938" t="s">
        <v>106</v>
      </c>
      <c r="R32" s="854" t="s">
        <v>330</v>
      </c>
      <c r="S32" s="42" t="s">
        <v>44</v>
      </c>
      <c r="T32" s="68">
        <v>8</v>
      </c>
      <c r="U32" s="68">
        <v>8</v>
      </c>
      <c r="V32" s="68">
        <v>8</v>
      </c>
      <c r="W32" s="68">
        <v>8</v>
      </c>
      <c r="X32" s="68">
        <v>8</v>
      </c>
      <c r="Y32" s="68">
        <v>8</v>
      </c>
      <c r="Z32" s="68">
        <v>8</v>
      </c>
      <c r="AA32" s="307">
        <v>8</v>
      </c>
      <c r="AB32" s="307">
        <v>8</v>
      </c>
      <c r="AC32" s="68">
        <v>8</v>
      </c>
      <c r="AD32" s="68">
        <v>8</v>
      </c>
      <c r="AE32" s="68">
        <v>12</v>
      </c>
      <c r="AF32" s="11">
        <f>IF(SUM(T32:AE32)=100,SUM(T32:AE32),IF(SUM(T32:AE32)=0,0,"Debe ponderar 100 puntos"))</f>
        <v>100</v>
      </c>
      <c r="AG32" s="6"/>
      <c r="AH32" s="921">
        <f t="shared" ref="AH32" si="84">IF(AND(T32=0,T33=0),"No Prog ni Ejec",IF(T32=0,CONCATENATE("No Prog, Ejec=  ",T33),T33/T32))</f>
        <v>1</v>
      </c>
      <c r="AI32" s="910">
        <f t="shared" ref="AI32" si="85">IF(AND(U32=0,U33=0),"No Prog ni Ejec",IF(U32=0,CONCATENATE("No Prog, Ejec=  ",U33),U33/U32))</f>
        <v>1</v>
      </c>
      <c r="AJ32" s="910">
        <f t="shared" ref="AJ32" si="86">IF(AND(V32=0,V33=0),"No Prog ni Ejec",IF(V32=0,CONCATENATE("No Prog, Ejec=  ",V33),V33/V32))</f>
        <v>1</v>
      </c>
      <c r="AK32" s="910">
        <f t="shared" ref="AK32" si="87">IF(AND(W32=0,W33=0),"No Prog ni Ejec",IF(W32=0,CONCATENATE("No Prog, Ejec=  ",W33),W33/W32))</f>
        <v>1</v>
      </c>
      <c r="AL32" s="910">
        <f t="shared" ref="AL32" si="88">IF(AND(X32=0,X33=0),"No Prog ni Ejec",IF(X32=0,CONCATENATE("No Prog, Ejec=  ",X33),X33/X32))</f>
        <v>1</v>
      </c>
      <c r="AM32" s="917">
        <f t="shared" ref="AM32" si="89">IF(AND(Y32=0,Y33=0),"No Prog ni Ejec",IF(Y32=0,CONCATENATE("No Prog, Ejec=  ",Y33),Y33/Y32))</f>
        <v>1</v>
      </c>
      <c r="AN32" s="910">
        <f t="shared" ref="AN32:AT32" si="90">IF(AND(Z32=0,Z33=0),"No Prog ni Ejec",IF(Z32=0,CONCATENATE("No Prog, Ejec=  ",Z33),Z33/Z32))</f>
        <v>1</v>
      </c>
      <c r="AO32" s="910">
        <f t="shared" si="90"/>
        <v>1</v>
      </c>
      <c r="AP32" s="910">
        <f t="shared" si="90"/>
        <v>1</v>
      </c>
      <c r="AQ32" s="910">
        <f t="shared" si="90"/>
        <v>1</v>
      </c>
      <c r="AR32" s="910">
        <f t="shared" si="90"/>
        <v>1</v>
      </c>
      <c r="AS32" s="910">
        <f t="shared" si="90"/>
        <v>1</v>
      </c>
      <c r="AT32" s="913">
        <f t="shared" si="90"/>
        <v>1</v>
      </c>
    </row>
    <row r="33" spans="1:46" s="60" customFormat="1" ht="26.1" customHeight="1" x14ac:dyDescent="0.25">
      <c r="A33" s="824"/>
      <c r="B33" s="924"/>
      <c r="C33" s="931"/>
      <c r="D33" s="931"/>
      <c r="E33" s="931"/>
      <c r="F33" s="931"/>
      <c r="G33" s="931"/>
      <c r="H33" s="931"/>
      <c r="I33" s="931"/>
      <c r="J33" s="812"/>
      <c r="K33" s="812"/>
      <c r="L33" s="812"/>
      <c r="M33" s="812"/>
      <c r="N33" s="812"/>
      <c r="O33" s="869"/>
      <c r="P33" s="74"/>
      <c r="Q33" s="911"/>
      <c r="R33" s="855"/>
      <c r="S33" s="43" t="s">
        <v>45</v>
      </c>
      <c r="T33" s="65">
        <v>8</v>
      </c>
      <c r="U33" s="65">
        <v>8</v>
      </c>
      <c r="V33" s="65">
        <v>8</v>
      </c>
      <c r="W33" s="65">
        <v>8</v>
      </c>
      <c r="X33" s="65">
        <v>8</v>
      </c>
      <c r="Y33" s="65">
        <v>8</v>
      </c>
      <c r="Z33" s="65">
        <v>8</v>
      </c>
      <c r="AA33" s="306">
        <v>8</v>
      </c>
      <c r="AB33" s="306">
        <v>8</v>
      </c>
      <c r="AC33" s="65">
        <v>8</v>
      </c>
      <c r="AD33" s="65">
        <v>8</v>
      </c>
      <c r="AE33" s="65">
        <v>12</v>
      </c>
      <c r="AF33" s="9">
        <f>SUM(T33:AE33)</f>
        <v>100</v>
      </c>
      <c r="AG33" s="6"/>
      <c r="AH33" s="795"/>
      <c r="AI33" s="793"/>
      <c r="AJ33" s="793"/>
      <c r="AK33" s="793"/>
      <c r="AL33" s="793"/>
      <c r="AM33" s="908"/>
      <c r="AN33" s="793"/>
      <c r="AO33" s="793"/>
      <c r="AP33" s="793"/>
      <c r="AQ33" s="793"/>
      <c r="AR33" s="793"/>
      <c r="AS33" s="793"/>
      <c r="AT33" s="794"/>
    </row>
    <row r="34" spans="1:46" s="60" customFormat="1" ht="26.1" customHeight="1" x14ac:dyDescent="0.25">
      <c r="A34" s="824"/>
      <c r="B34" s="924"/>
      <c r="C34" s="931"/>
      <c r="D34" s="931"/>
      <c r="E34" s="931"/>
      <c r="F34" s="931"/>
      <c r="G34" s="931"/>
      <c r="H34" s="931"/>
      <c r="I34" s="931"/>
      <c r="J34" s="812"/>
      <c r="K34" s="812"/>
      <c r="L34" s="812"/>
      <c r="M34" s="812"/>
      <c r="N34" s="812"/>
      <c r="O34" s="869"/>
      <c r="P34" s="74"/>
      <c r="Q34" s="918" t="s">
        <v>107</v>
      </c>
      <c r="R34" s="858" t="s">
        <v>331</v>
      </c>
      <c r="S34" s="44" t="s">
        <v>44</v>
      </c>
      <c r="T34" s="68">
        <v>15</v>
      </c>
      <c r="U34" s="68">
        <v>15</v>
      </c>
      <c r="V34" s="68">
        <v>15</v>
      </c>
      <c r="W34" s="68">
        <v>15</v>
      </c>
      <c r="X34" s="68">
        <v>15</v>
      </c>
      <c r="Y34" s="68">
        <v>15</v>
      </c>
      <c r="Z34" s="68">
        <v>10</v>
      </c>
      <c r="AA34" s="307"/>
      <c r="AB34" s="307"/>
      <c r="AC34" s="68"/>
      <c r="AD34" s="302"/>
      <c r="AE34" s="68"/>
      <c r="AF34" s="10">
        <f>IF(SUM(T34:AE34)=100,SUM(T34:AE34),IF(SUM(T34:AE34)=0,0,"Debe ponderar 100 puntos"))</f>
        <v>100</v>
      </c>
      <c r="AG34" s="6"/>
      <c r="AH34" s="795">
        <f t="shared" ref="AH34" si="91">IF(AND(T34=0,T35=0),"No Prog ni Ejec",IF(T34=0,CONCATENATE("No Prog, Ejec=  ",T35),T35/T34))</f>
        <v>1</v>
      </c>
      <c r="AI34" s="793">
        <f t="shared" ref="AI34" si="92">IF(AND(U34=0,U35=0),"No Prog ni Ejec",IF(U34=0,CONCATENATE("No Prog, Ejec=  ",U35),U35/U34))</f>
        <v>1</v>
      </c>
      <c r="AJ34" s="793">
        <f t="shared" ref="AJ34" si="93">IF(AND(V34=0,V35=0),"No Prog ni Ejec",IF(V34=0,CONCATENATE("No Prog, Ejec=  ",V35),V35/V34))</f>
        <v>1</v>
      </c>
      <c r="AK34" s="793">
        <f t="shared" ref="AK34" si="94">IF(AND(W34=0,W35=0),"No Prog ni Ejec",IF(W34=0,CONCATENATE("No Prog, Ejec=  ",W35),W35/W34))</f>
        <v>1</v>
      </c>
      <c r="AL34" s="793">
        <f t="shared" ref="AL34" si="95">IF(AND(X34=0,X35=0),"No Prog ni Ejec",IF(X34=0,CONCATENATE("No Prog, Ejec=  ",X35),X35/X34))</f>
        <v>0.66666666666666663</v>
      </c>
      <c r="AM34" s="908">
        <f t="shared" ref="AM34" si="96">IF(AND(Y34=0,Y35=0),"No Prog ni Ejec",IF(Y34=0,CONCATENATE("No Prog, Ejec=  ",Y35),Y35/Y34))</f>
        <v>1</v>
      </c>
      <c r="AN34" s="793">
        <f t="shared" ref="AN34:AT34" si="97">IF(AND(Z34=0,Z35=0),"No Prog ni Ejec",IF(Z34=0,CONCATENATE("No Prog, Ejec=  ",Z35),Z35/Z34))</f>
        <v>0.5</v>
      </c>
      <c r="AO34" s="793" t="str">
        <f t="shared" si="97"/>
        <v>No Prog ni Ejec</v>
      </c>
      <c r="AP34" s="793" t="str">
        <f t="shared" si="97"/>
        <v>No Prog ni Ejec</v>
      </c>
      <c r="AQ34" s="793" t="str">
        <f t="shared" si="97"/>
        <v>No Prog, Ejec=  8</v>
      </c>
      <c r="AR34" s="793" t="str">
        <f t="shared" si="97"/>
        <v>No Prog ni Ejec</v>
      </c>
      <c r="AS34" s="793" t="str">
        <f t="shared" si="97"/>
        <v>No Prog ni Ejec</v>
      </c>
      <c r="AT34" s="794">
        <f t="shared" si="97"/>
        <v>0.98</v>
      </c>
    </row>
    <row r="35" spans="1:46" s="60" customFormat="1" ht="26.1" customHeight="1" x14ac:dyDescent="0.25">
      <c r="A35" s="824"/>
      <c r="B35" s="924"/>
      <c r="C35" s="931"/>
      <c r="D35" s="931"/>
      <c r="E35" s="931"/>
      <c r="F35" s="931"/>
      <c r="G35" s="931"/>
      <c r="H35" s="931"/>
      <c r="I35" s="931"/>
      <c r="J35" s="812"/>
      <c r="K35" s="812"/>
      <c r="L35" s="812"/>
      <c r="M35" s="812"/>
      <c r="N35" s="812"/>
      <c r="O35" s="869"/>
      <c r="P35" s="74"/>
      <c r="Q35" s="911"/>
      <c r="R35" s="855"/>
      <c r="S35" s="43" t="s">
        <v>45</v>
      </c>
      <c r="T35" s="65">
        <v>15</v>
      </c>
      <c r="U35" s="65">
        <v>15</v>
      </c>
      <c r="V35" s="65">
        <v>15</v>
      </c>
      <c r="W35" s="65">
        <v>15</v>
      </c>
      <c r="X35" s="65">
        <v>10</v>
      </c>
      <c r="Y35" s="65">
        <v>15</v>
      </c>
      <c r="Z35" s="65">
        <v>5</v>
      </c>
      <c r="AA35" s="306"/>
      <c r="AB35" s="306"/>
      <c r="AC35" s="65">
        <v>8</v>
      </c>
      <c r="AD35" s="257"/>
      <c r="AE35" s="65"/>
      <c r="AF35" s="9">
        <f>SUM(T35:AE35)</f>
        <v>98</v>
      </c>
      <c r="AG35" s="6"/>
      <c r="AH35" s="795"/>
      <c r="AI35" s="793"/>
      <c r="AJ35" s="793"/>
      <c r="AK35" s="793"/>
      <c r="AL35" s="793"/>
      <c r="AM35" s="908"/>
      <c r="AN35" s="793"/>
      <c r="AO35" s="793"/>
      <c r="AP35" s="793"/>
      <c r="AQ35" s="793"/>
      <c r="AR35" s="793"/>
      <c r="AS35" s="793"/>
      <c r="AT35" s="794"/>
    </row>
    <row r="36" spans="1:46" s="60" customFormat="1" ht="26.1" customHeight="1" x14ac:dyDescent="0.25">
      <c r="A36" s="824"/>
      <c r="B36" s="924"/>
      <c r="C36" s="931"/>
      <c r="D36" s="931"/>
      <c r="E36" s="931"/>
      <c r="F36" s="931"/>
      <c r="G36" s="931"/>
      <c r="H36" s="931"/>
      <c r="I36" s="931"/>
      <c r="J36" s="812"/>
      <c r="K36" s="812"/>
      <c r="L36" s="812"/>
      <c r="M36" s="812"/>
      <c r="N36" s="812"/>
      <c r="O36" s="869"/>
      <c r="P36" s="74"/>
      <c r="Q36" s="918" t="s">
        <v>108</v>
      </c>
      <c r="R36" s="858" t="s">
        <v>130</v>
      </c>
      <c r="S36" s="44" t="s">
        <v>44</v>
      </c>
      <c r="T36" s="68">
        <v>8</v>
      </c>
      <c r="U36" s="68">
        <v>8</v>
      </c>
      <c r="V36" s="68">
        <v>8</v>
      </c>
      <c r="W36" s="68">
        <v>8</v>
      </c>
      <c r="X36" s="68">
        <v>8</v>
      </c>
      <c r="Y36" s="68">
        <v>8</v>
      </c>
      <c r="Z36" s="68">
        <v>8</v>
      </c>
      <c r="AA36" s="307">
        <v>8</v>
      </c>
      <c r="AB36" s="68">
        <v>8</v>
      </c>
      <c r="AC36" s="68">
        <v>8</v>
      </c>
      <c r="AD36" s="68">
        <v>8</v>
      </c>
      <c r="AE36" s="68">
        <v>12</v>
      </c>
      <c r="AF36" s="10">
        <f>IF(SUM(T36:AE36)=100,SUM(T36:AE36),IF(SUM(T36:AE36)=0,0,"Debe ponderar 100 puntos"))</f>
        <v>100</v>
      </c>
      <c r="AG36" s="6"/>
      <c r="AH36" s="795">
        <f t="shared" ref="AH36" si="98">IF(AND(T36=0,T37=0),"No Prog ni Ejec",IF(T36=0,CONCATENATE("No Prog, Ejec=  ",T37),T37/T36))</f>
        <v>1</v>
      </c>
      <c r="AI36" s="793">
        <f t="shared" ref="AI36" si="99">IF(AND(U36=0,U37=0),"No Prog ni Ejec",IF(U36=0,CONCATENATE("No Prog, Ejec=  ",U37),U37/U36))</f>
        <v>1</v>
      </c>
      <c r="AJ36" s="793">
        <f t="shared" ref="AJ36" si="100">IF(AND(V36=0,V37=0),"No Prog ni Ejec",IF(V36=0,CONCATENATE("No Prog, Ejec=  ",V37),V37/V36))</f>
        <v>0</v>
      </c>
      <c r="AK36" s="793">
        <f t="shared" ref="AK36" si="101">IF(AND(W36=0,W37=0),"No Prog ni Ejec",IF(W36=0,CONCATENATE("No Prog, Ejec=  ",W37),W37/W36))</f>
        <v>1</v>
      </c>
      <c r="AL36" s="793">
        <f t="shared" ref="AL36" si="102">IF(AND(X36=0,X37=0),"No Prog ni Ejec",IF(X36=0,CONCATENATE("No Prog, Ejec=  ",X37),X37/X36))</f>
        <v>1</v>
      </c>
      <c r="AM36" s="908">
        <f t="shared" ref="AM36" si="103">IF(AND(Y36=0,Y37=0),"No Prog ni Ejec",IF(Y36=0,CONCATENATE("No Prog, Ejec=  ",Y37),Y37/Y36))</f>
        <v>0</v>
      </c>
      <c r="AN36" s="793">
        <f t="shared" ref="AN36:AT36" si="104">IF(AND(Z36=0,Z37=0),"No Prog ni Ejec",IF(Z36=0,CONCATENATE("No Prog, Ejec=  ",Z37),Z37/Z36))</f>
        <v>0</v>
      </c>
      <c r="AO36" s="793">
        <f t="shared" si="104"/>
        <v>0.5</v>
      </c>
      <c r="AP36" s="793">
        <f t="shared" si="104"/>
        <v>0.375</v>
      </c>
      <c r="AQ36" s="793">
        <f t="shared" si="104"/>
        <v>1</v>
      </c>
      <c r="AR36" s="793">
        <f t="shared" si="104"/>
        <v>1</v>
      </c>
      <c r="AS36" s="793">
        <f t="shared" si="104"/>
        <v>3.75</v>
      </c>
      <c r="AT36" s="794">
        <f t="shared" si="104"/>
        <v>1</v>
      </c>
    </row>
    <row r="37" spans="1:46" s="60" customFormat="1" ht="26.1" customHeight="1" x14ac:dyDescent="0.25">
      <c r="A37" s="824"/>
      <c r="B37" s="924"/>
      <c r="C37" s="931"/>
      <c r="D37" s="931"/>
      <c r="E37" s="931"/>
      <c r="F37" s="931"/>
      <c r="G37" s="931"/>
      <c r="H37" s="931"/>
      <c r="I37" s="931"/>
      <c r="J37" s="812"/>
      <c r="K37" s="812"/>
      <c r="L37" s="812"/>
      <c r="M37" s="812"/>
      <c r="N37" s="812"/>
      <c r="O37" s="869"/>
      <c r="P37" s="74"/>
      <c r="Q37" s="911"/>
      <c r="R37" s="855"/>
      <c r="S37" s="43" t="s">
        <v>45</v>
      </c>
      <c r="T37" s="65">
        <v>8</v>
      </c>
      <c r="U37" s="65">
        <v>8</v>
      </c>
      <c r="V37" s="65"/>
      <c r="W37" s="65">
        <v>8</v>
      </c>
      <c r="X37" s="65">
        <v>8</v>
      </c>
      <c r="Y37" s="65">
        <v>0</v>
      </c>
      <c r="Z37" s="65">
        <v>0</v>
      </c>
      <c r="AA37" s="306">
        <v>4</v>
      </c>
      <c r="AB37" s="65">
        <v>3</v>
      </c>
      <c r="AC37" s="65">
        <v>8</v>
      </c>
      <c r="AD37" s="65">
        <v>8</v>
      </c>
      <c r="AE37" s="65">
        <v>45</v>
      </c>
      <c r="AF37" s="9">
        <f>SUM(T37:AE37)</f>
        <v>100</v>
      </c>
      <c r="AG37" s="6"/>
      <c r="AH37" s="795"/>
      <c r="AI37" s="793"/>
      <c r="AJ37" s="793"/>
      <c r="AK37" s="793"/>
      <c r="AL37" s="793"/>
      <c r="AM37" s="908"/>
      <c r="AN37" s="793"/>
      <c r="AO37" s="793"/>
      <c r="AP37" s="793"/>
      <c r="AQ37" s="793"/>
      <c r="AR37" s="793"/>
      <c r="AS37" s="793"/>
      <c r="AT37" s="794"/>
    </row>
    <row r="38" spans="1:46" s="60" customFormat="1" ht="26.1" customHeight="1" x14ac:dyDescent="0.25">
      <c r="A38" s="824"/>
      <c r="B38" s="924"/>
      <c r="C38" s="931"/>
      <c r="D38" s="931"/>
      <c r="E38" s="931"/>
      <c r="F38" s="931"/>
      <c r="G38" s="931"/>
      <c r="H38" s="931"/>
      <c r="I38" s="931"/>
      <c r="J38" s="812"/>
      <c r="K38" s="812"/>
      <c r="L38" s="812"/>
      <c r="M38" s="812"/>
      <c r="N38" s="812"/>
      <c r="O38" s="869"/>
      <c r="P38" s="74"/>
      <c r="Q38" s="918" t="s">
        <v>109</v>
      </c>
      <c r="R38" s="899" t="s">
        <v>332</v>
      </c>
      <c r="S38" s="44" t="s">
        <v>44</v>
      </c>
      <c r="T38" s="68"/>
      <c r="U38" s="68"/>
      <c r="V38" s="68"/>
      <c r="W38" s="68">
        <v>50</v>
      </c>
      <c r="X38" s="68"/>
      <c r="Y38" s="68"/>
      <c r="Z38" s="68"/>
      <c r="AA38" s="307"/>
      <c r="AB38" s="68"/>
      <c r="AC38" s="68"/>
      <c r="AD38" s="68">
        <v>50</v>
      </c>
      <c r="AE38" s="68"/>
      <c r="AF38" s="10">
        <f>IF(SUM(T38:AE38)=100,SUM(T38:AE38),IF(SUM(T38:AE38)=0,0,"Debe ponderar 100 puntos"))</f>
        <v>100</v>
      </c>
      <c r="AG38" s="6"/>
      <c r="AH38" s="795" t="str">
        <f t="shared" ref="AH38" si="105">IF(AND(T38=0,T39=0),"No Prog ni Ejec",IF(T38=0,CONCATENATE("No Prog, Ejec=  ",T39),T39/T38))</f>
        <v>No Prog ni Ejec</v>
      </c>
      <c r="AI38" s="793" t="str">
        <f t="shared" ref="AI38" si="106">IF(AND(U38=0,U39=0),"No Prog ni Ejec",IF(U38=0,CONCATENATE("No Prog, Ejec=  ",U39),U39/U38))</f>
        <v>No Prog ni Ejec</v>
      </c>
      <c r="AJ38" s="793" t="str">
        <f t="shared" ref="AJ38" si="107">IF(AND(V38=0,V39=0),"No Prog ni Ejec",IF(V38=0,CONCATENATE("No Prog, Ejec=  ",V39),V39/V38))</f>
        <v>No Prog ni Ejec</v>
      </c>
      <c r="AK38" s="793">
        <f t="shared" ref="AK38" si="108">IF(AND(W38=0,W39=0),"No Prog ni Ejec",IF(W38=0,CONCATENATE("No Prog, Ejec=  ",W39),W39/W38))</f>
        <v>0</v>
      </c>
      <c r="AL38" s="793" t="str">
        <f t="shared" ref="AL38" si="109">IF(AND(X38=0,X39=0),"No Prog ni Ejec",IF(X38=0,CONCATENATE("No Prog, Ejec=  ",X39),X39/X38))</f>
        <v>No Prog, Ejec=  20</v>
      </c>
      <c r="AM38" s="908" t="str">
        <f t="shared" ref="AM38" si="110">IF(AND(Y38=0,Y39=0),"No Prog ni Ejec",IF(Y38=0,CONCATENATE("No Prog, Ejec=  ",Y39),Y39/Y38))</f>
        <v>No Prog ni Ejec</v>
      </c>
      <c r="AN38" s="793" t="str">
        <f t="shared" ref="AN38:AT38" si="111">IF(AND(Z38=0,Z39=0),"No Prog ni Ejec",IF(Z38=0,CONCATENATE("No Prog, Ejec=  ",Z39),Z39/Z38))</f>
        <v>No Prog ni Ejec</v>
      </c>
      <c r="AO38" s="793" t="str">
        <f t="shared" si="111"/>
        <v>No Prog ni Ejec</v>
      </c>
      <c r="AP38" s="793" t="str">
        <f t="shared" si="111"/>
        <v>No Prog ni Ejec</v>
      </c>
      <c r="AQ38" s="793" t="str">
        <f t="shared" si="111"/>
        <v>No Prog ni Ejec</v>
      </c>
      <c r="AR38" s="793">
        <f t="shared" si="111"/>
        <v>1</v>
      </c>
      <c r="AS38" s="793" t="str">
        <f t="shared" si="111"/>
        <v>No Prog, Ejec=  30</v>
      </c>
      <c r="AT38" s="794">
        <f t="shared" si="111"/>
        <v>1</v>
      </c>
    </row>
    <row r="39" spans="1:46" s="60" customFormat="1" ht="26.1" customHeight="1" x14ac:dyDescent="0.25">
      <c r="A39" s="824"/>
      <c r="B39" s="924"/>
      <c r="C39" s="931"/>
      <c r="D39" s="931"/>
      <c r="E39" s="931"/>
      <c r="F39" s="931"/>
      <c r="G39" s="931"/>
      <c r="H39" s="931"/>
      <c r="I39" s="931"/>
      <c r="J39" s="812"/>
      <c r="K39" s="812"/>
      <c r="L39" s="812"/>
      <c r="M39" s="812"/>
      <c r="N39" s="812"/>
      <c r="O39" s="869"/>
      <c r="P39" s="74"/>
      <c r="Q39" s="911"/>
      <c r="R39" s="899"/>
      <c r="S39" s="43" t="s">
        <v>45</v>
      </c>
      <c r="T39" s="65"/>
      <c r="U39" s="65"/>
      <c r="V39" s="65"/>
      <c r="W39" s="65">
        <v>0</v>
      </c>
      <c r="X39" s="65">
        <v>20</v>
      </c>
      <c r="Y39" s="65"/>
      <c r="Z39" s="65"/>
      <c r="AA39" s="306"/>
      <c r="AB39" s="65"/>
      <c r="AC39" s="65"/>
      <c r="AD39" s="65">
        <v>50</v>
      </c>
      <c r="AE39" s="65">
        <v>30</v>
      </c>
      <c r="AF39" s="9">
        <f>SUM(T39:AE39)</f>
        <v>100</v>
      </c>
      <c r="AG39" s="6"/>
      <c r="AH39" s="795"/>
      <c r="AI39" s="793"/>
      <c r="AJ39" s="793"/>
      <c r="AK39" s="793"/>
      <c r="AL39" s="793"/>
      <c r="AM39" s="908"/>
      <c r="AN39" s="793"/>
      <c r="AO39" s="793"/>
      <c r="AP39" s="793"/>
      <c r="AQ39" s="793"/>
      <c r="AR39" s="793"/>
      <c r="AS39" s="793"/>
      <c r="AT39" s="794"/>
    </row>
    <row r="40" spans="1:46" s="60" customFormat="1" ht="26.1" customHeight="1" x14ac:dyDescent="0.25">
      <c r="A40" s="824"/>
      <c r="B40" s="924"/>
      <c r="C40" s="931"/>
      <c r="D40" s="931"/>
      <c r="E40" s="931"/>
      <c r="F40" s="931"/>
      <c r="G40" s="931"/>
      <c r="H40" s="931"/>
      <c r="I40" s="931"/>
      <c r="J40" s="812"/>
      <c r="K40" s="812"/>
      <c r="L40" s="812"/>
      <c r="M40" s="812"/>
      <c r="N40" s="812"/>
      <c r="O40" s="869"/>
      <c r="P40" s="74"/>
      <c r="Q40" s="918" t="s">
        <v>131</v>
      </c>
      <c r="R40" s="899" t="s">
        <v>333</v>
      </c>
      <c r="S40" s="44" t="s">
        <v>44</v>
      </c>
      <c r="T40" s="68">
        <v>15</v>
      </c>
      <c r="U40" s="68">
        <v>15</v>
      </c>
      <c r="V40" s="68">
        <v>20</v>
      </c>
      <c r="W40" s="68">
        <v>5</v>
      </c>
      <c r="X40" s="68">
        <v>5</v>
      </c>
      <c r="Y40" s="68">
        <v>10</v>
      </c>
      <c r="Z40" s="68">
        <v>5</v>
      </c>
      <c r="AA40" s="307">
        <v>5</v>
      </c>
      <c r="AB40" s="68">
        <v>5</v>
      </c>
      <c r="AC40" s="68">
        <v>5</v>
      </c>
      <c r="AD40" s="68">
        <v>5</v>
      </c>
      <c r="AE40" s="68">
        <v>5</v>
      </c>
      <c r="AF40" s="10">
        <f>IF(SUM(T40:AE40)=100,SUM(T40:AE40),IF(SUM(T40:AE40)=0,0,"Debe ponderar 100 puntos"))</f>
        <v>100</v>
      </c>
      <c r="AG40" s="6"/>
      <c r="AH40" s="795">
        <f t="shared" ref="AH40" si="112">IF(AND(T40=0,T41=0),"No Prog ni Ejec",IF(T40=0,CONCATENATE("No Prog, Ejec=  ",T41),T41/T40))</f>
        <v>1</v>
      </c>
      <c r="AI40" s="793">
        <f t="shared" ref="AI40" si="113">IF(AND(U40=0,U41=0),"No Prog ni Ejec",IF(U40=0,CONCATENATE("No Prog, Ejec=  ",U41),U41/U40))</f>
        <v>1</v>
      </c>
      <c r="AJ40" s="793">
        <f t="shared" ref="AJ40" si="114">IF(AND(V40=0,V41=0),"No Prog ni Ejec",IF(V40=0,CONCATENATE("No Prog, Ejec=  ",V41),V41/V40))</f>
        <v>0</v>
      </c>
      <c r="AK40" s="793">
        <f t="shared" ref="AK40" si="115">IF(AND(W40=0,W41=0),"No Prog ni Ejec",IF(W40=0,CONCATENATE("No Prog, Ejec=  ",W41),W41/W40))</f>
        <v>1</v>
      </c>
      <c r="AL40" s="793">
        <f t="shared" ref="AL40" si="116">IF(AND(X40=0,X41=0),"No Prog ni Ejec",IF(X40=0,CONCATENATE("No Prog, Ejec=  ",X41),X41/X40))</f>
        <v>0</v>
      </c>
      <c r="AM40" s="908">
        <f t="shared" ref="AM40" si="117">IF(AND(Y40=0,Y41=0),"No Prog ni Ejec",IF(Y40=0,CONCATENATE("No Prog, Ejec=  ",Y41),Y41/Y40))</f>
        <v>0</v>
      </c>
      <c r="AN40" s="793">
        <f t="shared" ref="AN40:AT40" si="118">IF(AND(Z40=0,Z41=0),"No Prog ni Ejec",IF(Z40=0,CONCATENATE("No Prog, Ejec=  ",Z41),Z41/Z40))</f>
        <v>0</v>
      </c>
      <c r="AO40" s="793">
        <f t="shared" si="118"/>
        <v>0.6</v>
      </c>
      <c r="AP40" s="793">
        <f t="shared" si="118"/>
        <v>6</v>
      </c>
      <c r="AQ40" s="793">
        <f t="shared" si="118"/>
        <v>1</v>
      </c>
      <c r="AR40" s="793">
        <f t="shared" si="118"/>
        <v>1</v>
      </c>
      <c r="AS40" s="793">
        <f t="shared" si="118"/>
        <v>3.4</v>
      </c>
      <c r="AT40" s="794">
        <f t="shared" si="118"/>
        <v>0.95</v>
      </c>
    </row>
    <row r="41" spans="1:46" s="60" customFormat="1" ht="26.1" customHeight="1" x14ac:dyDescent="0.25">
      <c r="A41" s="824"/>
      <c r="B41" s="924"/>
      <c r="C41" s="931"/>
      <c r="D41" s="931"/>
      <c r="E41" s="931"/>
      <c r="F41" s="931"/>
      <c r="G41" s="931"/>
      <c r="H41" s="931"/>
      <c r="I41" s="931"/>
      <c r="J41" s="812"/>
      <c r="K41" s="812"/>
      <c r="L41" s="812"/>
      <c r="M41" s="812"/>
      <c r="N41" s="812"/>
      <c r="O41" s="869"/>
      <c r="P41" s="74"/>
      <c r="Q41" s="911"/>
      <c r="R41" s="899"/>
      <c r="S41" s="43" t="s">
        <v>45</v>
      </c>
      <c r="T41" s="65">
        <v>15</v>
      </c>
      <c r="U41" s="65">
        <v>15</v>
      </c>
      <c r="V41" s="65"/>
      <c r="W41" s="65">
        <v>5</v>
      </c>
      <c r="X41" s="65">
        <v>0</v>
      </c>
      <c r="Y41" s="65">
        <v>0</v>
      </c>
      <c r="Z41" s="65">
        <v>0</v>
      </c>
      <c r="AA41" s="306">
        <v>3</v>
      </c>
      <c r="AB41" s="65">
        <v>30</v>
      </c>
      <c r="AC41" s="65">
        <v>5</v>
      </c>
      <c r="AD41" s="65">
        <v>5</v>
      </c>
      <c r="AE41" s="65">
        <v>17</v>
      </c>
      <c r="AF41" s="9">
        <f>SUM(T41:AE41)</f>
        <v>95</v>
      </c>
      <c r="AG41" s="6"/>
      <c r="AH41" s="795"/>
      <c r="AI41" s="793"/>
      <c r="AJ41" s="793"/>
      <c r="AK41" s="793"/>
      <c r="AL41" s="793"/>
      <c r="AM41" s="908"/>
      <c r="AN41" s="793"/>
      <c r="AO41" s="793"/>
      <c r="AP41" s="793"/>
      <c r="AQ41" s="793"/>
      <c r="AR41" s="793"/>
      <c r="AS41" s="793"/>
      <c r="AT41" s="794"/>
    </row>
    <row r="42" spans="1:46" s="60" customFormat="1" ht="26.1" customHeight="1" x14ac:dyDescent="0.25">
      <c r="A42" s="824"/>
      <c r="B42" s="924"/>
      <c r="C42" s="931"/>
      <c r="D42" s="931"/>
      <c r="E42" s="931"/>
      <c r="F42" s="931"/>
      <c r="G42" s="931"/>
      <c r="H42" s="931"/>
      <c r="I42" s="931"/>
      <c r="J42" s="812"/>
      <c r="K42" s="812"/>
      <c r="L42" s="812"/>
      <c r="M42" s="812"/>
      <c r="N42" s="812"/>
      <c r="O42" s="869"/>
      <c r="P42" s="74"/>
      <c r="Q42" s="918" t="s">
        <v>132</v>
      </c>
      <c r="R42" s="899" t="s">
        <v>133</v>
      </c>
      <c r="S42" s="44" t="s">
        <v>44</v>
      </c>
      <c r="T42" s="68"/>
      <c r="U42" s="68"/>
      <c r="V42" s="68"/>
      <c r="W42" s="68"/>
      <c r="X42" s="68">
        <v>50</v>
      </c>
      <c r="Y42" s="68"/>
      <c r="Z42" s="68"/>
      <c r="AA42" s="307"/>
      <c r="AB42" s="68"/>
      <c r="AC42" s="68"/>
      <c r="AD42" s="68">
        <v>50</v>
      </c>
      <c r="AE42" s="68"/>
      <c r="AF42" s="10">
        <f>IF(SUM(T42:AE42)=100,SUM(T42:AE42),IF(SUM(T42:AE42)=0,0,"Debe ponderar 100 puntos"))</f>
        <v>100</v>
      </c>
      <c r="AG42" s="6"/>
      <c r="AH42" s="795" t="str">
        <f t="shared" ref="AH42" si="119">IF(AND(T42=0,T43=0),"No Prog ni Ejec",IF(T42=0,CONCATENATE("No Prog, Ejec=  ",T43),T43/T42))</f>
        <v>No Prog ni Ejec</v>
      </c>
      <c r="AI42" s="793" t="str">
        <f t="shared" ref="AI42" si="120">IF(AND(U42=0,U43=0),"No Prog ni Ejec",IF(U42=0,CONCATENATE("No Prog, Ejec=  ",U43),U43/U42))</f>
        <v>No Prog ni Ejec</v>
      </c>
      <c r="AJ42" s="793" t="str">
        <f t="shared" ref="AJ42" si="121">IF(AND(V42=0,V43=0),"No Prog ni Ejec",IF(V42=0,CONCATENATE("No Prog, Ejec=  ",V43),V43/V42))</f>
        <v>No Prog ni Ejec</v>
      </c>
      <c r="AK42" s="793" t="str">
        <f t="shared" ref="AK42" si="122">IF(AND(W42=0,W43=0),"No Prog ni Ejec",IF(W42=0,CONCATENATE("No Prog, Ejec=  ",W43),W43/W42))</f>
        <v>No Prog ni Ejec</v>
      </c>
      <c r="AL42" s="793">
        <f t="shared" ref="AL42" si="123">IF(AND(X42=0,X43=0),"No Prog ni Ejec",IF(X42=0,CONCATENATE("No Prog, Ejec=  ",X43),X43/X42))</f>
        <v>1</v>
      </c>
      <c r="AM42" s="908" t="str">
        <f t="shared" ref="AM42" si="124">IF(AND(Y42=0,Y43=0),"No Prog ni Ejec",IF(Y42=0,CONCATENATE("No Prog, Ejec=  ",Y43),Y43/Y42))</f>
        <v>No Prog ni Ejec</v>
      </c>
      <c r="AN42" s="793" t="str">
        <f t="shared" ref="AN42:AT42" si="125">IF(AND(Z42=0,Z43=0),"No Prog ni Ejec",IF(Z42=0,CONCATENATE("No Prog, Ejec=  ",Z43),Z43/Z42))</f>
        <v>No Prog ni Ejec</v>
      </c>
      <c r="AO42" s="793" t="str">
        <f t="shared" si="125"/>
        <v>No Prog ni Ejec</v>
      </c>
      <c r="AP42" s="793" t="str">
        <f t="shared" si="125"/>
        <v>No Prog ni Ejec</v>
      </c>
      <c r="AQ42" s="793" t="str">
        <f t="shared" si="125"/>
        <v>No Prog ni Ejec</v>
      </c>
      <c r="AR42" s="793">
        <f t="shared" si="125"/>
        <v>1</v>
      </c>
      <c r="AS42" s="793" t="str">
        <f t="shared" si="125"/>
        <v>No Prog ni Ejec</v>
      </c>
      <c r="AT42" s="794">
        <f t="shared" si="125"/>
        <v>1</v>
      </c>
    </row>
    <row r="43" spans="1:46" s="60" customFormat="1" ht="26.1" customHeight="1" x14ac:dyDescent="0.25">
      <c r="A43" s="922"/>
      <c r="B43" s="924"/>
      <c r="C43" s="931"/>
      <c r="D43" s="931"/>
      <c r="E43" s="931"/>
      <c r="F43" s="931"/>
      <c r="G43" s="931"/>
      <c r="H43" s="931"/>
      <c r="I43" s="931"/>
      <c r="J43" s="812"/>
      <c r="K43" s="812"/>
      <c r="L43" s="812"/>
      <c r="M43" s="812"/>
      <c r="N43" s="812"/>
      <c r="O43" s="869"/>
      <c r="P43" s="74"/>
      <c r="Q43" s="911"/>
      <c r="R43" s="899"/>
      <c r="S43" s="43" t="s">
        <v>45</v>
      </c>
      <c r="T43" s="65"/>
      <c r="U43" s="65"/>
      <c r="V43" s="65"/>
      <c r="W43" s="65"/>
      <c r="X43" s="65">
        <v>50</v>
      </c>
      <c r="Y43" s="65"/>
      <c r="Z43" s="65"/>
      <c r="AA43" s="306"/>
      <c r="AB43" s="65"/>
      <c r="AC43" s="65"/>
      <c r="AD43" s="65">
        <v>50</v>
      </c>
      <c r="AE43" s="65"/>
      <c r="AF43" s="9">
        <f>SUM(T43:AE43)</f>
        <v>100</v>
      </c>
      <c r="AG43" s="6"/>
      <c r="AH43" s="795"/>
      <c r="AI43" s="793"/>
      <c r="AJ43" s="793"/>
      <c r="AK43" s="793"/>
      <c r="AL43" s="793"/>
      <c r="AM43" s="908"/>
      <c r="AN43" s="793"/>
      <c r="AO43" s="793"/>
      <c r="AP43" s="793"/>
      <c r="AQ43" s="793"/>
      <c r="AR43" s="793"/>
      <c r="AS43" s="793"/>
      <c r="AT43" s="794"/>
    </row>
    <row r="44" spans="1:46" s="60" customFormat="1" ht="26.1" customHeight="1" x14ac:dyDescent="0.25">
      <c r="A44" s="922"/>
      <c r="B44" s="924"/>
      <c r="C44" s="931"/>
      <c r="D44" s="931"/>
      <c r="E44" s="931"/>
      <c r="F44" s="931"/>
      <c r="G44" s="931"/>
      <c r="H44" s="931"/>
      <c r="I44" s="931"/>
      <c r="J44" s="812"/>
      <c r="K44" s="812"/>
      <c r="L44" s="812"/>
      <c r="M44" s="812"/>
      <c r="N44" s="812"/>
      <c r="O44" s="869"/>
      <c r="P44" s="74"/>
      <c r="Q44" s="918" t="s">
        <v>134</v>
      </c>
      <c r="R44" s="899" t="s">
        <v>135</v>
      </c>
      <c r="S44" s="44" t="s">
        <v>44</v>
      </c>
      <c r="T44" s="68"/>
      <c r="U44" s="68"/>
      <c r="V44" s="68"/>
      <c r="W44" s="68">
        <v>50</v>
      </c>
      <c r="X44" s="68"/>
      <c r="Y44" s="68"/>
      <c r="Z44" s="68"/>
      <c r="AA44" s="307"/>
      <c r="AB44" s="68"/>
      <c r="AC44" s="68">
        <v>50</v>
      </c>
      <c r="AD44" s="68"/>
      <c r="AE44" s="68"/>
      <c r="AF44" s="10">
        <f>IF(SUM(T44:AE44)=100,SUM(T44:AE44),IF(SUM(T44:AE44)=0,0,"Debe ponderar 100 puntos"))</f>
        <v>100</v>
      </c>
      <c r="AG44" s="6"/>
      <c r="AH44" s="795" t="str">
        <f t="shared" ref="AH44" si="126">IF(AND(T44=0,T45=0),"No Prog ni Ejec",IF(T44=0,CONCATENATE("No Prog, Ejec=  ",T45),T45/T44))</f>
        <v>No Prog ni Ejec</v>
      </c>
      <c r="AI44" s="793" t="str">
        <f t="shared" ref="AI44" si="127">IF(AND(U44=0,U45=0),"No Prog ni Ejec",IF(U44=0,CONCATENATE("No Prog, Ejec=  ",U45),U45/U44))</f>
        <v>No Prog ni Ejec</v>
      </c>
      <c r="AJ44" s="793" t="str">
        <f t="shared" ref="AJ44" si="128">IF(AND(V44=0,V45=0),"No Prog ni Ejec",IF(V44=0,CONCATENATE("No Prog, Ejec=  ",V45),V45/V44))</f>
        <v>No Prog ni Ejec</v>
      </c>
      <c r="AK44" s="793">
        <f t="shared" ref="AK44" si="129">IF(AND(W44=0,W45=0),"No Prog ni Ejec",IF(W44=0,CONCATENATE("No Prog, Ejec=  ",W45),W45/W44))</f>
        <v>1</v>
      </c>
      <c r="AL44" s="793" t="str">
        <f t="shared" ref="AL44" si="130">IF(AND(X44=0,X45=0),"No Prog ni Ejec",IF(X44=0,CONCATENATE("No Prog, Ejec=  ",X45),X45/X44))</f>
        <v>No Prog ni Ejec</v>
      </c>
      <c r="AM44" s="908" t="str">
        <f t="shared" ref="AM44" si="131">IF(AND(Y44=0,Y45=0),"No Prog ni Ejec",IF(Y44=0,CONCATENATE("No Prog, Ejec=  ",Y45),Y45/Y44))</f>
        <v>No Prog ni Ejec</v>
      </c>
      <c r="AN44" s="793" t="str">
        <f t="shared" ref="AN44:AT44" si="132">IF(AND(Z44=0,Z45=0),"No Prog ni Ejec",IF(Z44=0,CONCATENATE("No Prog, Ejec=  ",Z45),Z45/Z44))</f>
        <v>No Prog ni Ejec</v>
      </c>
      <c r="AO44" s="793" t="str">
        <f t="shared" si="132"/>
        <v>No Prog ni Ejec</v>
      </c>
      <c r="AP44" s="793" t="str">
        <f t="shared" si="132"/>
        <v>No Prog ni Ejec</v>
      </c>
      <c r="AQ44" s="793">
        <f t="shared" si="132"/>
        <v>1</v>
      </c>
      <c r="AR44" s="793" t="str">
        <f t="shared" si="132"/>
        <v>No Prog ni Ejec</v>
      </c>
      <c r="AS44" s="793" t="str">
        <f t="shared" si="132"/>
        <v>No Prog ni Ejec</v>
      </c>
      <c r="AT44" s="794">
        <f t="shared" si="132"/>
        <v>1</v>
      </c>
    </row>
    <row r="45" spans="1:46" s="60" customFormat="1" ht="26.1" customHeight="1" x14ac:dyDescent="0.25">
      <c r="A45" s="824"/>
      <c r="B45" s="924"/>
      <c r="C45" s="931"/>
      <c r="D45" s="931"/>
      <c r="E45" s="931"/>
      <c r="F45" s="931"/>
      <c r="G45" s="931"/>
      <c r="H45" s="931"/>
      <c r="I45" s="931"/>
      <c r="J45" s="812"/>
      <c r="K45" s="812"/>
      <c r="L45" s="812"/>
      <c r="M45" s="812"/>
      <c r="N45" s="812"/>
      <c r="O45" s="869"/>
      <c r="P45" s="74"/>
      <c r="Q45" s="911"/>
      <c r="R45" s="899"/>
      <c r="S45" s="43" t="s">
        <v>45</v>
      </c>
      <c r="T45" s="65"/>
      <c r="U45" s="65"/>
      <c r="V45" s="65"/>
      <c r="W45" s="65">
        <v>50</v>
      </c>
      <c r="X45" s="65"/>
      <c r="Y45" s="65"/>
      <c r="Z45" s="65"/>
      <c r="AA45" s="306"/>
      <c r="AB45" s="65"/>
      <c r="AC45" s="65">
        <v>50</v>
      </c>
      <c r="AD45" s="65"/>
      <c r="AE45" s="65"/>
      <c r="AF45" s="9">
        <f>SUM(T45:AE45)</f>
        <v>100</v>
      </c>
      <c r="AG45" s="6"/>
      <c r="AH45" s="795"/>
      <c r="AI45" s="793"/>
      <c r="AJ45" s="793"/>
      <c r="AK45" s="793"/>
      <c r="AL45" s="793"/>
      <c r="AM45" s="908"/>
      <c r="AN45" s="793"/>
      <c r="AO45" s="793"/>
      <c r="AP45" s="793"/>
      <c r="AQ45" s="793"/>
      <c r="AR45" s="793"/>
      <c r="AS45" s="793"/>
      <c r="AT45" s="794"/>
    </row>
    <row r="46" spans="1:46" s="60" customFormat="1" ht="26.1" customHeight="1" x14ac:dyDescent="0.25">
      <c r="A46" s="824"/>
      <c r="B46" s="924"/>
      <c r="C46" s="931"/>
      <c r="D46" s="931"/>
      <c r="E46" s="931"/>
      <c r="F46" s="931"/>
      <c r="G46" s="931"/>
      <c r="H46" s="931"/>
      <c r="I46" s="931"/>
      <c r="J46" s="812"/>
      <c r="K46" s="812"/>
      <c r="L46" s="812"/>
      <c r="M46" s="812"/>
      <c r="N46" s="812"/>
      <c r="O46" s="869"/>
      <c r="P46" s="74"/>
      <c r="Q46" s="918" t="s">
        <v>136</v>
      </c>
      <c r="R46" s="899" t="s">
        <v>137</v>
      </c>
      <c r="S46" s="44" t="s">
        <v>44</v>
      </c>
      <c r="T46" s="68">
        <v>8</v>
      </c>
      <c r="U46" s="68">
        <v>8</v>
      </c>
      <c r="V46" s="68">
        <v>8</v>
      </c>
      <c r="W46" s="68">
        <v>8</v>
      </c>
      <c r="X46" s="68">
        <v>8</v>
      </c>
      <c r="Y46" s="68">
        <v>8</v>
      </c>
      <c r="Z46" s="68">
        <v>8</v>
      </c>
      <c r="AA46" s="307">
        <v>8</v>
      </c>
      <c r="AB46" s="68">
        <v>8</v>
      </c>
      <c r="AC46" s="68">
        <v>8</v>
      </c>
      <c r="AD46" s="68">
        <v>8</v>
      </c>
      <c r="AE46" s="68">
        <v>12</v>
      </c>
      <c r="AF46" s="10">
        <f>IF(SUM(T46:AE46)=100,SUM(T46:AE46),IF(SUM(T46:AE46)=0,0,"Debe ponderar 100 puntos"))</f>
        <v>100</v>
      </c>
      <c r="AG46" s="6"/>
      <c r="AH46" s="795">
        <f t="shared" ref="AH46" si="133">IF(AND(T46=0,T47=0),"No Prog ni Ejec",IF(T46=0,CONCATENATE("No Prog, Ejec=  ",T47),T47/T46))</f>
        <v>1</v>
      </c>
      <c r="AI46" s="793">
        <f t="shared" ref="AI46" si="134">IF(AND(U46=0,U47=0),"No Prog ni Ejec",IF(U46=0,CONCATENATE("No Prog, Ejec=  ",U47),U47/U46))</f>
        <v>1</v>
      </c>
      <c r="AJ46" s="793">
        <f t="shared" ref="AJ46" si="135">IF(AND(V46=0,V47=0),"No Prog ni Ejec",IF(V46=0,CONCATENATE("No Prog, Ejec=  ",V47),V47/V46))</f>
        <v>1</v>
      </c>
      <c r="AK46" s="793">
        <f t="shared" ref="AK46" si="136">IF(AND(W46=0,W47=0),"No Prog ni Ejec",IF(W46=0,CONCATENATE("No Prog, Ejec=  ",W47),W47/W46))</f>
        <v>1</v>
      </c>
      <c r="AL46" s="793">
        <f t="shared" ref="AL46" si="137">IF(AND(X46=0,X47=0),"No Prog ni Ejec",IF(X46=0,CONCATENATE("No Prog, Ejec=  ",X47),X47/X46))</f>
        <v>1</v>
      </c>
      <c r="AM46" s="908">
        <f t="shared" ref="AM46" si="138">IF(AND(Y46=0,Y47=0),"No Prog ni Ejec",IF(Y46=0,CONCATENATE("No Prog, Ejec=  ",Y47),Y47/Y46))</f>
        <v>1</v>
      </c>
      <c r="AN46" s="793">
        <f t="shared" ref="AN46:AT46" si="139">IF(AND(Z46=0,Z47=0),"No Prog ni Ejec",IF(Z46=0,CONCATENATE("No Prog, Ejec=  ",Z47),Z47/Z46))</f>
        <v>1</v>
      </c>
      <c r="AO46" s="793">
        <f t="shared" si="139"/>
        <v>1</v>
      </c>
      <c r="AP46" s="793">
        <f t="shared" si="139"/>
        <v>1</v>
      </c>
      <c r="AQ46" s="793">
        <f t="shared" si="139"/>
        <v>1</v>
      </c>
      <c r="AR46" s="793">
        <f t="shared" si="139"/>
        <v>1</v>
      </c>
      <c r="AS46" s="793">
        <f t="shared" si="139"/>
        <v>1</v>
      </c>
      <c r="AT46" s="794">
        <f t="shared" si="139"/>
        <v>1</v>
      </c>
    </row>
    <row r="47" spans="1:46" s="60" customFormat="1" ht="26.1" customHeight="1" x14ac:dyDescent="0.25">
      <c r="A47" s="824"/>
      <c r="B47" s="924"/>
      <c r="C47" s="931"/>
      <c r="D47" s="931"/>
      <c r="E47" s="931"/>
      <c r="F47" s="931"/>
      <c r="G47" s="931"/>
      <c r="H47" s="931"/>
      <c r="I47" s="931"/>
      <c r="J47" s="812"/>
      <c r="K47" s="812"/>
      <c r="L47" s="812"/>
      <c r="M47" s="812"/>
      <c r="N47" s="812"/>
      <c r="O47" s="869"/>
      <c r="P47" s="74"/>
      <c r="Q47" s="911"/>
      <c r="R47" s="899"/>
      <c r="S47" s="43" t="s">
        <v>45</v>
      </c>
      <c r="T47" s="65">
        <v>8</v>
      </c>
      <c r="U47" s="65">
        <v>8</v>
      </c>
      <c r="V47" s="65">
        <v>8</v>
      </c>
      <c r="W47" s="65">
        <v>8</v>
      </c>
      <c r="X47" s="65">
        <v>8</v>
      </c>
      <c r="Y47" s="65">
        <v>8</v>
      </c>
      <c r="Z47" s="65">
        <v>8</v>
      </c>
      <c r="AA47" s="306">
        <v>8</v>
      </c>
      <c r="AB47" s="65">
        <v>8</v>
      </c>
      <c r="AC47" s="65">
        <v>8</v>
      </c>
      <c r="AD47" s="65">
        <v>8</v>
      </c>
      <c r="AE47" s="65">
        <v>12</v>
      </c>
      <c r="AF47" s="9">
        <f>SUM(T47:AE47)</f>
        <v>100</v>
      </c>
      <c r="AG47" s="6"/>
      <c r="AH47" s="795"/>
      <c r="AI47" s="793"/>
      <c r="AJ47" s="793"/>
      <c r="AK47" s="793"/>
      <c r="AL47" s="793"/>
      <c r="AM47" s="908"/>
      <c r="AN47" s="793"/>
      <c r="AO47" s="793"/>
      <c r="AP47" s="793"/>
      <c r="AQ47" s="793"/>
      <c r="AR47" s="793"/>
      <c r="AS47" s="793"/>
      <c r="AT47" s="794"/>
    </row>
    <row r="48" spans="1:46" s="60" customFormat="1" ht="26.1" customHeight="1" x14ac:dyDescent="0.25">
      <c r="A48" s="824"/>
      <c r="B48" s="924"/>
      <c r="C48" s="931"/>
      <c r="D48" s="931"/>
      <c r="E48" s="931"/>
      <c r="F48" s="931"/>
      <c r="G48" s="931"/>
      <c r="H48" s="931"/>
      <c r="I48" s="931"/>
      <c r="J48" s="812"/>
      <c r="K48" s="812"/>
      <c r="L48" s="812"/>
      <c r="M48" s="812"/>
      <c r="N48" s="812"/>
      <c r="O48" s="869"/>
      <c r="P48" s="74"/>
      <c r="Q48" s="918" t="s">
        <v>138</v>
      </c>
      <c r="R48" s="920" t="s">
        <v>334</v>
      </c>
      <c r="S48" s="44" t="s">
        <v>44</v>
      </c>
      <c r="T48" s="68"/>
      <c r="U48" s="68"/>
      <c r="V48" s="68"/>
      <c r="W48" s="68"/>
      <c r="X48" s="68">
        <v>15</v>
      </c>
      <c r="Y48" s="68">
        <v>15</v>
      </c>
      <c r="Z48" s="68">
        <v>15</v>
      </c>
      <c r="AA48" s="307">
        <v>15</v>
      </c>
      <c r="AB48" s="68">
        <v>15</v>
      </c>
      <c r="AC48" s="68">
        <v>15</v>
      </c>
      <c r="AD48" s="68">
        <v>10</v>
      </c>
      <c r="AE48" s="68"/>
      <c r="AF48" s="10">
        <f>IF(SUM(T48:AE48)=100,SUM(T48:AE48),IF(SUM(T48:AE48)=0,0,"Debe ponderar 100 puntos"))</f>
        <v>100</v>
      </c>
      <c r="AG48" s="6"/>
      <c r="AH48" s="795" t="str">
        <f t="shared" ref="AH48" si="140">IF(AND(T48=0,T49=0),"No Prog ni Ejec",IF(T48=0,CONCATENATE("No Prog, Ejec=  ",T49),T49/T48))</f>
        <v>No Prog ni Ejec</v>
      </c>
      <c r="AI48" s="793" t="str">
        <f t="shared" ref="AI48" si="141">IF(AND(U48=0,U49=0),"No Prog ni Ejec",IF(U48=0,CONCATENATE("No Prog, Ejec=  ",U49),U49/U48))</f>
        <v>No Prog ni Ejec</v>
      </c>
      <c r="AJ48" s="793" t="str">
        <f t="shared" ref="AJ48" si="142">IF(AND(V48=0,V49=0),"No Prog ni Ejec",IF(V48=0,CONCATENATE("No Prog, Ejec=  ",V49),V49/V48))</f>
        <v>No Prog ni Ejec</v>
      </c>
      <c r="AK48" s="793" t="str">
        <f t="shared" ref="AK48" si="143">IF(AND(W48=0,W49=0),"No Prog ni Ejec",IF(W48=0,CONCATENATE("No Prog, Ejec=  ",W49),W49/W48))</f>
        <v>No Prog ni Ejec</v>
      </c>
      <c r="AL48" s="793">
        <f t="shared" ref="AL48" si="144">IF(AND(X48=0,X49=0),"No Prog ni Ejec",IF(X48=0,CONCATENATE("No Prog, Ejec=  ",X49),X49/X48))</f>
        <v>1</v>
      </c>
      <c r="AM48" s="908">
        <f t="shared" ref="AM48" si="145">IF(AND(Y48=0,Y49=0),"No Prog ni Ejec",IF(Y48=0,CONCATENATE("No Prog, Ejec=  ",Y49),Y49/Y48))</f>
        <v>0.53333333333333333</v>
      </c>
      <c r="AN48" s="793">
        <f t="shared" ref="AN48:AT48" si="146">IF(AND(Z48=0,Z49=0),"No Prog ni Ejec",IF(Z48=0,CONCATENATE("No Prog, Ejec=  ",Z49),Z49/Z48))</f>
        <v>0.46666666666666667</v>
      </c>
      <c r="AO48" s="793">
        <f t="shared" si="146"/>
        <v>0.53333333333333333</v>
      </c>
      <c r="AP48" s="793">
        <f t="shared" si="146"/>
        <v>0.66666666666666663</v>
      </c>
      <c r="AQ48" s="793">
        <f t="shared" si="146"/>
        <v>1</v>
      </c>
      <c r="AR48" s="793">
        <f t="shared" si="146"/>
        <v>0.4</v>
      </c>
      <c r="AS48" s="793" t="str">
        <f t="shared" si="146"/>
        <v>No Prog, Ejec=  23</v>
      </c>
      <c r="AT48" s="794">
        <f t="shared" si="146"/>
        <v>0.9</v>
      </c>
    </row>
    <row r="49" spans="1:46" s="60" customFormat="1" ht="26.1" customHeight="1" thickBot="1" x14ac:dyDescent="0.3">
      <c r="A49" s="873"/>
      <c r="B49" s="925"/>
      <c r="C49" s="932"/>
      <c r="D49" s="932"/>
      <c r="E49" s="932"/>
      <c r="F49" s="932"/>
      <c r="G49" s="932"/>
      <c r="H49" s="932"/>
      <c r="I49" s="932"/>
      <c r="J49" s="813"/>
      <c r="K49" s="813"/>
      <c r="L49" s="813"/>
      <c r="M49" s="813"/>
      <c r="N49" s="813"/>
      <c r="O49" s="878"/>
      <c r="P49" s="74"/>
      <c r="Q49" s="919"/>
      <c r="R49" s="859"/>
      <c r="S49" s="13" t="s">
        <v>45</v>
      </c>
      <c r="T49" s="14"/>
      <c r="U49" s="14"/>
      <c r="V49" s="14"/>
      <c r="W49" s="14"/>
      <c r="X49" s="14">
        <v>15</v>
      </c>
      <c r="Y49" s="14">
        <v>8</v>
      </c>
      <c r="Z49" s="14">
        <v>7</v>
      </c>
      <c r="AA49" s="321">
        <v>8</v>
      </c>
      <c r="AB49" s="14">
        <v>10</v>
      </c>
      <c r="AC49" s="14">
        <v>15</v>
      </c>
      <c r="AD49" s="14">
        <v>4</v>
      </c>
      <c r="AE49" s="14">
        <v>23</v>
      </c>
      <c r="AF49" s="15">
        <f>SUM(T49:AE49)</f>
        <v>90</v>
      </c>
      <c r="AG49" s="6"/>
      <c r="AH49" s="803"/>
      <c r="AI49" s="804"/>
      <c r="AJ49" s="804"/>
      <c r="AK49" s="804"/>
      <c r="AL49" s="804"/>
      <c r="AM49" s="935"/>
      <c r="AN49" s="804"/>
      <c r="AO49" s="804"/>
      <c r="AP49" s="804"/>
      <c r="AQ49" s="804"/>
      <c r="AR49" s="804"/>
      <c r="AS49" s="804"/>
      <c r="AT49" s="860"/>
    </row>
    <row r="50" spans="1:46" ht="12.75" customHeight="1" thickBot="1" x14ac:dyDescent="0.3">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row>
    <row r="51" spans="1:46" ht="18" customHeight="1" thickTop="1" thickBot="1" x14ac:dyDescent="0.3">
      <c r="B51" s="560" t="s">
        <v>408</v>
      </c>
      <c r="C51" s="561"/>
      <c r="D51" s="561"/>
      <c r="E51" s="561"/>
      <c r="F51" s="561"/>
      <c r="G51" s="561"/>
      <c r="H51" s="561"/>
      <c r="I51" s="561"/>
      <c r="J51" s="561"/>
      <c r="K51" s="562"/>
      <c r="L51" s="45"/>
      <c r="M51" s="45"/>
      <c r="N51" s="51"/>
      <c r="O51" s="51"/>
      <c r="AH51" s="879" t="s">
        <v>184</v>
      </c>
      <c r="AI51" s="880"/>
      <c r="AJ51" s="880"/>
      <c r="AK51" s="880"/>
      <c r="AL51" s="880"/>
      <c r="AM51" s="880"/>
      <c r="AN51" s="881"/>
    </row>
    <row r="52" spans="1:46" ht="15.75" thickTop="1" x14ac:dyDescent="0.25">
      <c r="B52" s="351" t="s">
        <v>185</v>
      </c>
      <c r="C52" s="563" t="s">
        <v>197</v>
      </c>
      <c r="D52" s="564"/>
      <c r="E52" s="564"/>
      <c r="F52" s="564"/>
      <c r="G52" s="564"/>
      <c r="H52" s="564"/>
      <c r="I52" s="564"/>
      <c r="J52" s="564"/>
      <c r="K52" s="565"/>
      <c r="L52" s="16"/>
      <c r="M52" s="16"/>
      <c r="N52" s="16"/>
      <c r="O52" s="16"/>
      <c r="P52" s="67"/>
      <c r="Q52" s="67"/>
      <c r="R52" s="67"/>
      <c r="V52" s="61"/>
      <c r="W52" s="61"/>
      <c r="X52" s="61"/>
      <c r="Y52" s="61"/>
      <c r="Z52" s="7"/>
      <c r="AH52" s="882" t="s">
        <v>7</v>
      </c>
      <c r="AI52" s="883"/>
      <c r="AJ52" s="884"/>
      <c r="AK52" s="875" t="s">
        <v>8</v>
      </c>
      <c r="AL52" s="876"/>
      <c r="AM52" s="876"/>
      <c r="AN52" s="877"/>
    </row>
    <row r="53" spans="1:46" s="63" customFormat="1" ht="15" x14ac:dyDescent="0.25">
      <c r="B53" s="352" t="s">
        <v>187</v>
      </c>
      <c r="C53" s="566" t="s">
        <v>198</v>
      </c>
      <c r="D53" s="567"/>
      <c r="E53" s="567"/>
      <c r="F53" s="567"/>
      <c r="G53" s="567"/>
      <c r="H53" s="567"/>
      <c r="I53" s="567"/>
      <c r="J53" s="567"/>
      <c r="K53" s="568"/>
      <c r="L53" s="51"/>
      <c r="M53" s="51"/>
      <c r="N53" s="51"/>
      <c r="O53" s="51"/>
      <c r="P53" s="59"/>
      <c r="Q53" s="59"/>
      <c r="R53" s="59"/>
      <c r="S53" s="59"/>
      <c r="T53" s="59"/>
      <c r="U53" s="59"/>
      <c r="V53" s="59"/>
      <c r="Z53" s="59"/>
      <c r="AH53" s="885" t="s">
        <v>9</v>
      </c>
      <c r="AI53" s="886"/>
      <c r="AJ53" s="887"/>
      <c r="AK53" s="888" t="s">
        <v>83</v>
      </c>
      <c r="AL53" s="889"/>
      <c r="AM53" s="889"/>
      <c r="AN53" s="890"/>
    </row>
    <row r="54" spans="1:46" s="63" customFormat="1" ht="15" x14ac:dyDescent="0.25">
      <c r="B54" s="353" t="s">
        <v>188</v>
      </c>
      <c r="C54" s="566" t="s">
        <v>437</v>
      </c>
      <c r="D54" s="567"/>
      <c r="E54" s="567"/>
      <c r="F54" s="567"/>
      <c r="G54" s="567"/>
      <c r="H54" s="567"/>
      <c r="I54" s="567"/>
      <c r="J54" s="567"/>
      <c r="K54" s="568"/>
      <c r="L54" s="51"/>
      <c r="M54" s="51"/>
      <c r="N54" s="51"/>
      <c r="O54" s="51"/>
      <c r="P54" s="59"/>
      <c r="Q54" s="59"/>
      <c r="R54" s="59"/>
      <c r="S54" s="59"/>
      <c r="T54" s="59"/>
      <c r="U54" s="59"/>
      <c r="V54" s="59"/>
      <c r="Z54" s="59"/>
      <c r="AH54" s="891" t="s">
        <v>10</v>
      </c>
      <c r="AI54" s="892"/>
      <c r="AJ54" s="893"/>
      <c r="AK54" s="875" t="s">
        <v>11</v>
      </c>
      <c r="AL54" s="876"/>
      <c r="AM54" s="876"/>
      <c r="AN54" s="877"/>
    </row>
    <row r="55" spans="1:46" s="63" customFormat="1" ht="16.5" customHeight="1" thickBot="1" x14ac:dyDescent="0.3">
      <c r="B55" s="354" t="s">
        <v>189</v>
      </c>
      <c r="C55" s="569" t="s">
        <v>445</v>
      </c>
      <c r="D55" s="570"/>
      <c r="E55" s="570"/>
      <c r="F55" s="570"/>
      <c r="G55" s="570"/>
      <c r="H55" s="570"/>
      <c r="I55" s="570"/>
      <c r="J55" s="570"/>
      <c r="K55" s="571"/>
      <c r="L55" s="51"/>
      <c r="M55" s="51"/>
      <c r="N55" s="51"/>
      <c r="O55" s="51"/>
      <c r="P55" s="59"/>
      <c r="Q55" s="59"/>
      <c r="R55" s="59"/>
      <c r="S55" s="59"/>
      <c r="T55" s="59"/>
      <c r="U55" s="59"/>
      <c r="V55" s="59"/>
      <c r="Z55" s="59"/>
      <c r="AH55" s="894" t="s">
        <v>12</v>
      </c>
      <c r="AI55" s="895"/>
      <c r="AJ55" s="896"/>
      <c r="AK55" s="875" t="s">
        <v>13</v>
      </c>
      <c r="AL55" s="876"/>
      <c r="AM55" s="876"/>
      <c r="AN55" s="877"/>
    </row>
    <row r="56" spans="1:46" ht="13.5" thickTop="1" x14ac:dyDescent="0.25">
      <c r="M56" s="19"/>
      <c r="N56" s="19"/>
      <c r="O56" s="19"/>
      <c r="Q56" s="3"/>
      <c r="R56" s="4"/>
      <c r="S56" s="60"/>
      <c r="T56" s="60"/>
      <c r="U56" s="60"/>
      <c r="V56" s="60"/>
      <c r="W56" s="60"/>
      <c r="X56" s="60"/>
      <c r="Y56" s="60"/>
      <c r="Z56" s="60"/>
      <c r="AA56" s="60"/>
      <c r="AB56" s="60"/>
      <c r="AC56" s="7"/>
      <c r="AD56" s="7"/>
      <c r="AE56" s="7"/>
      <c r="AF56" s="7"/>
      <c r="AH56" s="814">
        <v>1</v>
      </c>
      <c r="AI56" s="815"/>
      <c r="AJ56" s="816"/>
      <c r="AK56" s="875" t="s">
        <v>14</v>
      </c>
      <c r="AL56" s="876"/>
      <c r="AM56" s="876"/>
      <c r="AN56" s="877"/>
    </row>
    <row r="57" spans="1:46" x14ac:dyDescent="0.25">
      <c r="N57" s="19"/>
      <c r="O57" s="19"/>
      <c r="AB57" s="60"/>
      <c r="AC57" s="7"/>
      <c r="AD57" s="7"/>
      <c r="AE57" s="7"/>
      <c r="AF57" s="7"/>
      <c r="AH57" s="817" t="s">
        <v>15</v>
      </c>
      <c r="AI57" s="818"/>
      <c r="AJ57" s="819"/>
      <c r="AK57" s="800" t="s">
        <v>16</v>
      </c>
      <c r="AL57" s="801"/>
      <c r="AM57" s="801"/>
      <c r="AN57" s="802"/>
    </row>
    <row r="58" spans="1:46" x14ac:dyDescent="0.2">
      <c r="N58" s="19"/>
      <c r="O58" s="19"/>
      <c r="AB58" s="60"/>
      <c r="AC58" s="7"/>
      <c r="AD58" s="7"/>
      <c r="AE58" s="7"/>
      <c r="AF58" s="7"/>
      <c r="AH58" s="48"/>
      <c r="AI58" s="60"/>
      <c r="AJ58" s="60"/>
      <c r="AN58" s="48"/>
    </row>
    <row r="59" spans="1:46" ht="15" x14ac:dyDescent="0.25">
      <c r="N59" s="52"/>
      <c r="O59" s="52"/>
      <c r="AB59" s="60"/>
      <c r="AC59" s="7"/>
      <c r="AD59" s="7"/>
      <c r="AE59" s="7"/>
      <c r="AF59" s="7"/>
      <c r="AH59" s="60"/>
      <c r="AI59" s="60"/>
      <c r="AJ59" s="60"/>
    </row>
    <row r="60" spans="1:46" x14ac:dyDescent="0.25">
      <c r="N60" s="19"/>
      <c r="O60" s="19"/>
      <c r="AB60" s="60"/>
      <c r="AC60" s="7"/>
      <c r="AD60" s="7"/>
      <c r="AE60" s="7"/>
      <c r="AF60" s="7"/>
      <c r="AH60" s="60"/>
      <c r="AI60" s="60"/>
      <c r="AJ60" s="60"/>
    </row>
    <row r="61" spans="1:46" x14ac:dyDescent="0.25">
      <c r="AB61" s="60"/>
      <c r="AC61" s="7"/>
      <c r="AD61" s="7"/>
      <c r="AE61" s="7"/>
      <c r="AF61" s="7"/>
      <c r="AH61" s="60"/>
      <c r="AI61" s="60"/>
      <c r="AJ61" s="60"/>
    </row>
    <row r="62" spans="1:46" x14ac:dyDescent="0.25">
      <c r="AB62" s="60"/>
      <c r="AC62" s="7"/>
      <c r="AD62" s="7"/>
      <c r="AE62" s="7"/>
      <c r="AF62" s="7"/>
      <c r="AH62" s="60"/>
      <c r="AI62" s="60"/>
      <c r="AJ62" s="60"/>
    </row>
    <row r="63" spans="1:46" x14ac:dyDescent="0.25">
      <c r="AB63" s="60"/>
      <c r="AC63" s="7"/>
      <c r="AD63" s="7"/>
      <c r="AE63" s="7"/>
      <c r="AF63" s="7"/>
      <c r="AH63" s="60"/>
      <c r="AI63" s="60"/>
      <c r="AJ63" s="60"/>
    </row>
    <row r="64" spans="1:46" x14ac:dyDescent="0.25">
      <c r="AB64" s="60"/>
      <c r="AC64" s="7"/>
      <c r="AD64" s="7"/>
      <c r="AE64" s="7"/>
      <c r="AF64" s="7"/>
      <c r="AH64" s="60"/>
      <c r="AI64" s="60"/>
      <c r="AJ64" s="60"/>
    </row>
    <row r="65" spans="10:36" x14ac:dyDescent="0.25">
      <c r="AB65" s="60"/>
      <c r="AC65" s="7"/>
      <c r="AD65" s="7"/>
      <c r="AE65" s="7"/>
      <c r="AF65" s="7"/>
      <c r="AH65" s="60"/>
      <c r="AI65" s="60"/>
      <c r="AJ65" s="60"/>
    </row>
    <row r="66" spans="10:36" x14ac:dyDescent="0.25">
      <c r="J66" s="5"/>
      <c r="K66" s="5"/>
      <c r="L66" s="5"/>
      <c r="M66" s="5"/>
      <c r="N66" s="5"/>
      <c r="O66" s="5"/>
      <c r="AB66" s="60"/>
      <c r="AC66" s="7"/>
      <c r="AD66" s="7"/>
      <c r="AE66" s="7"/>
      <c r="AF66" s="7"/>
      <c r="AH66" s="60"/>
      <c r="AI66" s="60"/>
      <c r="AJ66" s="60"/>
    </row>
    <row r="67" spans="10:36" x14ac:dyDescent="0.25">
      <c r="AB67" s="60"/>
      <c r="AC67" s="7"/>
      <c r="AD67" s="7"/>
      <c r="AE67" s="7"/>
      <c r="AF67" s="7"/>
      <c r="AH67" s="60"/>
      <c r="AI67" s="60"/>
      <c r="AJ67" s="60"/>
    </row>
    <row r="68" spans="10:36" ht="15.75" x14ac:dyDescent="0.25">
      <c r="J68" s="807"/>
      <c r="K68" s="807"/>
      <c r="L68" s="807"/>
      <c r="AB68" s="60"/>
      <c r="AC68" s="7"/>
      <c r="AD68" s="7"/>
      <c r="AE68" s="7"/>
      <c r="AF68" s="7"/>
      <c r="AH68" s="60"/>
      <c r="AI68" s="60"/>
      <c r="AJ68" s="60"/>
    </row>
    <row r="69" spans="10:36" ht="15" x14ac:dyDescent="0.25">
      <c r="J69" s="805"/>
      <c r="K69" s="805"/>
      <c r="L69" s="805"/>
      <c r="AB69" s="60"/>
      <c r="AC69" s="7"/>
      <c r="AD69" s="7"/>
      <c r="AE69" s="7"/>
      <c r="AF69" s="7"/>
      <c r="AH69" s="60"/>
      <c r="AI69" s="60"/>
      <c r="AJ69" s="60"/>
    </row>
    <row r="70" spans="10:36" ht="15" x14ac:dyDescent="0.25">
      <c r="J70" s="805"/>
      <c r="K70" s="805"/>
      <c r="L70" s="805"/>
      <c r="AB70" s="60"/>
      <c r="AC70" s="7"/>
      <c r="AD70" s="7"/>
      <c r="AE70" s="7"/>
      <c r="AF70" s="7"/>
      <c r="AH70" s="60"/>
      <c r="AI70" s="60"/>
      <c r="AJ70" s="60"/>
    </row>
    <row r="71" spans="10:36" ht="15" x14ac:dyDescent="0.25">
      <c r="J71" s="806"/>
      <c r="K71" s="806"/>
      <c r="L71" s="806"/>
      <c r="AB71" s="60"/>
      <c r="AC71" s="7"/>
      <c r="AD71" s="7"/>
      <c r="AE71" s="7"/>
      <c r="AF71" s="7"/>
      <c r="AH71" s="60"/>
      <c r="AI71" s="60"/>
      <c r="AJ71" s="60"/>
    </row>
    <row r="72" spans="10:36" x14ac:dyDescent="0.25">
      <c r="J72" s="53"/>
      <c r="K72" s="53"/>
      <c r="L72" s="19"/>
      <c r="AB72" s="60"/>
      <c r="AC72" s="7"/>
      <c r="AD72" s="7"/>
      <c r="AE72" s="7"/>
      <c r="AF72" s="7"/>
      <c r="AH72" s="60"/>
      <c r="AI72" s="60"/>
      <c r="AJ72" s="60"/>
    </row>
    <row r="80" spans="10:36" x14ac:dyDescent="0.25">
      <c r="N80" s="19"/>
      <c r="O80" s="45"/>
    </row>
  </sheetData>
  <sheetProtection algorithmName="SHA-512" hashValue="G2CbfWiiLCp5Ea7mOjbP+osrxrWWI7eeRrH/pV0oCEL13RK/4RcCYT+9wcM5epwT2gB5640FlcSWpNsTrb66bw==" saltValue="TKXt8Fp1fY/S3B58zmZfXQ==" spinCount="100000" sheet="1" formatCells="0" formatColumns="0" formatRows="0"/>
  <mergeCells count="420">
    <mergeCell ref="AH56:AJ56"/>
    <mergeCell ref="AK56:AN56"/>
    <mergeCell ref="AH51:AN51"/>
    <mergeCell ref="AH52:AJ52"/>
    <mergeCell ref="AK52:AN52"/>
    <mergeCell ref="AH53:AJ53"/>
    <mergeCell ref="AK53:AN53"/>
    <mergeCell ref="AH54:AJ54"/>
    <mergeCell ref="AK54:AN54"/>
    <mergeCell ref="AH55:AJ55"/>
    <mergeCell ref="AK55:AN55"/>
    <mergeCell ref="AL12:AL13"/>
    <mergeCell ref="AM12:AM13"/>
    <mergeCell ref="AH14:AH15"/>
    <mergeCell ref="AI14:AI15"/>
    <mergeCell ref="AJ20:AJ21"/>
    <mergeCell ref="AK20:AK21"/>
    <mergeCell ref="AL20:AL21"/>
    <mergeCell ref="AM20:AM21"/>
    <mergeCell ref="AH22:AH23"/>
    <mergeCell ref="AI22:AI23"/>
    <mergeCell ref="AJ22:AJ23"/>
    <mergeCell ref="AK22:AK23"/>
    <mergeCell ref="AM18:AM19"/>
    <mergeCell ref="A12:A15"/>
    <mergeCell ref="C12:C15"/>
    <mergeCell ref="D12:D15"/>
    <mergeCell ref="E12:E15"/>
    <mergeCell ref="F12:F15"/>
    <mergeCell ref="G12:G15"/>
    <mergeCell ref="A16:A25"/>
    <mergeCell ref="B16:B25"/>
    <mergeCell ref="C16:C25"/>
    <mergeCell ref="AJ14:AJ15"/>
    <mergeCell ref="AK14:AK15"/>
    <mergeCell ref="AL14:AL15"/>
    <mergeCell ref="AM14:AM15"/>
    <mergeCell ref="J12:J15"/>
    <mergeCell ref="K12:K15"/>
    <mergeCell ref="L12:L15"/>
    <mergeCell ref="M12:M15"/>
    <mergeCell ref="N12:N15"/>
    <mergeCell ref="O12:O15"/>
    <mergeCell ref="B12:B15"/>
    <mergeCell ref="O16:O25"/>
    <mergeCell ref="AK24:AK25"/>
    <mergeCell ref="AL24:AL25"/>
    <mergeCell ref="F32:F49"/>
    <mergeCell ref="G32:G49"/>
    <mergeCell ref="Q32:Q33"/>
    <mergeCell ref="R32:R33"/>
    <mergeCell ref="Q40:Q41"/>
    <mergeCell ref="R40:R41"/>
    <mergeCell ref="H32:H49"/>
    <mergeCell ref="I32:I49"/>
    <mergeCell ref="F26:F31"/>
    <mergeCell ref="G26:G31"/>
    <mergeCell ref="H26:H31"/>
    <mergeCell ref="I26:I31"/>
    <mergeCell ref="M32:M49"/>
    <mergeCell ref="N32:N49"/>
    <mergeCell ref="I12:I15"/>
    <mergeCell ref="AH26:AH27"/>
    <mergeCell ref="AI26:AI27"/>
    <mergeCell ref="AJ26:AJ27"/>
    <mergeCell ref="AK26:AK27"/>
    <mergeCell ref="J26:J31"/>
    <mergeCell ref="K26:K31"/>
    <mergeCell ref="L26:L31"/>
    <mergeCell ref="M26:M31"/>
    <mergeCell ref="N26:N31"/>
    <mergeCell ref="Q26:Q27"/>
    <mergeCell ref="R26:R27"/>
    <mergeCell ref="L16:L25"/>
    <mergeCell ref="M16:M25"/>
    <mergeCell ref="N16:N25"/>
    <mergeCell ref="AH12:AH13"/>
    <mergeCell ref="AI12:AI13"/>
    <mergeCell ref="AJ12:AJ13"/>
    <mergeCell ref="AK12:AK13"/>
    <mergeCell ref="AS46:AS47"/>
    <mergeCell ref="AT46:AT47"/>
    <mergeCell ref="AN46:AN47"/>
    <mergeCell ref="A1:B3"/>
    <mergeCell ref="A5:O5"/>
    <mergeCell ref="B6:Q6"/>
    <mergeCell ref="F8:F11"/>
    <mergeCell ref="G8:G11"/>
    <mergeCell ref="H8:H11"/>
    <mergeCell ref="I8:I11"/>
    <mergeCell ref="Q5:AF5"/>
    <mergeCell ref="D16:D25"/>
    <mergeCell ref="E16:E25"/>
    <mergeCell ref="F16:F25"/>
    <mergeCell ref="G16:G25"/>
    <mergeCell ref="H16:H25"/>
    <mergeCell ref="I16:I25"/>
    <mergeCell ref="Q18:Q19"/>
    <mergeCell ref="R18:R19"/>
    <mergeCell ref="C1:AT3"/>
    <mergeCell ref="R6:AF6"/>
    <mergeCell ref="AP46:AP47"/>
    <mergeCell ref="B8:B11"/>
    <mergeCell ref="AT18:AT19"/>
    <mergeCell ref="AT48:AT49"/>
    <mergeCell ref="AR48:AR49"/>
    <mergeCell ref="AS48:AS49"/>
    <mergeCell ref="O26:O31"/>
    <mergeCell ref="AH48:AH49"/>
    <mergeCell ref="AI48:AI49"/>
    <mergeCell ref="AJ48:AJ49"/>
    <mergeCell ref="AK48:AK49"/>
    <mergeCell ref="AL48:AL49"/>
    <mergeCell ref="AM48:AM49"/>
    <mergeCell ref="AS44:AS45"/>
    <mergeCell ref="AT44:AT45"/>
    <mergeCell ref="AN44:AN45"/>
    <mergeCell ref="AO44:AO45"/>
    <mergeCell ref="AP44:AP45"/>
    <mergeCell ref="AJ30:AJ31"/>
    <mergeCell ref="AK30:AK31"/>
    <mergeCell ref="AL30:AL31"/>
    <mergeCell ref="AM30:AM31"/>
    <mergeCell ref="AM34:AM35"/>
    <mergeCell ref="AH36:AH37"/>
    <mergeCell ref="AI36:AI37"/>
    <mergeCell ref="AJ36:AJ37"/>
    <mergeCell ref="AK36:AK37"/>
    <mergeCell ref="J70:L70"/>
    <mergeCell ref="J71:L71"/>
    <mergeCell ref="A7:B7"/>
    <mergeCell ref="A8:A11"/>
    <mergeCell ref="A26:A31"/>
    <mergeCell ref="A32:A49"/>
    <mergeCell ref="J32:J49"/>
    <mergeCell ref="K32:K49"/>
    <mergeCell ref="L32:L49"/>
    <mergeCell ref="J8:J11"/>
    <mergeCell ref="K8:K11"/>
    <mergeCell ref="L8:L11"/>
    <mergeCell ref="B32:B49"/>
    <mergeCell ref="B26:B31"/>
    <mergeCell ref="C26:C31"/>
    <mergeCell ref="D26:D31"/>
    <mergeCell ref="E26:E31"/>
    <mergeCell ref="C32:C49"/>
    <mergeCell ref="D32:D49"/>
    <mergeCell ref="E32:E49"/>
    <mergeCell ref="J68:L68"/>
    <mergeCell ref="J16:J25"/>
    <mergeCell ref="K16:K25"/>
    <mergeCell ref="H12:H15"/>
    <mergeCell ref="AR46:AR47"/>
    <mergeCell ref="AR44:AR45"/>
    <mergeCell ref="AH44:AH45"/>
    <mergeCell ref="AI44:AI45"/>
    <mergeCell ref="AJ44:AJ45"/>
    <mergeCell ref="AK44:AK45"/>
    <mergeCell ref="AL44:AL45"/>
    <mergeCell ref="AM44:AM45"/>
    <mergeCell ref="J69:L69"/>
    <mergeCell ref="O32:O49"/>
    <mergeCell ref="AL36:AL37"/>
    <mergeCell ref="AM36:AM37"/>
    <mergeCell ref="AH34:AH35"/>
    <mergeCell ref="AI34:AI35"/>
    <mergeCell ref="AJ34:AJ35"/>
    <mergeCell ref="AK34:AK35"/>
    <mergeCell ref="AL34:AL35"/>
    <mergeCell ref="B51:K51"/>
    <mergeCell ref="C52:K52"/>
    <mergeCell ref="C53:K53"/>
    <mergeCell ref="C54:K54"/>
    <mergeCell ref="C55:K55"/>
    <mergeCell ref="AH57:AJ57"/>
    <mergeCell ref="AK57:AN57"/>
    <mergeCell ref="AR42:AR43"/>
    <mergeCell ref="AS42:AS43"/>
    <mergeCell ref="AT42:AT43"/>
    <mergeCell ref="AN42:AN43"/>
    <mergeCell ref="AT40:AT41"/>
    <mergeCell ref="Q42:Q43"/>
    <mergeCell ref="R42:R43"/>
    <mergeCell ref="AN40:AN41"/>
    <mergeCell ref="AO40:AO41"/>
    <mergeCell ref="AP40:AP41"/>
    <mergeCell ref="AQ40:AQ41"/>
    <mergeCell ref="AR40:AR41"/>
    <mergeCell ref="AS40:AS41"/>
    <mergeCell ref="AH40:AH41"/>
    <mergeCell ref="AI40:AI41"/>
    <mergeCell ref="AJ40:AJ41"/>
    <mergeCell ref="AK40:AK41"/>
    <mergeCell ref="AL40:AL41"/>
    <mergeCell ref="AM40:AM41"/>
    <mergeCell ref="AH42:AH43"/>
    <mergeCell ref="AI42:AI43"/>
    <mergeCell ref="AJ42:AJ43"/>
    <mergeCell ref="AK42:AK43"/>
    <mergeCell ref="AL42:AL43"/>
    <mergeCell ref="AR36:AR37"/>
    <mergeCell ref="AS36:AS37"/>
    <mergeCell ref="AT36:AT37"/>
    <mergeCell ref="Q38:Q39"/>
    <mergeCell ref="R38:R39"/>
    <mergeCell ref="AN36:AN37"/>
    <mergeCell ref="AO36:AO37"/>
    <mergeCell ref="AP36:AP37"/>
    <mergeCell ref="AQ36:AQ37"/>
    <mergeCell ref="Q36:Q37"/>
    <mergeCell ref="R36:R37"/>
    <mergeCell ref="AS38:AS39"/>
    <mergeCell ref="AT38:AT39"/>
    <mergeCell ref="AN38:AN39"/>
    <mergeCell ref="AO38:AO39"/>
    <mergeCell ref="AP38:AP39"/>
    <mergeCell ref="AQ38:AQ39"/>
    <mergeCell ref="AR38:AR39"/>
    <mergeCell ref="AH38:AH39"/>
    <mergeCell ref="AI38:AI39"/>
    <mergeCell ref="AJ38:AJ39"/>
    <mergeCell ref="AK38:AK39"/>
    <mergeCell ref="AL38:AL39"/>
    <mergeCell ref="AM38:AM39"/>
    <mergeCell ref="AN30:AN31"/>
    <mergeCell ref="AO30:AO31"/>
    <mergeCell ref="AP30:AP31"/>
    <mergeCell ref="AQ30:AQ31"/>
    <mergeCell ref="Q30:Q31"/>
    <mergeCell ref="R30:R31"/>
    <mergeCell ref="AO34:AO35"/>
    <mergeCell ref="AP34:AP35"/>
    <mergeCell ref="AQ34:AQ35"/>
    <mergeCell ref="AN34:AN35"/>
    <mergeCell ref="AP32:AP33"/>
    <mergeCell ref="AQ32:AQ33"/>
    <mergeCell ref="Q34:Q35"/>
    <mergeCell ref="R34:R35"/>
    <mergeCell ref="AN32:AN33"/>
    <mergeCell ref="AO32:AO33"/>
    <mergeCell ref="AH32:AH33"/>
    <mergeCell ref="AI32:AI33"/>
    <mergeCell ref="AJ32:AJ33"/>
    <mergeCell ref="AK32:AK33"/>
    <mergeCell ref="AL32:AL33"/>
    <mergeCell ref="AM32:AM33"/>
    <mergeCell ref="AH30:AH31"/>
    <mergeCell ref="AI30:AI31"/>
    <mergeCell ref="AO42:AO43"/>
    <mergeCell ref="AP42:AP43"/>
    <mergeCell ref="AQ42:AQ43"/>
    <mergeCell ref="AN48:AN49"/>
    <mergeCell ref="AO48:AO49"/>
    <mergeCell ref="AP48:AP49"/>
    <mergeCell ref="AQ48:AQ49"/>
    <mergeCell ref="Q48:Q49"/>
    <mergeCell ref="R48:R49"/>
    <mergeCell ref="AH46:AH47"/>
    <mergeCell ref="AI46:AI47"/>
    <mergeCell ref="AJ46:AJ47"/>
    <mergeCell ref="AK46:AK47"/>
    <mergeCell ref="AL46:AL47"/>
    <mergeCell ref="AM46:AM47"/>
    <mergeCell ref="AM42:AM43"/>
    <mergeCell ref="AQ44:AQ45"/>
    <mergeCell ref="Q46:Q47"/>
    <mergeCell ref="R46:R47"/>
    <mergeCell ref="Q44:Q45"/>
    <mergeCell ref="R44:R45"/>
    <mergeCell ref="AO46:AO47"/>
    <mergeCell ref="AQ46:AQ47"/>
    <mergeCell ref="AR30:AR31"/>
    <mergeCell ref="AS30:AS31"/>
    <mergeCell ref="AT30:AT31"/>
    <mergeCell ref="AR34:AR35"/>
    <mergeCell ref="AS34:AS35"/>
    <mergeCell ref="AT34:AT35"/>
    <mergeCell ref="AR32:AR33"/>
    <mergeCell ref="AS32:AS33"/>
    <mergeCell ref="AT32:AT33"/>
    <mergeCell ref="AR28:AR29"/>
    <mergeCell ref="AS28:AS29"/>
    <mergeCell ref="AT28:AT29"/>
    <mergeCell ref="AN28:AN29"/>
    <mergeCell ref="AP26:AP27"/>
    <mergeCell ref="AQ26:AQ27"/>
    <mergeCell ref="AR26:AR27"/>
    <mergeCell ref="AS26:AS27"/>
    <mergeCell ref="AT26:AT27"/>
    <mergeCell ref="AN26:AN27"/>
    <mergeCell ref="AO26:AO27"/>
    <mergeCell ref="AN24:AN25"/>
    <mergeCell ref="AO24:AO25"/>
    <mergeCell ref="AP24:AP25"/>
    <mergeCell ref="AQ24:AQ25"/>
    <mergeCell ref="Q24:Q25"/>
    <mergeCell ref="R24:R25"/>
    <mergeCell ref="AO28:AO29"/>
    <mergeCell ref="AP28:AP29"/>
    <mergeCell ref="AQ28:AQ29"/>
    <mergeCell ref="Q28:Q29"/>
    <mergeCell ref="R28:R29"/>
    <mergeCell ref="AL26:AL27"/>
    <mergeCell ref="AM26:AM27"/>
    <mergeCell ref="AH28:AH29"/>
    <mergeCell ref="AI28:AI29"/>
    <mergeCell ref="AJ28:AJ29"/>
    <mergeCell ref="AK28:AK29"/>
    <mergeCell ref="AL28:AL29"/>
    <mergeCell ref="AM28:AM29"/>
    <mergeCell ref="AH24:AH25"/>
    <mergeCell ref="AI24:AI25"/>
    <mergeCell ref="AJ24:AJ25"/>
    <mergeCell ref="AM24:AM25"/>
    <mergeCell ref="AN18:AN19"/>
    <mergeCell ref="AO18:AO19"/>
    <mergeCell ref="AP18:AP19"/>
    <mergeCell ref="AQ18:AQ19"/>
    <mergeCell ref="AO22:AO23"/>
    <mergeCell ref="AP22:AP23"/>
    <mergeCell ref="AQ22:AQ23"/>
    <mergeCell ref="AR22:AR23"/>
    <mergeCell ref="AS22:AS23"/>
    <mergeCell ref="AT22:AT23"/>
    <mergeCell ref="AN22:AN23"/>
    <mergeCell ref="AP20:AP21"/>
    <mergeCell ref="AQ20:AQ21"/>
    <mergeCell ref="AR20:AR21"/>
    <mergeCell ref="AS20:AS21"/>
    <mergeCell ref="AT20:AT21"/>
    <mergeCell ref="Q22:Q23"/>
    <mergeCell ref="R22:R23"/>
    <mergeCell ref="AH20:AH21"/>
    <mergeCell ref="AI20:AI21"/>
    <mergeCell ref="AL22:AL23"/>
    <mergeCell ref="AM22:AM23"/>
    <mergeCell ref="Q20:Q21"/>
    <mergeCell ref="R20:R21"/>
    <mergeCell ref="AR24:AR25"/>
    <mergeCell ref="AS24:AS25"/>
    <mergeCell ref="AT24:AT25"/>
    <mergeCell ref="AH18:AH19"/>
    <mergeCell ref="AN14:AN15"/>
    <mergeCell ref="AO14:AO15"/>
    <mergeCell ref="AP14:AP15"/>
    <mergeCell ref="AQ14:AQ15"/>
    <mergeCell ref="AR14:AR15"/>
    <mergeCell ref="AS14:AS15"/>
    <mergeCell ref="AN20:AN21"/>
    <mergeCell ref="AO20:AO21"/>
    <mergeCell ref="AR18:AR19"/>
    <mergeCell ref="AS18:AS19"/>
    <mergeCell ref="AH16:AH17"/>
    <mergeCell ref="AI16:AI17"/>
    <mergeCell ref="AJ16:AJ17"/>
    <mergeCell ref="AK16:AK17"/>
    <mergeCell ref="AL16:AL17"/>
    <mergeCell ref="AM16:AM17"/>
    <mergeCell ref="AI18:AI19"/>
    <mergeCell ref="AJ18:AJ19"/>
    <mergeCell ref="AK18:AK19"/>
    <mergeCell ref="AL18:AL19"/>
    <mergeCell ref="AO16:AO17"/>
    <mergeCell ref="AP16:AP17"/>
    <mergeCell ref="AQ16:AQ17"/>
    <mergeCell ref="AR16:AR17"/>
    <mergeCell ref="AS16:AS17"/>
    <mergeCell ref="AO12:AO13"/>
    <mergeCell ref="AP12:AP13"/>
    <mergeCell ref="AQ12:AQ13"/>
    <mergeCell ref="AR12:AR13"/>
    <mergeCell ref="AS12:AS13"/>
    <mergeCell ref="AN12:AN13"/>
    <mergeCell ref="Q12:Q13"/>
    <mergeCell ref="R12:R13"/>
    <mergeCell ref="AT16:AT17"/>
    <mergeCell ref="AN16:AN17"/>
    <mergeCell ref="AT14:AT15"/>
    <mergeCell ref="Q16:Q17"/>
    <mergeCell ref="R16:R17"/>
    <mergeCell ref="AS8:AS9"/>
    <mergeCell ref="AT8:AT9"/>
    <mergeCell ref="AN8:AN9"/>
    <mergeCell ref="AO8:AO9"/>
    <mergeCell ref="AP8:AP9"/>
    <mergeCell ref="AQ8:AQ9"/>
    <mergeCell ref="AS10:AS11"/>
    <mergeCell ref="AT10:AT11"/>
    <mergeCell ref="Q14:Q15"/>
    <mergeCell ref="R14:R15"/>
    <mergeCell ref="AT12:AT13"/>
    <mergeCell ref="Q8:Q9"/>
    <mergeCell ref="R8:R9"/>
    <mergeCell ref="AR8:AR9"/>
    <mergeCell ref="AO10:AO11"/>
    <mergeCell ref="AP10:AP11"/>
    <mergeCell ref="AQ10:AQ11"/>
    <mergeCell ref="AR10:AR11"/>
    <mergeCell ref="AN10:AN11"/>
    <mergeCell ref="Q10:Q11"/>
    <mergeCell ref="R10:R11"/>
    <mergeCell ref="C8:C11"/>
    <mergeCell ref="D8:D11"/>
    <mergeCell ref="E8:E11"/>
    <mergeCell ref="AH5:AT5"/>
    <mergeCell ref="M8:M11"/>
    <mergeCell ref="N8:N11"/>
    <mergeCell ref="O8:O11"/>
    <mergeCell ref="AI10:AI11"/>
    <mergeCell ref="AJ10:AJ11"/>
    <mergeCell ref="AK10:AK11"/>
    <mergeCell ref="AL10:AL11"/>
    <mergeCell ref="AM10:AM11"/>
    <mergeCell ref="AH8:AH9"/>
    <mergeCell ref="AI8:AI9"/>
    <mergeCell ref="AJ8:AJ9"/>
    <mergeCell ref="AK8:AK9"/>
    <mergeCell ref="AL8:AL9"/>
    <mergeCell ref="AM8:AM9"/>
    <mergeCell ref="AH10:AH11"/>
  </mergeCells>
  <conditionalFormatting sqref="AN8:AS8 AN10:AS10 AN12:AS12 AN14:AS14 AN16:AS16 AN18:AS18 AN20:AS20 AN22:AS22 AN24:AS24 AN26:AS26 AN28:AS28 AN30:AS30 AN32:AS32 AN34:AS34 AN36:AS36 AN38:AS38 AN40:AS40 AN42:AS42 AN44:AS44 AN46:AS46 AN48:AS48">
    <cfRule type="cellIs" dxfId="923" priority="156" operator="between">
      <formula>0</formula>
      <formula>90</formula>
    </cfRule>
  </conditionalFormatting>
  <conditionalFormatting sqref="AN8:AS49">
    <cfRule type="containsText" dxfId="922" priority="151" operator="containsText" text="No Prog, Ejec=">
      <formula>NOT(ISERROR(SEARCH("No Prog, Ejec=",AN8)))</formula>
    </cfRule>
    <cfRule type="containsText" dxfId="921" priority="152" operator="containsText" text="No Prog ni Ejec">
      <formula>NOT(ISERROR(SEARCH("No Prog ni Ejec",AN8)))</formula>
    </cfRule>
    <cfRule type="cellIs" dxfId="920" priority="153" operator="greaterThan">
      <formula>100%</formula>
    </cfRule>
    <cfRule type="cellIs" dxfId="919" priority="154" operator="equal">
      <formula>1</formula>
    </cfRule>
    <cfRule type="cellIs" dxfId="918" priority="155" operator="between">
      <formula>91%</formula>
      <formula>99%</formula>
    </cfRule>
  </conditionalFormatting>
  <conditionalFormatting sqref="AN8:AS49">
    <cfRule type="containsText" dxfId="917" priority="139" operator="containsText" text="No Prog, Ejec=">
      <formula>NOT(ISERROR(SEARCH("No Prog, Ejec=",AN8)))</formula>
    </cfRule>
    <cfRule type="containsText" dxfId="916" priority="140" operator="containsText" text="No Prog ni Ejec">
      <formula>NOT(ISERROR(SEARCH("No Prog ni Ejec",AN8)))</formula>
    </cfRule>
    <cfRule type="cellIs" dxfId="915" priority="141" operator="greaterThan">
      <formula>100%</formula>
    </cfRule>
    <cfRule type="cellIs" dxfId="914" priority="142" operator="equal">
      <formula>1</formula>
    </cfRule>
    <cfRule type="cellIs" dxfId="913" priority="143" operator="between">
      <formula>91%</formula>
      <formula>99%</formula>
    </cfRule>
    <cfRule type="cellIs" dxfId="912" priority="144" operator="between">
      <formula>0</formula>
      <formula>90</formula>
    </cfRule>
  </conditionalFormatting>
  <conditionalFormatting sqref="AT8">
    <cfRule type="cellIs" dxfId="911" priority="108" operator="between">
      <formula>0</formula>
      <formula>90</formula>
    </cfRule>
  </conditionalFormatting>
  <conditionalFormatting sqref="AT8">
    <cfRule type="containsText" dxfId="910" priority="103" operator="containsText" text="No Prog, Ejec=">
      <formula>NOT(ISERROR(SEARCH("No Prog, Ejec=",AT8)))</formula>
    </cfRule>
    <cfRule type="containsText" dxfId="909" priority="104" operator="containsText" text="No Prog ni Ejec">
      <formula>NOT(ISERROR(SEARCH("No Prog ni Ejec",AT8)))</formula>
    </cfRule>
    <cfRule type="cellIs" dxfId="908" priority="105" operator="greaterThan">
      <formula>100%</formula>
    </cfRule>
    <cfRule type="cellIs" dxfId="907" priority="106" operator="equal">
      <formula>1</formula>
    </cfRule>
    <cfRule type="cellIs" dxfId="906" priority="107" operator="between">
      <formula>91%</formula>
      <formula>99%</formula>
    </cfRule>
  </conditionalFormatting>
  <conditionalFormatting sqref="AT8">
    <cfRule type="cellIs" dxfId="905" priority="102" operator="between">
      <formula>0</formula>
      <formula>90</formula>
    </cfRule>
  </conditionalFormatting>
  <conditionalFormatting sqref="AT8:AT9">
    <cfRule type="containsText" dxfId="904" priority="97" operator="containsText" text="No Prog, Ejec=">
      <formula>NOT(ISERROR(SEARCH("No Prog, Ejec=",AT8)))</formula>
    </cfRule>
    <cfRule type="containsText" dxfId="903" priority="98" operator="containsText" text="No Prog ni Ejec">
      <formula>NOT(ISERROR(SEARCH("No Prog ni Ejec",AT8)))</formula>
    </cfRule>
    <cfRule type="cellIs" dxfId="902" priority="99" operator="greaterThan">
      <formula>100%</formula>
    </cfRule>
    <cfRule type="cellIs" dxfId="901" priority="100" operator="equal">
      <formula>1</formula>
    </cfRule>
    <cfRule type="cellIs" dxfId="900" priority="101" operator="between">
      <formula>91%</formula>
      <formula>99%</formula>
    </cfRule>
  </conditionalFormatting>
  <conditionalFormatting sqref="AT8:AT9">
    <cfRule type="containsText" dxfId="899" priority="91" operator="containsText" text="No Prog, Ejec=">
      <formula>NOT(ISERROR(SEARCH("No Prog, Ejec=",AT8)))</formula>
    </cfRule>
    <cfRule type="containsText" dxfId="898" priority="92" operator="containsText" text="No Prog ni Ejec">
      <formula>NOT(ISERROR(SEARCH("No Prog ni Ejec",AT8)))</formula>
    </cfRule>
    <cfRule type="cellIs" dxfId="897" priority="93" operator="greaterThan">
      <formula>100%</formula>
    </cfRule>
    <cfRule type="cellIs" dxfId="896" priority="94" operator="equal">
      <formula>1</formula>
    </cfRule>
    <cfRule type="cellIs" dxfId="895" priority="95" operator="between">
      <formula>91%</formula>
      <formula>99%</formula>
    </cfRule>
    <cfRule type="cellIs" dxfId="894" priority="96" operator="between">
      <formula>0</formula>
      <formula>90</formula>
    </cfRule>
  </conditionalFormatting>
  <conditionalFormatting sqref="AT8:AT9">
    <cfRule type="containsText" dxfId="893" priority="85" operator="containsText" text="No Prog, Ejec=">
      <formula>NOT(ISERROR(SEARCH("No Prog, Ejec=",AT8)))</formula>
    </cfRule>
    <cfRule type="containsText" dxfId="892" priority="86" operator="containsText" text="No Prog ni Ejec">
      <formula>NOT(ISERROR(SEARCH("No Prog ni Ejec",AT8)))</formula>
    </cfRule>
    <cfRule type="cellIs" dxfId="891" priority="87" operator="greaterThan">
      <formula>100%</formula>
    </cfRule>
    <cfRule type="cellIs" dxfId="890" priority="88" operator="equal">
      <formula>1</formula>
    </cfRule>
    <cfRule type="cellIs" dxfId="889" priority="89" operator="between">
      <formula>91%</formula>
      <formula>99%</formula>
    </cfRule>
    <cfRule type="cellIs" dxfId="888" priority="90" operator="between">
      <formula>0</formula>
      <formula>90</formula>
    </cfRule>
  </conditionalFormatting>
  <conditionalFormatting sqref="AT10 AT12 AT14 AT16 AT18 AT20 AT22 AT24 AT26 AT28 AT30 AT32 AT34 AT36 AT38 AT40 AT42 AT44 AT46 AT48">
    <cfRule type="cellIs" dxfId="887" priority="36" operator="between">
      <formula>0</formula>
      <formula>90</formula>
    </cfRule>
  </conditionalFormatting>
  <conditionalFormatting sqref="AT10 AT12 AT14 AT16 AT18 AT20 AT22 AT24 AT26 AT28 AT30 AT32 AT34 AT36 AT38 AT40 AT42 AT44 AT46 AT48">
    <cfRule type="containsText" dxfId="886" priority="31" operator="containsText" text="No Prog, Ejec=">
      <formula>NOT(ISERROR(SEARCH("No Prog, Ejec=",AT10)))</formula>
    </cfRule>
    <cfRule type="containsText" dxfId="885" priority="32" operator="containsText" text="No Prog ni Ejec">
      <formula>NOT(ISERROR(SEARCH("No Prog ni Ejec",AT10)))</formula>
    </cfRule>
    <cfRule type="cellIs" dxfId="884" priority="33" operator="greaterThan">
      <formula>100%</formula>
    </cfRule>
    <cfRule type="cellIs" dxfId="883" priority="34" operator="equal">
      <formula>1</formula>
    </cfRule>
    <cfRule type="cellIs" dxfId="882" priority="35" operator="between">
      <formula>91%</formula>
      <formula>99%</formula>
    </cfRule>
  </conditionalFormatting>
  <conditionalFormatting sqref="AT10 AT12 AT14 AT16 AT18 AT20 AT22 AT24 AT26 AT28 AT30 AT32 AT34 AT36 AT38 AT40 AT42 AT44 AT46 AT48">
    <cfRule type="cellIs" dxfId="881" priority="30" operator="between">
      <formula>0</formula>
      <formula>90</formula>
    </cfRule>
  </conditionalFormatting>
  <conditionalFormatting sqref="AT10:AT49">
    <cfRule type="containsText" dxfId="880" priority="25" operator="containsText" text="No Prog, Ejec=">
      <formula>NOT(ISERROR(SEARCH("No Prog, Ejec=",AT10)))</formula>
    </cfRule>
    <cfRule type="containsText" dxfId="879" priority="26" operator="containsText" text="No Prog ni Ejec">
      <formula>NOT(ISERROR(SEARCH("No Prog ni Ejec",AT10)))</formula>
    </cfRule>
    <cfRule type="cellIs" dxfId="878" priority="27" operator="greaterThan">
      <formula>100%</formula>
    </cfRule>
    <cfRule type="cellIs" dxfId="877" priority="28" operator="equal">
      <formula>1</formula>
    </cfRule>
    <cfRule type="cellIs" dxfId="876" priority="29" operator="between">
      <formula>91%</formula>
      <formula>99%</formula>
    </cfRule>
  </conditionalFormatting>
  <conditionalFormatting sqref="AT10:AT49">
    <cfRule type="containsText" dxfId="875" priority="19" operator="containsText" text="No Prog, Ejec=">
      <formula>NOT(ISERROR(SEARCH("No Prog, Ejec=",AT10)))</formula>
    </cfRule>
    <cfRule type="containsText" dxfId="874" priority="20" operator="containsText" text="No Prog ni Ejec">
      <formula>NOT(ISERROR(SEARCH("No Prog ni Ejec",AT10)))</formula>
    </cfRule>
    <cfRule type="cellIs" dxfId="873" priority="21" operator="greaterThan">
      <formula>100%</formula>
    </cfRule>
    <cfRule type="cellIs" dxfId="872" priority="22" operator="equal">
      <formula>1</formula>
    </cfRule>
    <cfRule type="cellIs" dxfId="871" priority="23" operator="between">
      <formula>91%</formula>
      <formula>99%</formula>
    </cfRule>
    <cfRule type="cellIs" dxfId="870" priority="24" operator="between">
      <formula>0</formula>
      <formula>90</formula>
    </cfRule>
  </conditionalFormatting>
  <conditionalFormatting sqref="AT10:AT49">
    <cfRule type="containsText" dxfId="869" priority="13" operator="containsText" text="No Prog, Ejec=">
      <formula>NOT(ISERROR(SEARCH("No Prog, Ejec=",AT10)))</formula>
    </cfRule>
    <cfRule type="containsText" dxfId="868" priority="14" operator="containsText" text="No Prog ni Ejec">
      <formula>NOT(ISERROR(SEARCH("No Prog ni Ejec",AT10)))</formula>
    </cfRule>
    <cfRule type="cellIs" dxfId="867" priority="15" operator="greaterThan">
      <formula>100%</formula>
    </cfRule>
    <cfRule type="cellIs" dxfId="866" priority="16" operator="equal">
      <formula>1</formula>
    </cfRule>
    <cfRule type="cellIs" dxfId="865" priority="17" operator="between">
      <formula>91%</formula>
      <formula>99%</formula>
    </cfRule>
    <cfRule type="cellIs" dxfId="864" priority="18" operator="between">
      <formula>0</formula>
      <formula>90</formula>
    </cfRule>
  </conditionalFormatting>
  <conditionalFormatting sqref="AH8:AM8 AH10:AM10 AH12:AM12 AH14:AM14 AH16:AM16 AH18:AM18 AH20:AM20 AH22:AM22 AH24:AM24 AH26:AM26 AH28:AM28 AH30:AM30 AH32:AM32 AH34:AM34 AH36:AM36 AH38:AM38 AH40:AM40 AH42:AM42 AH44:AM44 AH46:AM46 AH48:AM48">
    <cfRule type="cellIs" dxfId="863" priority="12" operator="between">
      <formula>0</formula>
      <formula>90</formula>
    </cfRule>
  </conditionalFormatting>
  <conditionalFormatting sqref="AH8:AM49">
    <cfRule type="containsText" dxfId="862" priority="7" operator="containsText" text="No Prog, Ejec=">
      <formula>NOT(ISERROR(SEARCH("No Prog, Ejec=",AH8)))</formula>
    </cfRule>
    <cfRule type="containsText" dxfId="861" priority="8" operator="containsText" text="No Prog ni Ejec">
      <formula>NOT(ISERROR(SEARCH("No Prog ni Ejec",AH8)))</formula>
    </cfRule>
    <cfRule type="cellIs" dxfId="860" priority="9" operator="greaterThan">
      <formula>100%</formula>
    </cfRule>
    <cfRule type="cellIs" dxfId="859" priority="10" operator="equal">
      <formula>1</formula>
    </cfRule>
    <cfRule type="cellIs" dxfId="858" priority="11" operator="between">
      <formula>91%</formula>
      <formula>99%</formula>
    </cfRule>
  </conditionalFormatting>
  <conditionalFormatting sqref="AH8:AM49">
    <cfRule type="containsText" dxfId="857" priority="1" operator="containsText" text="No Prog, Ejec=">
      <formula>NOT(ISERROR(SEARCH("No Prog, Ejec=",AH8)))</formula>
    </cfRule>
    <cfRule type="containsText" dxfId="856" priority="2" operator="containsText" text="No Prog ni Ejec">
      <formula>NOT(ISERROR(SEARCH("No Prog ni Ejec",AH8)))</formula>
    </cfRule>
    <cfRule type="cellIs" dxfId="855" priority="3" operator="greaterThan">
      <formula>100%</formula>
    </cfRule>
    <cfRule type="cellIs" dxfId="854" priority="4" operator="equal">
      <formula>1</formula>
    </cfRule>
    <cfRule type="cellIs" dxfId="853" priority="5" operator="between">
      <formula>91%</formula>
      <formula>99%</formula>
    </cfRule>
    <cfRule type="cellIs" dxfId="852" priority="6" operator="between">
      <formula>0</formula>
      <formula>90</formula>
    </cfRule>
  </conditionalFormatting>
  <dataValidations count="1">
    <dataValidation allowBlank="1" showInputMessage="1" showErrorMessage="1" sqref="R6 II5:II6 SE5:SE6 ACA5:ACA6 ALW5:ALW6 AVS5:AVS6 BFO5:BFO6 BPK5:BPK6 BZG5:BZG6 CJC5:CJC6 CSY5:CSY6 DCU5:DCU6 DMQ5:DMQ6 DWM5:DWM6 EGI5:EGI6 EQE5:EQE6 FAA5:FAA6 FJW5:FJW6 FTS5:FTS6 GDO5:GDO6 GNK5:GNK6 GXG5:GXG6 HHC5:HHC6 HQY5:HQY6 IAU5:IAU6 IKQ5:IKQ6 IUM5:IUM6 JEI5:JEI6 JOE5:JOE6 JYA5:JYA6 KHW5:KHW6 KRS5:KRS6 LBO5:LBO6 LLK5:LLK6 LVG5:LVG6 MFC5:MFC6 MOY5:MOY6 MYU5:MYU6 NIQ5:NIQ6 NSM5:NSM6 OCI5:OCI6 OME5:OME6 OWA5:OWA6 PFW5:PFW6 PPS5:PPS6 PZO5:PZO6 QJK5:QJK6 QTG5:QTG6 RDC5:RDC6 RMY5:RMY6 RWU5:RWU6 SGQ5:SGQ6 SQM5:SQM6 TAI5:TAI6 TKE5:TKE6 TUA5:TUA6 UDW5:UDW6 UNS5:UNS6 UXO5:UXO6 VHK5:VHK6 VRG5:VRG6 WBC5:WBC6 WKY5:WKY6 WUU5:WUU6 R65539 II65539 SE65539 ACA65539 ALW65539 AVS65539 BFO65539 BPK65539 BZG65539 CJC65539 CSY65539 DCU65539 DMQ65539 DWM65539 EGI65539 EQE65539 FAA65539 FJW65539 FTS65539 GDO65539 GNK65539 GXG65539 HHC65539 HQY65539 IAU65539 IKQ65539 IUM65539 JEI65539 JOE65539 JYA65539 KHW65539 KRS65539 LBO65539 LLK65539 LVG65539 MFC65539 MOY65539 MYU65539 NIQ65539 NSM65539 OCI65539 OME65539 OWA65539 PFW65539 PPS65539 PZO65539 QJK65539 QTG65539 RDC65539 RMY65539 RWU65539 SGQ65539 SQM65539 TAI65539 TKE65539 TUA65539 UDW65539 UNS65539 UXO65539 VHK65539 VRG65539 WBC65539 WKY65539 WUU65539 R131075 II131075 SE131075 ACA131075 ALW131075 AVS131075 BFO131075 BPK131075 BZG131075 CJC131075 CSY131075 DCU131075 DMQ131075 DWM131075 EGI131075 EQE131075 FAA131075 FJW131075 FTS131075 GDO131075 GNK131075 GXG131075 HHC131075 HQY131075 IAU131075 IKQ131075 IUM131075 JEI131075 JOE131075 JYA131075 KHW131075 KRS131075 LBO131075 LLK131075 LVG131075 MFC131075 MOY131075 MYU131075 NIQ131075 NSM131075 OCI131075 OME131075 OWA131075 PFW131075 PPS131075 PZO131075 QJK131075 QTG131075 RDC131075 RMY131075 RWU131075 SGQ131075 SQM131075 TAI131075 TKE131075 TUA131075 UDW131075 UNS131075 UXO131075 VHK131075 VRG131075 WBC131075 WKY131075 WUU131075 R196611 II196611 SE196611 ACA196611 ALW196611 AVS196611 BFO196611 BPK196611 BZG196611 CJC196611 CSY196611 DCU196611 DMQ196611 DWM196611 EGI196611 EQE196611 FAA196611 FJW196611 FTS196611 GDO196611 GNK196611 GXG196611 HHC196611 HQY196611 IAU196611 IKQ196611 IUM196611 JEI196611 JOE196611 JYA196611 KHW196611 KRS196611 LBO196611 LLK196611 LVG196611 MFC196611 MOY196611 MYU196611 NIQ196611 NSM196611 OCI196611 OME196611 OWA196611 PFW196611 PPS196611 PZO196611 QJK196611 QTG196611 RDC196611 RMY196611 RWU196611 SGQ196611 SQM196611 TAI196611 TKE196611 TUA196611 UDW196611 UNS196611 UXO196611 VHK196611 VRG196611 WBC196611 WKY196611 WUU196611 R262147 II262147 SE262147 ACA262147 ALW262147 AVS262147 BFO262147 BPK262147 BZG262147 CJC262147 CSY262147 DCU262147 DMQ262147 DWM262147 EGI262147 EQE262147 FAA262147 FJW262147 FTS262147 GDO262147 GNK262147 GXG262147 HHC262147 HQY262147 IAU262147 IKQ262147 IUM262147 JEI262147 JOE262147 JYA262147 KHW262147 KRS262147 LBO262147 LLK262147 LVG262147 MFC262147 MOY262147 MYU262147 NIQ262147 NSM262147 OCI262147 OME262147 OWA262147 PFW262147 PPS262147 PZO262147 QJK262147 QTG262147 RDC262147 RMY262147 RWU262147 SGQ262147 SQM262147 TAI262147 TKE262147 TUA262147 UDW262147 UNS262147 UXO262147 VHK262147 VRG262147 WBC262147 WKY262147 WUU262147 R327683 II327683 SE327683 ACA327683 ALW327683 AVS327683 BFO327683 BPK327683 BZG327683 CJC327683 CSY327683 DCU327683 DMQ327683 DWM327683 EGI327683 EQE327683 FAA327683 FJW327683 FTS327683 GDO327683 GNK327683 GXG327683 HHC327683 HQY327683 IAU327683 IKQ327683 IUM327683 JEI327683 JOE327683 JYA327683 KHW327683 KRS327683 LBO327683 LLK327683 LVG327683 MFC327683 MOY327683 MYU327683 NIQ327683 NSM327683 OCI327683 OME327683 OWA327683 PFW327683 PPS327683 PZO327683 QJK327683 QTG327683 RDC327683 RMY327683 RWU327683 SGQ327683 SQM327683 TAI327683 TKE327683 TUA327683 UDW327683 UNS327683 UXO327683 VHK327683 VRG327683 WBC327683 WKY327683 WUU327683 R393219 II393219 SE393219 ACA393219 ALW393219 AVS393219 BFO393219 BPK393219 BZG393219 CJC393219 CSY393219 DCU393219 DMQ393219 DWM393219 EGI393219 EQE393219 FAA393219 FJW393219 FTS393219 GDO393219 GNK393219 GXG393219 HHC393219 HQY393219 IAU393219 IKQ393219 IUM393219 JEI393219 JOE393219 JYA393219 KHW393219 KRS393219 LBO393219 LLK393219 LVG393219 MFC393219 MOY393219 MYU393219 NIQ393219 NSM393219 OCI393219 OME393219 OWA393219 PFW393219 PPS393219 PZO393219 QJK393219 QTG393219 RDC393219 RMY393219 RWU393219 SGQ393219 SQM393219 TAI393219 TKE393219 TUA393219 UDW393219 UNS393219 UXO393219 VHK393219 VRG393219 WBC393219 WKY393219 WUU393219 R458755 II458755 SE458755 ACA458755 ALW458755 AVS458755 BFO458755 BPK458755 BZG458755 CJC458755 CSY458755 DCU458755 DMQ458755 DWM458755 EGI458755 EQE458755 FAA458755 FJW458755 FTS458755 GDO458755 GNK458755 GXG458755 HHC458755 HQY458755 IAU458755 IKQ458755 IUM458755 JEI458755 JOE458755 JYA458755 KHW458755 KRS458755 LBO458755 LLK458755 LVG458755 MFC458755 MOY458755 MYU458755 NIQ458755 NSM458755 OCI458755 OME458755 OWA458755 PFW458755 PPS458755 PZO458755 QJK458755 QTG458755 RDC458755 RMY458755 RWU458755 SGQ458755 SQM458755 TAI458755 TKE458755 TUA458755 UDW458755 UNS458755 UXO458755 VHK458755 VRG458755 WBC458755 WKY458755 WUU458755 R524291 II524291 SE524291 ACA524291 ALW524291 AVS524291 BFO524291 BPK524291 BZG524291 CJC524291 CSY524291 DCU524291 DMQ524291 DWM524291 EGI524291 EQE524291 FAA524291 FJW524291 FTS524291 GDO524291 GNK524291 GXG524291 HHC524291 HQY524291 IAU524291 IKQ524291 IUM524291 JEI524291 JOE524291 JYA524291 KHW524291 KRS524291 LBO524291 LLK524291 LVG524291 MFC524291 MOY524291 MYU524291 NIQ524291 NSM524291 OCI524291 OME524291 OWA524291 PFW524291 PPS524291 PZO524291 QJK524291 QTG524291 RDC524291 RMY524291 RWU524291 SGQ524291 SQM524291 TAI524291 TKE524291 TUA524291 UDW524291 UNS524291 UXO524291 VHK524291 VRG524291 WBC524291 WKY524291 WUU524291 R589827 II589827 SE589827 ACA589827 ALW589827 AVS589827 BFO589827 BPK589827 BZG589827 CJC589827 CSY589827 DCU589827 DMQ589827 DWM589827 EGI589827 EQE589827 FAA589827 FJW589827 FTS589827 GDO589827 GNK589827 GXG589827 HHC589827 HQY589827 IAU589827 IKQ589827 IUM589827 JEI589827 JOE589827 JYA589827 KHW589827 KRS589827 LBO589827 LLK589827 LVG589827 MFC589827 MOY589827 MYU589827 NIQ589827 NSM589827 OCI589827 OME589827 OWA589827 PFW589827 PPS589827 PZO589827 QJK589827 QTG589827 RDC589827 RMY589827 RWU589827 SGQ589827 SQM589827 TAI589827 TKE589827 TUA589827 UDW589827 UNS589827 UXO589827 VHK589827 VRG589827 WBC589827 WKY589827 WUU589827 R655363 II655363 SE655363 ACA655363 ALW655363 AVS655363 BFO655363 BPK655363 BZG655363 CJC655363 CSY655363 DCU655363 DMQ655363 DWM655363 EGI655363 EQE655363 FAA655363 FJW655363 FTS655363 GDO655363 GNK655363 GXG655363 HHC655363 HQY655363 IAU655363 IKQ655363 IUM655363 JEI655363 JOE655363 JYA655363 KHW655363 KRS655363 LBO655363 LLK655363 LVG655363 MFC655363 MOY655363 MYU655363 NIQ655363 NSM655363 OCI655363 OME655363 OWA655363 PFW655363 PPS655363 PZO655363 QJK655363 QTG655363 RDC655363 RMY655363 RWU655363 SGQ655363 SQM655363 TAI655363 TKE655363 TUA655363 UDW655363 UNS655363 UXO655363 VHK655363 VRG655363 WBC655363 WKY655363 WUU655363 R720899 II720899 SE720899 ACA720899 ALW720899 AVS720899 BFO720899 BPK720899 BZG720899 CJC720899 CSY720899 DCU720899 DMQ720899 DWM720899 EGI720899 EQE720899 FAA720899 FJW720899 FTS720899 GDO720899 GNK720899 GXG720899 HHC720899 HQY720899 IAU720899 IKQ720899 IUM720899 JEI720899 JOE720899 JYA720899 KHW720899 KRS720899 LBO720899 LLK720899 LVG720899 MFC720899 MOY720899 MYU720899 NIQ720899 NSM720899 OCI720899 OME720899 OWA720899 PFW720899 PPS720899 PZO720899 QJK720899 QTG720899 RDC720899 RMY720899 RWU720899 SGQ720899 SQM720899 TAI720899 TKE720899 TUA720899 UDW720899 UNS720899 UXO720899 VHK720899 VRG720899 WBC720899 WKY720899 WUU720899 R786435 II786435 SE786435 ACA786435 ALW786435 AVS786435 BFO786435 BPK786435 BZG786435 CJC786435 CSY786435 DCU786435 DMQ786435 DWM786435 EGI786435 EQE786435 FAA786435 FJW786435 FTS786435 GDO786435 GNK786435 GXG786435 HHC786435 HQY786435 IAU786435 IKQ786435 IUM786435 JEI786435 JOE786435 JYA786435 KHW786435 KRS786435 LBO786435 LLK786435 LVG786435 MFC786435 MOY786435 MYU786435 NIQ786435 NSM786435 OCI786435 OME786435 OWA786435 PFW786435 PPS786435 PZO786435 QJK786435 QTG786435 RDC786435 RMY786435 RWU786435 SGQ786435 SQM786435 TAI786435 TKE786435 TUA786435 UDW786435 UNS786435 UXO786435 VHK786435 VRG786435 WBC786435 WKY786435 WUU786435 R851971 II851971 SE851971 ACA851971 ALW851971 AVS851971 BFO851971 BPK851971 BZG851971 CJC851971 CSY851971 DCU851971 DMQ851971 DWM851971 EGI851971 EQE851971 FAA851971 FJW851971 FTS851971 GDO851971 GNK851971 GXG851971 HHC851971 HQY851971 IAU851971 IKQ851971 IUM851971 JEI851971 JOE851971 JYA851971 KHW851971 KRS851971 LBO851971 LLK851971 LVG851971 MFC851971 MOY851971 MYU851971 NIQ851971 NSM851971 OCI851971 OME851971 OWA851971 PFW851971 PPS851971 PZO851971 QJK851971 QTG851971 RDC851971 RMY851971 RWU851971 SGQ851971 SQM851971 TAI851971 TKE851971 TUA851971 UDW851971 UNS851971 UXO851971 VHK851971 VRG851971 WBC851971 WKY851971 WUU851971 R917507 II917507 SE917507 ACA917507 ALW917507 AVS917507 BFO917507 BPK917507 BZG917507 CJC917507 CSY917507 DCU917507 DMQ917507 DWM917507 EGI917507 EQE917507 FAA917507 FJW917507 FTS917507 GDO917507 GNK917507 GXG917507 HHC917507 HQY917507 IAU917507 IKQ917507 IUM917507 JEI917507 JOE917507 JYA917507 KHW917507 KRS917507 LBO917507 LLK917507 LVG917507 MFC917507 MOY917507 MYU917507 NIQ917507 NSM917507 OCI917507 OME917507 OWA917507 PFW917507 PPS917507 PZO917507 QJK917507 QTG917507 RDC917507 RMY917507 RWU917507 SGQ917507 SQM917507 TAI917507 TKE917507 TUA917507 UDW917507 UNS917507 UXO917507 VHK917507 VRG917507 WBC917507 WKY917507 WUU917507 R983043 II983043 SE983043 ACA983043 ALW983043 AVS983043 BFO983043 BPK983043 BZG983043 CJC983043 CSY983043 DCU983043 DMQ983043 DWM983043 EGI983043 EQE983043 FAA983043 FJW983043 FTS983043 GDO983043 GNK983043 GXG983043 HHC983043 HQY983043 IAU983043 IKQ983043 IUM983043 JEI983043 JOE983043 JYA983043 KHW983043 KRS983043 LBO983043 LLK983043 LVG983043 MFC983043 MOY983043 MYU983043 NIQ983043 NSM983043 OCI983043 OME983043 OWA983043 PFW983043 PPS983043 PZO983043 QJK983043 QTG983043 RDC983043 RMY983043 RWU983043 SGQ983043 SQM983043 TAI983043 TKE983043 TUA983043 UDW983043 UNS983043 UXO983043 VHK983043 VRG983043 WBC983043 WKY983043 WUU983043" xr:uid="{00000000-0002-0000-0800-000000000000}"/>
  </dataValidations>
  <printOptions horizontalCentered="1"/>
  <pageMargins left="0.70866141732283472" right="0.70866141732283472" top="0.74803149606299213" bottom="0.74803149606299213" header="0.31496062992125984" footer="0.31496062992125984"/>
  <pageSetup scale="28" fitToHeight="0" orientation="landscape" r:id="rId1"/>
  <headerFooter>
    <oddFooter>&amp;L&amp;"Times New Roman,Normal"&amp;12DE-F04 V2&amp;R&amp;"Times New Roman,Normal"&amp;12Página &amp;P de &amp;N</oddFooter>
  </headerFooter>
  <rowBreaks count="1" manualBreakCount="1">
    <brk id="57" min="1" max="62"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33</vt:i4>
      </vt:variant>
    </vt:vector>
  </HeadingPairs>
  <TitlesOfParts>
    <vt:vector size="49" baseType="lpstr">
      <vt:lpstr>INSTRUCCIONES</vt:lpstr>
      <vt:lpstr>CONSOLIDADO ENE-DIC 2017</vt:lpstr>
      <vt:lpstr>1. Direccionamiento Estrategico</vt:lpstr>
      <vt:lpstr>2. Comunicaciones</vt:lpstr>
      <vt:lpstr>3. Gestión Información Turistic</vt:lpstr>
      <vt:lpstr>4. Gestión de Destino Competiti</vt:lpstr>
      <vt:lpstr>5. Promoción y mercadeo turísti</vt:lpstr>
      <vt:lpstr>6. Gestión del Talento Humano</vt:lpstr>
      <vt:lpstr>7. Gestión Bs y Ss</vt:lpstr>
      <vt:lpstr>8. Gestión Financiera</vt:lpstr>
      <vt:lpstr>9. Gestión Jurídica y Contractu</vt:lpstr>
      <vt:lpstr>10. Gestión Documental</vt:lpstr>
      <vt:lpstr>11. Gestión Tecnológica</vt:lpstr>
      <vt:lpstr>12. Atención al Ciudadano</vt:lpstr>
      <vt:lpstr>13. Evaluación Institucional</vt:lpstr>
      <vt:lpstr>14. CI Disciplinario</vt:lpstr>
      <vt:lpstr>_01._Direccionamiento_Estratégico</vt:lpstr>
      <vt:lpstr>INSTRUCCIONES!_14._Control_Disciplinario</vt:lpstr>
      <vt:lpstr>_14._Control_Disciplinario</vt:lpstr>
      <vt:lpstr>_15._Control_y_Seguimiento__Planeación</vt:lpstr>
      <vt:lpstr>'1. Direccionamiento Estrategico'!Área_de_impresión</vt:lpstr>
      <vt:lpstr>'10. Gestión Documental'!Área_de_impresión</vt:lpstr>
      <vt:lpstr>'11. Gestión Tecnológica'!Área_de_impresión</vt:lpstr>
      <vt:lpstr>'12. Atención al Ciudadano'!Área_de_impresión</vt:lpstr>
      <vt:lpstr>'13. Evaluación Institucional'!Área_de_impresión</vt:lpstr>
      <vt:lpstr>'14. CI Disciplinario'!Área_de_impresión</vt:lpstr>
      <vt:lpstr>'2. Comunicaciones'!Área_de_impresión</vt:lpstr>
      <vt:lpstr>'3. Gestión Información Turistic'!Área_de_impresión</vt:lpstr>
      <vt:lpstr>'4. Gestión de Destino Competiti'!Área_de_impresión</vt:lpstr>
      <vt:lpstr>'5. Promoción y mercadeo turísti'!Área_de_impresión</vt:lpstr>
      <vt:lpstr>'6. Gestión del Talento Humano'!Área_de_impresión</vt:lpstr>
      <vt:lpstr>'7. Gestión Bs y Ss'!Área_de_impresión</vt:lpstr>
      <vt:lpstr>'8. Gestión Financiera'!Área_de_impresión</vt:lpstr>
      <vt:lpstr>'9. Gestión Jurídica y Contractu'!Área_de_impresión</vt:lpstr>
      <vt:lpstr>'CONSOLIDADO ENE-DIC 2017'!Área_de_impresión</vt:lpstr>
      <vt:lpstr>INSTRUCCIONES!Área_de_impresión</vt:lpstr>
      <vt:lpstr>'1. Direccionamiento Estrategico'!Títulos_a_imprimir</vt:lpstr>
      <vt:lpstr>'10. Gestión Documental'!Títulos_a_imprimir</vt:lpstr>
      <vt:lpstr>'11. Gestión Tecnológica'!Títulos_a_imprimir</vt:lpstr>
      <vt:lpstr>'12. Atención al Ciudadano'!Títulos_a_imprimir</vt:lpstr>
      <vt:lpstr>'14. CI Disciplinario'!Títulos_a_imprimir</vt:lpstr>
      <vt:lpstr>'2. Comunicaciones'!Títulos_a_imprimir</vt:lpstr>
      <vt:lpstr>'4. Gestión de Destino Competiti'!Títulos_a_imprimir</vt:lpstr>
      <vt:lpstr>'5. Promoción y mercadeo turísti'!Títulos_a_imprimir</vt:lpstr>
      <vt:lpstr>'6. Gestión del Talento Humano'!Títulos_a_imprimir</vt:lpstr>
      <vt:lpstr>'7. Gestión Bs y Ss'!Títulos_a_imprimir</vt:lpstr>
      <vt:lpstr>'8. Gestión Financiera'!Títulos_a_imprimir</vt:lpstr>
      <vt:lpstr>'9. Gestión Jurídica y Contractu'!Títulos_a_imprimir</vt:lpstr>
      <vt:lpstr>'CONSOLIDADO ENE-DIC 2017'!Títulos_a_imprimir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Preferred Customer</dc:creator>
  <cp:lastModifiedBy>Marcela Gomez</cp:lastModifiedBy>
  <cp:lastPrinted>2018-02-05T16:49:59Z</cp:lastPrinted>
  <dcterms:created xsi:type="dcterms:W3CDTF">2014-06-26T19:58:44Z</dcterms:created>
  <dcterms:modified xsi:type="dcterms:W3CDTF">2018-02-12T15:51:51Z</dcterms:modified>
</cp:coreProperties>
</file>